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FCDrupal2023\files\Monitoring\"/>
    </mc:Choice>
  </mc:AlternateContent>
  <xr:revisionPtr revIDLastSave="0" documentId="8_{ACCC0B61-8FB4-422B-B5F8-C41D41AD98A0}" xr6:coauthVersionLast="47" xr6:coauthVersionMax="47" xr10:uidLastSave="{00000000-0000-0000-0000-000000000000}"/>
  <bookViews>
    <workbookView xWindow="900" yWindow="660" windowWidth="26655" windowHeight="16620" activeTab="1" xr2:uid="{00000000-000D-0000-FFFF-FFFF00000000}"/>
  </bookViews>
  <sheets>
    <sheet name="HCandFTE Feb v Nov" sheetId="9" r:id="rId1"/>
    <sheet name="MFI 56-70 additional detail" sheetId="5" r:id="rId2"/>
  </sheets>
  <definedNames>
    <definedName name="_xlnm.Print_Area" localSheetId="0">'HCandFTE Feb v Nov'!$A$1:$BU$66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5" i="5" l="1"/>
  <c r="P79" i="5"/>
  <c r="P95" i="5" s="1"/>
  <c r="P81" i="5"/>
  <c r="P97" i="5" s="1"/>
  <c r="P80" i="5"/>
  <c r="P96" i="5" s="1"/>
  <c r="P78" i="5"/>
  <c r="P94" i="5" s="1"/>
  <c r="P77" i="5"/>
  <c r="P93" i="5" s="1"/>
  <c r="P76" i="5"/>
  <c r="P92" i="5" s="1"/>
  <c r="L81" i="5"/>
  <c r="L97" i="5"/>
  <c r="L80" i="5"/>
  <c r="L96" i="5" s="1"/>
  <c r="L79" i="5"/>
  <c r="L95" i="5" s="1"/>
  <c r="L78" i="5"/>
  <c r="L94" i="5" s="1"/>
  <c r="L77" i="5"/>
  <c r="L93" i="5"/>
  <c r="L76" i="5"/>
  <c r="L92" i="5" s="1"/>
  <c r="H81" i="5"/>
  <c r="H97" i="5" s="1"/>
  <c r="H80" i="5"/>
  <c r="H96" i="5" s="1"/>
  <c r="H79" i="5"/>
  <c r="H95" i="5"/>
  <c r="H78" i="5"/>
  <c r="H94" i="5" s="1"/>
  <c r="H77" i="5"/>
  <c r="H93" i="5" s="1"/>
  <c r="H76" i="5"/>
  <c r="H92" i="5" s="1"/>
  <c r="U9" i="5"/>
  <c r="P42" i="9"/>
  <c r="P43" i="9"/>
  <c r="P44" i="9"/>
  <c r="P45" i="9"/>
  <c r="P46" i="9"/>
  <c r="P47" i="9"/>
  <c r="P63" i="9" s="1"/>
  <c r="BC10" i="9"/>
  <c r="BD10" i="9"/>
  <c r="CA10" i="9" s="1"/>
  <c r="BE10" i="9"/>
  <c r="BF10" i="9"/>
  <c r="BC9" i="9"/>
  <c r="BD9" i="9"/>
  <c r="BE9" i="9"/>
  <c r="BF9" i="9"/>
  <c r="Z9" i="9"/>
  <c r="Z15" i="9" s="1"/>
  <c r="Z48" i="9" s="1"/>
  <c r="Z64" i="9" s="1"/>
  <c r="Z10" i="9"/>
  <c r="Z11" i="9"/>
  <c r="Z12" i="9"/>
  <c r="Z13" i="9"/>
  <c r="Z14" i="9"/>
  <c r="BC11" i="9"/>
  <c r="BD11" i="9"/>
  <c r="BE11" i="9"/>
  <c r="BF11" i="9"/>
  <c r="BF18" i="9" s="1"/>
  <c r="G43" i="9"/>
  <c r="G59" i="9" s="1"/>
  <c r="G45" i="9"/>
  <c r="G61" i="9" s="1"/>
  <c r="AN44" i="9"/>
  <c r="AN60" i="9" s="1"/>
  <c r="AZ47" i="9"/>
  <c r="AZ63" i="9" s="1"/>
  <c r="AY47" i="9"/>
  <c r="AY63" i="9" s="1"/>
  <c r="AX47" i="9"/>
  <c r="AX63" i="9" s="1"/>
  <c r="AW47" i="9"/>
  <c r="AW63" i="9" s="1"/>
  <c r="AV47" i="9"/>
  <c r="AV63" i="9" s="1"/>
  <c r="AU47" i="9"/>
  <c r="AU63" i="9" s="1"/>
  <c r="AT47" i="9"/>
  <c r="AT63" i="9" s="1"/>
  <c r="AS47" i="9"/>
  <c r="AS63" i="9" s="1"/>
  <c r="AR47" i="9"/>
  <c r="AR63" i="9" s="1"/>
  <c r="AQ47" i="9"/>
  <c r="AQ63" i="9" s="1"/>
  <c r="AP47" i="9"/>
  <c r="AP63" i="9" s="1"/>
  <c r="AO47" i="9"/>
  <c r="AO63" i="9" s="1"/>
  <c r="AN47" i="9"/>
  <c r="AN63" i="9"/>
  <c r="AM47" i="9"/>
  <c r="AM63" i="9" s="1"/>
  <c r="AL47" i="9"/>
  <c r="AL63" i="9" s="1"/>
  <c r="AK47" i="9"/>
  <c r="AK63" i="9" s="1"/>
  <c r="AJ47" i="9"/>
  <c r="AJ63" i="9"/>
  <c r="AI47" i="9"/>
  <c r="AI63" i="9" s="1"/>
  <c r="AH47" i="9"/>
  <c r="AH63" i="9" s="1"/>
  <c r="AG47" i="9"/>
  <c r="AG63" i="9" s="1"/>
  <c r="V47" i="9"/>
  <c r="V63" i="9"/>
  <c r="U47" i="9"/>
  <c r="U63" i="9" s="1"/>
  <c r="T47" i="9"/>
  <c r="T63" i="9" s="1"/>
  <c r="S47" i="9"/>
  <c r="S63" i="9" s="1"/>
  <c r="R47" i="9"/>
  <c r="R63" i="9" s="1"/>
  <c r="Q47" i="9"/>
  <c r="Q63" i="9" s="1"/>
  <c r="O47" i="9"/>
  <c r="O63" i="9" s="1"/>
  <c r="N47" i="9"/>
  <c r="N63" i="9" s="1"/>
  <c r="M47" i="9"/>
  <c r="M63" i="9" s="1"/>
  <c r="L47" i="9"/>
  <c r="L63" i="9" s="1"/>
  <c r="K47" i="9"/>
  <c r="K63" i="9" s="1"/>
  <c r="J47" i="9"/>
  <c r="J63" i="9" s="1"/>
  <c r="I47" i="9"/>
  <c r="I63" i="9" s="1"/>
  <c r="H47" i="9"/>
  <c r="H63" i="9"/>
  <c r="G47" i="9"/>
  <c r="G63" i="9" s="1"/>
  <c r="F47" i="9"/>
  <c r="F63" i="9" s="1"/>
  <c r="E47" i="9"/>
  <c r="E63" i="9" s="1"/>
  <c r="D47" i="9"/>
  <c r="D63" i="9" s="1"/>
  <c r="C47" i="9"/>
  <c r="C63" i="9" s="1"/>
  <c r="AZ46" i="9"/>
  <c r="AZ62" i="9" s="1"/>
  <c r="AY46" i="9"/>
  <c r="AY62" i="9" s="1"/>
  <c r="AX46" i="9"/>
  <c r="AX62" i="9" s="1"/>
  <c r="AW46" i="9"/>
  <c r="AW62" i="9" s="1"/>
  <c r="AV46" i="9"/>
  <c r="AV62" i="9" s="1"/>
  <c r="AU46" i="9"/>
  <c r="AU62" i="9" s="1"/>
  <c r="AT46" i="9"/>
  <c r="AT62" i="9"/>
  <c r="AS46" i="9"/>
  <c r="AS62" i="9" s="1"/>
  <c r="AR46" i="9"/>
  <c r="AR62" i="9" s="1"/>
  <c r="AQ46" i="9"/>
  <c r="AQ62" i="9"/>
  <c r="AP46" i="9"/>
  <c r="AP62" i="9" s="1"/>
  <c r="AO46" i="9"/>
  <c r="AO62" i="9" s="1"/>
  <c r="AN46" i="9"/>
  <c r="AN62" i="9" s="1"/>
  <c r="AM46" i="9"/>
  <c r="AM62" i="9" s="1"/>
  <c r="AL46" i="9"/>
  <c r="AL62" i="9"/>
  <c r="AK46" i="9"/>
  <c r="AK62" i="9" s="1"/>
  <c r="AJ46" i="9"/>
  <c r="AJ62" i="9" s="1"/>
  <c r="AI46" i="9"/>
  <c r="AI62" i="9"/>
  <c r="AH46" i="9"/>
  <c r="AH62" i="9" s="1"/>
  <c r="AG46" i="9"/>
  <c r="AG62" i="9" s="1"/>
  <c r="V46" i="9"/>
  <c r="V62" i="9" s="1"/>
  <c r="U46" i="9"/>
  <c r="U62" i="9" s="1"/>
  <c r="T46" i="9"/>
  <c r="T62" i="9" s="1"/>
  <c r="S46" i="9"/>
  <c r="S62" i="9" s="1"/>
  <c r="R46" i="9"/>
  <c r="R62" i="9" s="1"/>
  <c r="Q46" i="9"/>
  <c r="Q62" i="9" s="1"/>
  <c r="P62" i="9"/>
  <c r="O46" i="9"/>
  <c r="O62" i="9" s="1"/>
  <c r="N46" i="9"/>
  <c r="N62" i="9" s="1"/>
  <c r="M46" i="9"/>
  <c r="M65" i="9" s="1"/>
  <c r="L46" i="9"/>
  <c r="L62" i="9" s="1"/>
  <c r="K46" i="9"/>
  <c r="K62" i="9" s="1"/>
  <c r="J46" i="9"/>
  <c r="J62" i="9" s="1"/>
  <c r="I46" i="9"/>
  <c r="I62" i="9" s="1"/>
  <c r="H46" i="9"/>
  <c r="H62" i="9" s="1"/>
  <c r="G46" i="9"/>
  <c r="G62" i="9" s="1"/>
  <c r="F46" i="9"/>
  <c r="F62" i="9" s="1"/>
  <c r="E46" i="9"/>
  <c r="E62" i="9" s="1"/>
  <c r="D46" i="9"/>
  <c r="D62" i="9" s="1"/>
  <c r="C46" i="9"/>
  <c r="C62" i="9" s="1"/>
  <c r="AZ45" i="9"/>
  <c r="AZ61" i="9" s="1"/>
  <c r="AY45" i="9"/>
  <c r="AY61" i="9" s="1"/>
  <c r="AX45" i="9"/>
  <c r="AX61" i="9" s="1"/>
  <c r="AW45" i="9"/>
  <c r="AW61" i="9" s="1"/>
  <c r="AV45" i="9"/>
  <c r="AV61" i="9" s="1"/>
  <c r="AU45" i="9"/>
  <c r="AU61" i="9"/>
  <c r="AT45" i="9"/>
  <c r="AT61" i="9" s="1"/>
  <c r="AS45" i="9"/>
  <c r="AS61" i="9" s="1"/>
  <c r="AR45" i="9"/>
  <c r="AR61" i="9"/>
  <c r="AQ45" i="9"/>
  <c r="AQ61" i="9" s="1"/>
  <c r="AP45" i="9"/>
  <c r="AP61" i="9" s="1"/>
  <c r="AO45" i="9"/>
  <c r="AO61" i="9" s="1"/>
  <c r="AN45" i="9"/>
  <c r="AN61" i="9" s="1"/>
  <c r="AM45" i="9"/>
  <c r="AM61" i="9" s="1"/>
  <c r="AL45" i="9"/>
  <c r="AL61" i="9" s="1"/>
  <c r="AK45" i="9"/>
  <c r="AK61" i="9" s="1"/>
  <c r="AJ45" i="9"/>
  <c r="AJ61" i="9"/>
  <c r="AI45" i="9"/>
  <c r="AI61" i="9" s="1"/>
  <c r="AH45" i="9"/>
  <c r="AH61" i="9" s="1"/>
  <c r="AG45" i="9"/>
  <c r="AG61" i="9" s="1"/>
  <c r="V45" i="9"/>
  <c r="V61" i="9" s="1"/>
  <c r="U45" i="9"/>
  <c r="U61" i="9" s="1"/>
  <c r="T45" i="9"/>
  <c r="T61" i="9" s="1"/>
  <c r="S45" i="9"/>
  <c r="S61" i="9" s="1"/>
  <c r="R45" i="9"/>
  <c r="R61" i="9" s="1"/>
  <c r="Q45" i="9"/>
  <c r="Q61" i="9" s="1"/>
  <c r="P61" i="9"/>
  <c r="O45" i="9"/>
  <c r="O61" i="9" s="1"/>
  <c r="N45" i="9"/>
  <c r="N61" i="9" s="1"/>
  <c r="M45" i="9"/>
  <c r="M61" i="9" s="1"/>
  <c r="L45" i="9"/>
  <c r="L61" i="9" s="1"/>
  <c r="K45" i="9"/>
  <c r="K61" i="9" s="1"/>
  <c r="J45" i="9"/>
  <c r="J61" i="9" s="1"/>
  <c r="I45" i="9"/>
  <c r="I61" i="9" s="1"/>
  <c r="H45" i="9"/>
  <c r="H61" i="9"/>
  <c r="F45" i="9"/>
  <c r="F61" i="9" s="1"/>
  <c r="E45" i="9"/>
  <c r="E61" i="9" s="1"/>
  <c r="D45" i="9"/>
  <c r="D61" i="9" s="1"/>
  <c r="C45" i="9"/>
  <c r="C61" i="9" s="1"/>
  <c r="AZ44" i="9"/>
  <c r="AZ60" i="9" s="1"/>
  <c r="AY44" i="9"/>
  <c r="AY60" i="9" s="1"/>
  <c r="AX44" i="9"/>
  <c r="AX60" i="9" s="1"/>
  <c r="AW44" i="9"/>
  <c r="AW60" i="9" s="1"/>
  <c r="AV44" i="9"/>
  <c r="AV60" i="9" s="1"/>
  <c r="AU44" i="9"/>
  <c r="AU60" i="9" s="1"/>
  <c r="AT44" i="9"/>
  <c r="AT60" i="9" s="1"/>
  <c r="AS44" i="9"/>
  <c r="AS60" i="9"/>
  <c r="AR44" i="9"/>
  <c r="AR60" i="9"/>
  <c r="AQ44" i="9"/>
  <c r="AQ60" i="9" s="1"/>
  <c r="AP44" i="9"/>
  <c r="AP60" i="9" s="1"/>
  <c r="AO44" i="9"/>
  <c r="AO60" i="9" s="1"/>
  <c r="AM44" i="9"/>
  <c r="AM60" i="9"/>
  <c r="AL44" i="9"/>
  <c r="AL60" i="9" s="1"/>
  <c r="AK44" i="9"/>
  <c r="AK60" i="9" s="1"/>
  <c r="AJ44" i="9"/>
  <c r="AJ60" i="9" s="1"/>
  <c r="AI44" i="9"/>
  <c r="AI60" i="9" s="1"/>
  <c r="AH44" i="9"/>
  <c r="AH60" i="9" s="1"/>
  <c r="AG44" i="9"/>
  <c r="AG60" i="9" s="1"/>
  <c r="V44" i="9"/>
  <c r="V60" i="9" s="1"/>
  <c r="U44" i="9"/>
  <c r="U60" i="9" s="1"/>
  <c r="T44" i="9"/>
  <c r="T60" i="9" s="1"/>
  <c r="S44" i="9"/>
  <c r="S60" i="9" s="1"/>
  <c r="R44" i="9"/>
  <c r="R65" i="9" s="1"/>
  <c r="Q44" i="9"/>
  <c r="Q60" i="9" s="1"/>
  <c r="P60" i="9"/>
  <c r="O44" i="9"/>
  <c r="O60" i="9" s="1"/>
  <c r="N44" i="9"/>
  <c r="N60" i="9" s="1"/>
  <c r="M44" i="9"/>
  <c r="M60" i="9" s="1"/>
  <c r="L44" i="9"/>
  <c r="L65" i="9" s="1"/>
  <c r="K44" i="9"/>
  <c r="K60" i="9" s="1"/>
  <c r="J44" i="9"/>
  <c r="J60" i="9"/>
  <c r="I44" i="9"/>
  <c r="I60" i="9" s="1"/>
  <c r="H44" i="9"/>
  <c r="H60" i="9" s="1"/>
  <c r="G44" i="9"/>
  <c r="G60" i="9" s="1"/>
  <c r="F44" i="9"/>
  <c r="F60" i="9" s="1"/>
  <c r="E44" i="9"/>
  <c r="E60" i="9" s="1"/>
  <c r="D44" i="9"/>
  <c r="D60" i="9" s="1"/>
  <c r="C44" i="9"/>
  <c r="C60" i="9" s="1"/>
  <c r="AZ43" i="9"/>
  <c r="AZ59" i="9" s="1"/>
  <c r="AY43" i="9"/>
  <c r="AY59" i="9" s="1"/>
  <c r="AX43" i="9"/>
  <c r="AX59" i="9" s="1"/>
  <c r="AW43" i="9"/>
  <c r="AW59" i="9" s="1"/>
  <c r="AV43" i="9"/>
  <c r="AV59" i="9" s="1"/>
  <c r="AU43" i="9"/>
  <c r="AU59" i="9" s="1"/>
  <c r="AT43" i="9"/>
  <c r="AT59" i="9" s="1"/>
  <c r="AS43" i="9"/>
  <c r="AS59" i="9" s="1"/>
  <c r="AR43" i="9"/>
  <c r="AR59" i="9" s="1"/>
  <c r="AQ43" i="9"/>
  <c r="AQ59" i="9" s="1"/>
  <c r="AP43" i="9"/>
  <c r="AP59" i="9" s="1"/>
  <c r="AO43" i="9"/>
  <c r="AO59" i="9" s="1"/>
  <c r="AN43" i="9"/>
  <c r="AN59" i="9" s="1"/>
  <c r="AM43" i="9"/>
  <c r="AM59" i="9" s="1"/>
  <c r="AL43" i="9"/>
  <c r="AL59" i="9" s="1"/>
  <c r="AK43" i="9"/>
  <c r="AK59" i="9" s="1"/>
  <c r="AJ43" i="9"/>
  <c r="AJ59" i="9" s="1"/>
  <c r="AI43" i="9"/>
  <c r="AI59" i="9" s="1"/>
  <c r="AH43" i="9"/>
  <c r="AH59" i="9" s="1"/>
  <c r="AG43" i="9"/>
  <c r="AG59" i="9" s="1"/>
  <c r="V43" i="9"/>
  <c r="V59" i="9" s="1"/>
  <c r="U43" i="9"/>
  <c r="U59" i="9" s="1"/>
  <c r="T43" i="9"/>
  <c r="T59" i="9" s="1"/>
  <c r="S43" i="9"/>
  <c r="S59" i="9" s="1"/>
  <c r="R43" i="9"/>
  <c r="R59" i="9" s="1"/>
  <c r="Q43" i="9"/>
  <c r="Q59" i="9" s="1"/>
  <c r="P59" i="9"/>
  <c r="O43" i="9"/>
  <c r="O59" i="9" s="1"/>
  <c r="N43" i="9"/>
  <c r="N59" i="9" s="1"/>
  <c r="M43" i="9"/>
  <c r="M59" i="9" s="1"/>
  <c r="L43" i="9"/>
  <c r="L59" i="9" s="1"/>
  <c r="K43" i="9"/>
  <c r="K59" i="9" s="1"/>
  <c r="J43" i="9"/>
  <c r="J59" i="9" s="1"/>
  <c r="I43" i="9"/>
  <c r="I59" i="9" s="1"/>
  <c r="H43" i="9"/>
  <c r="H59" i="9" s="1"/>
  <c r="F43" i="9"/>
  <c r="F59" i="9" s="1"/>
  <c r="E43" i="9"/>
  <c r="E59" i="9" s="1"/>
  <c r="D43" i="9"/>
  <c r="D59" i="9" s="1"/>
  <c r="C43" i="9"/>
  <c r="C59" i="9" s="1"/>
  <c r="AZ42" i="9"/>
  <c r="AY42" i="9"/>
  <c r="AX42" i="9"/>
  <c r="AW42" i="9"/>
  <c r="AV42" i="9"/>
  <c r="AV58" i="9" s="1"/>
  <c r="AU42" i="9"/>
  <c r="AT42" i="9"/>
  <c r="AT58" i="9" s="1"/>
  <c r="AS42" i="9"/>
  <c r="AR42" i="9"/>
  <c r="AQ42" i="9"/>
  <c r="AP42" i="9"/>
  <c r="AO42" i="9"/>
  <c r="AN42" i="9"/>
  <c r="AM42" i="9"/>
  <c r="AL42" i="9"/>
  <c r="AL58" i="9" s="1"/>
  <c r="AK42" i="9"/>
  <c r="AJ42" i="9"/>
  <c r="AI42" i="9"/>
  <c r="AI65" i="9"/>
  <c r="AH42" i="9"/>
  <c r="AG42" i="9"/>
  <c r="V42" i="9"/>
  <c r="V58" i="9"/>
  <c r="U42" i="9"/>
  <c r="U58" i="9"/>
  <c r="T42" i="9"/>
  <c r="T58" i="9" s="1"/>
  <c r="S42" i="9"/>
  <c r="R42" i="9"/>
  <c r="Q42" i="9"/>
  <c r="O42" i="9"/>
  <c r="O58" i="9" s="1"/>
  <c r="N42" i="9"/>
  <c r="N58" i="9" s="1"/>
  <c r="M42" i="9"/>
  <c r="M58" i="9" s="1"/>
  <c r="L42" i="9"/>
  <c r="L58" i="9"/>
  <c r="K42" i="9"/>
  <c r="K58" i="9"/>
  <c r="J42" i="9"/>
  <c r="J65" i="9"/>
  <c r="I42" i="9"/>
  <c r="H42" i="9"/>
  <c r="G42" i="9"/>
  <c r="G58" i="9" s="1"/>
  <c r="F42" i="9"/>
  <c r="F58" i="9" s="1"/>
  <c r="E42" i="9"/>
  <c r="E58" i="9"/>
  <c r="D42" i="9"/>
  <c r="D58" i="9" s="1"/>
  <c r="C42" i="9"/>
  <c r="C65" i="9" s="1"/>
  <c r="AW15" i="9"/>
  <c r="AW48" i="9" s="1"/>
  <c r="AW64" i="9" s="1"/>
  <c r="AS15" i="9"/>
  <c r="AS48" i="9" s="1"/>
  <c r="AS64" i="9" s="1"/>
  <c r="AO15" i="9"/>
  <c r="AK15" i="9"/>
  <c r="AK48" i="9"/>
  <c r="AK64" i="9" s="1"/>
  <c r="AG15" i="9"/>
  <c r="AG48" i="9" s="1"/>
  <c r="AG64" i="9" s="1"/>
  <c r="S15" i="9"/>
  <c r="S48" i="9" s="1"/>
  <c r="S64" i="9" s="1"/>
  <c r="O15" i="9"/>
  <c r="O48" i="9" s="1"/>
  <c r="O64" i="9" s="1"/>
  <c r="K15" i="9"/>
  <c r="K48" i="9" s="1"/>
  <c r="K64" i="9" s="1"/>
  <c r="G15" i="9"/>
  <c r="G48" i="9" s="1"/>
  <c r="G64" i="9" s="1"/>
  <c r="C15" i="9"/>
  <c r="C48" i="9"/>
  <c r="C64" i="9" s="1"/>
  <c r="BU14" i="9"/>
  <c r="BU47" i="9" s="1"/>
  <c r="BU63" i="9" s="1"/>
  <c r="BT14" i="9"/>
  <c r="BT47" i="9"/>
  <c r="BT63" i="9" s="1"/>
  <c r="BS14" i="9"/>
  <c r="BS47" i="9"/>
  <c r="BS63" i="9" s="1"/>
  <c r="BR14" i="9"/>
  <c r="BR47" i="9" s="1"/>
  <c r="BR63" i="9" s="1"/>
  <c r="BQ14" i="9"/>
  <c r="BQ47" i="9" s="1"/>
  <c r="BQ63" i="9" s="1"/>
  <c r="BN14" i="9"/>
  <c r="BN47" i="9"/>
  <c r="BN63" i="9" s="1"/>
  <c r="BM14" i="9"/>
  <c r="BM47" i="9" s="1"/>
  <c r="BM63" i="9" s="1"/>
  <c r="BL14" i="9"/>
  <c r="BL47" i="9" s="1"/>
  <c r="BL63" i="9" s="1"/>
  <c r="BK14" i="9"/>
  <c r="BK47" i="9" s="1"/>
  <c r="BK63" i="9" s="1"/>
  <c r="BJ14" i="9"/>
  <c r="BJ47" i="9"/>
  <c r="BJ63" i="9" s="1"/>
  <c r="BG14" i="9"/>
  <c r="BF14" i="9"/>
  <c r="BE14" i="9"/>
  <c r="BE47" i="9" s="1"/>
  <c r="BE63" i="9" s="1"/>
  <c r="BD14" i="9"/>
  <c r="BD47" i="9"/>
  <c r="BD63" i="9" s="1"/>
  <c r="BC14" i="9"/>
  <c r="BC47" i="9" s="1"/>
  <c r="BC63" i="9" s="1"/>
  <c r="AC14" i="9"/>
  <c r="AC47" i="9" s="1"/>
  <c r="AC63" i="9" s="1"/>
  <c r="AB14" i="9"/>
  <c r="AB47" i="9" s="1"/>
  <c r="AB63" i="9" s="1"/>
  <c r="AA14" i="9"/>
  <c r="AA47" i="9" s="1"/>
  <c r="AA63" i="9" s="1"/>
  <c r="Z47" i="9"/>
  <c r="Z63" i="9" s="1"/>
  <c r="Y14" i="9"/>
  <c r="Y47" i="9"/>
  <c r="Y63" i="9" s="1"/>
  <c r="BU13" i="9"/>
  <c r="BU46" i="9"/>
  <c r="BU62" i="9" s="1"/>
  <c r="BT13" i="9"/>
  <c r="BT46" i="9" s="1"/>
  <c r="BT62" i="9" s="1"/>
  <c r="BS13" i="9"/>
  <c r="BS46" i="9"/>
  <c r="BS62" i="9" s="1"/>
  <c r="BR13" i="9"/>
  <c r="BR46" i="9" s="1"/>
  <c r="BR62" i="9" s="1"/>
  <c r="BQ13" i="9"/>
  <c r="BQ46" i="9" s="1"/>
  <c r="BQ62" i="9" s="1"/>
  <c r="BN13" i="9"/>
  <c r="BN46" i="9"/>
  <c r="BN62" i="9" s="1"/>
  <c r="BM13" i="9"/>
  <c r="BM46" i="9"/>
  <c r="BM62" i="9" s="1"/>
  <c r="BL13" i="9"/>
  <c r="BL46" i="9" s="1"/>
  <c r="BL62" i="9" s="1"/>
  <c r="BK13" i="9"/>
  <c r="BK46" i="9"/>
  <c r="BK62" i="9" s="1"/>
  <c r="BJ13" i="9"/>
  <c r="BJ46" i="9" s="1"/>
  <c r="BJ62" i="9" s="1"/>
  <c r="BG13" i="9"/>
  <c r="BF13" i="9"/>
  <c r="BE13" i="9"/>
  <c r="BE46" i="9" s="1"/>
  <c r="BE62" i="9" s="1"/>
  <c r="BD13" i="9"/>
  <c r="BC13" i="9"/>
  <c r="BC46" i="9" s="1"/>
  <c r="BC62" i="9" s="1"/>
  <c r="AC13" i="9"/>
  <c r="AC46" i="9" s="1"/>
  <c r="AC62" i="9" s="1"/>
  <c r="AB13" i="9"/>
  <c r="AB46" i="9" s="1"/>
  <c r="AB62" i="9" s="1"/>
  <c r="AA13" i="9"/>
  <c r="AA46" i="9" s="1"/>
  <c r="AA62" i="9" s="1"/>
  <c r="Z46" i="9"/>
  <c r="Z62" i="9" s="1"/>
  <c r="Y13" i="9"/>
  <c r="Y46" i="9"/>
  <c r="Y62" i="9" s="1"/>
  <c r="BU12" i="9"/>
  <c r="BU45" i="9" s="1"/>
  <c r="BU61" i="9" s="1"/>
  <c r="BT12" i="9"/>
  <c r="BT45" i="9"/>
  <c r="BT61" i="9"/>
  <c r="BS12" i="9"/>
  <c r="BS45" i="9" s="1"/>
  <c r="BS61" i="9" s="1"/>
  <c r="BR12" i="9"/>
  <c r="BR45" i="9" s="1"/>
  <c r="BR61" i="9" s="1"/>
  <c r="BQ12" i="9"/>
  <c r="BQ45" i="9"/>
  <c r="BQ61" i="9" s="1"/>
  <c r="BN12" i="9"/>
  <c r="BN45" i="9" s="1"/>
  <c r="BN61" i="9" s="1"/>
  <c r="BM12" i="9"/>
  <c r="BM45" i="9"/>
  <c r="BM61" i="9" s="1"/>
  <c r="BL12" i="9"/>
  <c r="BL45" i="9" s="1"/>
  <c r="BL61" i="9" s="1"/>
  <c r="BK12" i="9"/>
  <c r="BK45" i="9"/>
  <c r="BK61" i="9" s="1"/>
  <c r="BJ12" i="9"/>
  <c r="BJ45" i="9" s="1"/>
  <c r="BJ61" i="9" s="1"/>
  <c r="BG12" i="9"/>
  <c r="BG45" i="9" s="1"/>
  <c r="BG61" i="9" s="1"/>
  <c r="BF12" i="9"/>
  <c r="BF45" i="9"/>
  <c r="BF61" i="9" s="1"/>
  <c r="BE12" i="9"/>
  <c r="BE45" i="9"/>
  <c r="BE61" i="9" s="1"/>
  <c r="BD12" i="9"/>
  <c r="BD45" i="9" s="1"/>
  <c r="BD61" i="9" s="1"/>
  <c r="BC12" i="9"/>
  <c r="BC45" i="9" s="1"/>
  <c r="BC61" i="9" s="1"/>
  <c r="AC12" i="9"/>
  <c r="AC45" i="9" s="1"/>
  <c r="AC61" i="9" s="1"/>
  <c r="AB12" i="9"/>
  <c r="AB45" i="9"/>
  <c r="AB61" i="9" s="1"/>
  <c r="AA12" i="9"/>
  <c r="AA45" i="9" s="1"/>
  <c r="AA61" i="9" s="1"/>
  <c r="Z45" i="9"/>
  <c r="Z61" i="9"/>
  <c r="Y12" i="9"/>
  <c r="Y45" i="9"/>
  <c r="Y61" i="9" s="1"/>
  <c r="BU11" i="9"/>
  <c r="BU44" i="9"/>
  <c r="BU60" i="9" s="1"/>
  <c r="BT11" i="9"/>
  <c r="BS11" i="9"/>
  <c r="BR11" i="9"/>
  <c r="BR15" i="9" s="1"/>
  <c r="BR48" i="9" s="1"/>
  <c r="BR64" i="9" s="1"/>
  <c r="BQ11" i="9"/>
  <c r="BN11" i="9"/>
  <c r="BN18" i="9"/>
  <c r="BM11" i="9"/>
  <c r="BM18" i="9" s="1"/>
  <c r="BL11" i="9"/>
  <c r="BL44" i="9"/>
  <c r="BL60" i="9" s="1"/>
  <c r="BK11" i="9"/>
  <c r="BK44" i="9" s="1"/>
  <c r="BK60" i="9" s="1"/>
  <c r="BJ11" i="9"/>
  <c r="BG11" i="9"/>
  <c r="BD18" i="9"/>
  <c r="BC18" i="9"/>
  <c r="AC11" i="9"/>
  <c r="AC44" i="9"/>
  <c r="AC60" i="9" s="1"/>
  <c r="AB11" i="9"/>
  <c r="AB15" i="9" s="1"/>
  <c r="AB48" i="9" s="1"/>
  <c r="AB64" i="9" s="1"/>
  <c r="AA11" i="9"/>
  <c r="AA44" i="9"/>
  <c r="AA60" i="9" s="1"/>
  <c r="Z44" i="9"/>
  <c r="Z60" i="9" s="1"/>
  <c r="Y11" i="9"/>
  <c r="Y44" i="9" s="1"/>
  <c r="Y60" i="9" s="1"/>
  <c r="BU10" i="9"/>
  <c r="BU43" i="9"/>
  <c r="BU59" i="9" s="1"/>
  <c r="BT10" i="9"/>
  <c r="BT43" i="9"/>
  <c r="BT59" i="9"/>
  <c r="BS10" i="9"/>
  <c r="BS43" i="9" s="1"/>
  <c r="BS59" i="9" s="1"/>
  <c r="BR10" i="9"/>
  <c r="BR43" i="9"/>
  <c r="BR59" i="9" s="1"/>
  <c r="BQ10" i="9"/>
  <c r="BQ43" i="9" s="1"/>
  <c r="BQ59" i="9" s="1"/>
  <c r="BN10" i="9"/>
  <c r="BN43" i="9"/>
  <c r="BN59" i="9" s="1"/>
  <c r="BM10" i="9"/>
  <c r="BM43" i="9" s="1"/>
  <c r="BM59" i="9" s="1"/>
  <c r="BL10" i="9"/>
  <c r="BL43" i="9" s="1"/>
  <c r="BL59" i="9" s="1"/>
  <c r="BK10" i="9"/>
  <c r="BK43" i="9"/>
  <c r="BK59" i="9" s="1"/>
  <c r="BJ10" i="9"/>
  <c r="BJ43" i="9"/>
  <c r="BJ59" i="9"/>
  <c r="BG10" i="9"/>
  <c r="BG43" i="9" s="1"/>
  <c r="BG59" i="9" s="1"/>
  <c r="BF43" i="9"/>
  <c r="BF59" i="9"/>
  <c r="BE43" i="9"/>
  <c r="BE59" i="9" s="1"/>
  <c r="BC43" i="9"/>
  <c r="BC59" i="9" s="1"/>
  <c r="AC10" i="9"/>
  <c r="AC43" i="9"/>
  <c r="AC59" i="9" s="1"/>
  <c r="AB10" i="9"/>
  <c r="AB43" i="9"/>
  <c r="AB59" i="9" s="1"/>
  <c r="AA10" i="9"/>
  <c r="AA43" i="9"/>
  <c r="AA59" i="9" s="1"/>
  <c r="Z43" i="9"/>
  <c r="Z59" i="9" s="1"/>
  <c r="Y10" i="9"/>
  <c r="Y43" i="9" s="1"/>
  <c r="Y59" i="9" s="1"/>
  <c r="BU9" i="9"/>
  <c r="BT9" i="9"/>
  <c r="BS9" i="9"/>
  <c r="BR9" i="9"/>
  <c r="BQ9" i="9"/>
  <c r="BQ42" i="9" s="1"/>
  <c r="BQ58" i="9" s="1"/>
  <c r="BN9" i="9"/>
  <c r="BN42" i="9" s="1"/>
  <c r="BN58" i="9" s="1"/>
  <c r="BM9" i="9"/>
  <c r="BL9" i="9"/>
  <c r="BK9" i="9"/>
  <c r="BJ9" i="9"/>
  <c r="BG9" i="9"/>
  <c r="BE42" i="9"/>
  <c r="BE58" i="9"/>
  <c r="AC9" i="9"/>
  <c r="AC42" i="9"/>
  <c r="AC58" i="9" s="1"/>
  <c r="AB9" i="9"/>
  <c r="AB42" i="9" s="1"/>
  <c r="AB58" i="9" s="1"/>
  <c r="AA9" i="9"/>
  <c r="AA15" i="9" s="1"/>
  <c r="AA48" i="9" s="1"/>
  <c r="AA64" i="9" s="1"/>
  <c r="Y9" i="9"/>
  <c r="Y42" i="9" s="1"/>
  <c r="Y58" i="9" s="1"/>
  <c r="AY65" i="9"/>
  <c r="CC14" i="9"/>
  <c r="CC9" i="9"/>
  <c r="BN44" i="9"/>
  <c r="BN60" i="9" s="1"/>
  <c r="BD19" i="9"/>
  <c r="CB9" i="9"/>
  <c r="AZ65" i="9"/>
  <c r="AJ65" i="9"/>
  <c r="AR65" i="9"/>
  <c r="J58" i="9"/>
  <c r="AN65" i="9"/>
  <c r="AM58" i="9"/>
  <c r="AN58" i="9"/>
  <c r="AH65" i="9"/>
  <c r="AP65" i="9"/>
  <c r="AX65" i="9"/>
  <c r="AU58" i="9"/>
  <c r="CC10" i="9"/>
  <c r="R58" i="9"/>
  <c r="S58" i="9"/>
  <c r="CA9" i="9"/>
  <c r="CB10" i="9"/>
  <c r="BN15" i="9"/>
  <c r="BN48" i="9" s="1"/>
  <c r="BN64" i="9" s="1"/>
  <c r="BE18" i="9"/>
  <c r="BE19" i="9" s="1"/>
  <c r="BE44" i="9"/>
  <c r="BE60" i="9" s="1"/>
  <c r="BF42" i="9"/>
  <c r="BF58" i="9" s="1"/>
  <c r="BR42" i="9"/>
  <c r="BR58" i="9" s="1"/>
  <c r="BR44" i="9"/>
  <c r="BR60" i="9" s="1"/>
  <c r="BG46" i="9"/>
  <c r="BG62" i="9" s="1"/>
  <c r="CC13" i="9"/>
  <c r="AK58" i="9"/>
  <c r="AS58" i="9"/>
  <c r="AS65" i="9"/>
  <c r="BC42" i="9"/>
  <c r="BC58" i="9" s="1"/>
  <c r="BG47" i="9"/>
  <c r="BG63" i="9" s="1"/>
  <c r="T65" i="9"/>
  <c r="CB13" i="9"/>
  <c r="BF46" i="9"/>
  <c r="BF62" i="9" s="1"/>
  <c r="BG42" i="9"/>
  <c r="BG58" i="9" s="1"/>
  <c r="BG15" i="9"/>
  <c r="BG48" i="9" s="1"/>
  <c r="BG64" i="9" s="1"/>
  <c r="BS42" i="9"/>
  <c r="BS58" i="9" s="1"/>
  <c r="BS15" i="9"/>
  <c r="BS48" i="9"/>
  <c r="BS64" i="9"/>
  <c r="BG18" i="9"/>
  <c r="BG44" i="9"/>
  <c r="BG60" i="9" s="1"/>
  <c r="BS18" i="9"/>
  <c r="BS44" i="9"/>
  <c r="BS60" i="9" s="1"/>
  <c r="AO48" i="9"/>
  <c r="AO64" i="9"/>
  <c r="BD42" i="9"/>
  <c r="BD58" i="9" s="1"/>
  <c r="BJ42" i="9"/>
  <c r="BJ58" i="9" s="1"/>
  <c r="BQ18" i="9"/>
  <c r="BQ44" i="9"/>
  <c r="BQ60" i="9" s="1"/>
  <c r="BQ15" i="9"/>
  <c r="BQ48" i="9" s="1"/>
  <c r="BQ64" i="9" s="1"/>
  <c r="BT42" i="9"/>
  <c r="BT58" i="9"/>
  <c r="BT15" i="9"/>
  <c r="BT48" i="9" s="1"/>
  <c r="BT64" i="9" s="1"/>
  <c r="BT44" i="9"/>
  <c r="BT60" i="9"/>
  <c r="BT18" i="9"/>
  <c r="BM42" i="9"/>
  <c r="BM58" i="9"/>
  <c r="BK42" i="9"/>
  <c r="BK58" i="9" s="1"/>
  <c r="BU42" i="9"/>
  <c r="BU58" i="9" s="1"/>
  <c r="CA13" i="9"/>
  <c r="BL18" i="9"/>
  <c r="H58" i="9"/>
  <c r="H65" i="9"/>
  <c r="P58" i="9"/>
  <c r="AA42" i="9"/>
  <c r="AA58" i="9" s="1"/>
  <c r="BD44" i="9"/>
  <c r="BD60" i="9" s="1"/>
  <c r="BJ44" i="9"/>
  <c r="BJ60" i="9" s="1"/>
  <c r="BJ18" i="9"/>
  <c r="BC44" i="9"/>
  <c r="BC60" i="9" s="1"/>
  <c r="BL42" i="9"/>
  <c r="BL58" i="9"/>
  <c r="BZ9" i="9"/>
  <c r="BZ11" i="9"/>
  <c r="CB14" i="9"/>
  <c r="BF47" i="9"/>
  <c r="BF63" i="9" s="1"/>
  <c r="BU18" i="9"/>
  <c r="BU19" i="9"/>
  <c r="I58" i="9"/>
  <c r="Q58" i="9"/>
  <c r="AG65" i="9"/>
  <c r="AO65" i="9"/>
  <c r="AW65" i="9"/>
  <c r="BM44" i="9"/>
  <c r="BM60" i="9" s="1"/>
  <c r="CA11" i="9"/>
  <c r="CB12" i="9"/>
  <c r="BE15" i="9"/>
  <c r="BD46" i="9"/>
  <c r="BD62" i="9" s="1"/>
  <c r="AG58" i="9"/>
  <c r="AO58" i="9"/>
  <c r="AW58" i="9"/>
  <c r="N65" i="9"/>
  <c r="AH58" i="9"/>
  <c r="AP58" i="9"/>
  <c r="AX58" i="9"/>
  <c r="G65" i="9"/>
  <c r="O65" i="9"/>
  <c r="BZ14" i="9"/>
  <c r="AI58" i="9"/>
  <c r="AQ58" i="9"/>
  <c r="AY58" i="9"/>
  <c r="CA14" i="9"/>
  <c r="AJ58" i="9"/>
  <c r="AR58" i="9"/>
  <c r="AZ58" i="9"/>
  <c r="BT19" i="9"/>
  <c r="BE48" i="9"/>
  <c r="BE64" i="9" s="1"/>
  <c r="AT77" i="5"/>
  <c r="AT94" i="5" s="1"/>
  <c r="U74" i="5"/>
  <c r="U91" i="5" s="1"/>
  <c r="AB77" i="5"/>
  <c r="AB93" i="5" s="1"/>
  <c r="AN81" i="5"/>
  <c r="AN97" i="5" s="1"/>
  <c r="AJ81" i="5"/>
  <c r="AJ97" i="5" s="1"/>
  <c r="AF81" i="5"/>
  <c r="AF97" i="5" s="1"/>
  <c r="AB81" i="5"/>
  <c r="AB97" i="5" s="1"/>
  <c r="AN80" i="5"/>
  <c r="AN96" i="5" s="1"/>
  <c r="AJ80" i="5"/>
  <c r="AJ96" i="5" s="1"/>
  <c r="AF80" i="5"/>
  <c r="AF96" i="5" s="1"/>
  <c r="AB80" i="5"/>
  <c r="AB96" i="5" s="1"/>
  <c r="AN79" i="5"/>
  <c r="AN95" i="5"/>
  <c r="AJ79" i="5"/>
  <c r="AJ95" i="5" s="1"/>
  <c r="AF79" i="5"/>
  <c r="AF95" i="5" s="1"/>
  <c r="AB79" i="5"/>
  <c r="AB95" i="5" s="1"/>
  <c r="AN78" i="5"/>
  <c r="AN94" i="5"/>
  <c r="AJ78" i="5"/>
  <c r="AJ94" i="5" s="1"/>
  <c r="AF78" i="5"/>
  <c r="AF94" i="5" s="1"/>
  <c r="AB78" i="5"/>
  <c r="AB94" i="5" s="1"/>
  <c r="AN77" i="5"/>
  <c r="AN93" i="5" s="1"/>
  <c r="AJ77" i="5"/>
  <c r="AJ93" i="5" s="1"/>
  <c r="AF77" i="5"/>
  <c r="AF93" i="5" s="1"/>
  <c r="AN76" i="5"/>
  <c r="AN92" i="5" s="1"/>
  <c r="AJ76" i="5"/>
  <c r="AJ92" i="5" s="1"/>
  <c r="AF76" i="5"/>
  <c r="AB76" i="5"/>
  <c r="AB92" i="5" s="1"/>
  <c r="O81" i="5"/>
  <c r="O97" i="5" s="1"/>
  <c r="O80" i="5"/>
  <c r="O96" i="5"/>
  <c r="O79" i="5"/>
  <c r="O82" i="5" s="1"/>
  <c r="O99" i="5" s="1"/>
  <c r="O78" i="5"/>
  <c r="O94" i="5" s="1"/>
  <c r="O77" i="5"/>
  <c r="O93" i="5" s="1"/>
  <c r="O76" i="5"/>
  <c r="O92" i="5" s="1"/>
  <c r="K81" i="5"/>
  <c r="K97" i="5" s="1"/>
  <c r="K80" i="5"/>
  <c r="K96" i="5" s="1"/>
  <c r="K79" i="5"/>
  <c r="K95" i="5" s="1"/>
  <c r="K78" i="5"/>
  <c r="K94" i="5" s="1"/>
  <c r="K77" i="5"/>
  <c r="K76" i="5"/>
  <c r="K92" i="5" s="1"/>
  <c r="G81" i="5"/>
  <c r="G97" i="5" s="1"/>
  <c r="G80" i="5"/>
  <c r="G96" i="5" s="1"/>
  <c r="G79" i="5"/>
  <c r="G95" i="5" s="1"/>
  <c r="G78" i="5"/>
  <c r="G94" i="5" s="1"/>
  <c r="G77" i="5"/>
  <c r="G76" i="5"/>
  <c r="G92" i="5" s="1"/>
  <c r="C76" i="5"/>
  <c r="C92" i="5" s="1"/>
  <c r="C81" i="5"/>
  <c r="C97" i="5"/>
  <c r="C80" i="5"/>
  <c r="C96" i="5" s="1"/>
  <c r="C79" i="5"/>
  <c r="C95" i="5" s="1"/>
  <c r="C78" i="5"/>
  <c r="C94" i="5" s="1"/>
  <c r="C77" i="5"/>
  <c r="C93" i="5"/>
  <c r="AN82" i="5"/>
  <c r="AN99" i="5" s="1"/>
  <c r="C15" i="5"/>
  <c r="G15" i="5"/>
  <c r="K15" i="5"/>
  <c r="AN45" i="5"/>
  <c r="AN30" i="5"/>
  <c r="AW30" i="5" s="1"/>
  <c r="AN44" i="5"/>
  <c r="AN29" i="5"/>
  <c r="AW29" i="5" s="1"/>
  <c r="AN43" i="5"/>
  <c r="AW43" i="5"/>
  <c r="AN42" i="5"/>
  <c r="AN41" i="5"/>
  <c r="AN26" i="5"/>
  <c r="AW26" i="5"/>
  <c r="AN40" i="5"/>
  <c r="AN25" i="5"/>
  <c r="AW25" i="5" s="1"/>
  <c r="AW31" i="5" s="1"/>
  <c r="AJ45" i="5"/>
  <c r="AV45" i="5"/>
  <c r="AJ44" i="5"/>
  <c r="AV44" i="5"/>
  <c r="AJ43" i="5"/>
  <c r="AJ28" i="5"/>
  <c r="AV28" i="5" s="1"/>
  <c r="AJ42" i="5"/>
  <c r="AV42" i="5"/>
  <c r="AJ41" i="5"/>
  <c r="AV41" i="5"/>
  <c r="AJ40" i="5"/>
  <c r="AJ25" i="5"/>
  <c r="AJ31" i="5" s="1"/>
  <c r="AF45" i="5"/>
  <c r="AU45" i="5"/>
  <c r="AF44" i="5"/>
  <c r="AF29" i="5"/>
  <c r="AU29" i="5"/>
  <c r="AF43" i="5"/>
  <c r="AF28" i="5"/>
  <c r="AU28" i="5" s="1"/>
  <c r="AF42" i="5"/>
  <c r="AF27" i="5"/>
  <c r="AU27" i="5"/>
  <c r="AF41" i="5"/>
  <c r="AU41" i="5"/>
  <c r="AF40" i="5"/>
  <c r="AU40" i="5"/>
  <c r="AB45" i="5"/>
  <c r="AB30" i="5"/>
  <c r="AT30" i="5" s="1"/>
  <c r="AB44" i="5"/>
  <c r="AT44" i="5"/>
  <c r="AB43" i="5"/>
  <c r="AT43" i="5"/>
  <c r="AB42" i="5"/>
  <c r="AB27" i="5"/>
  <c r="AT27" i="5" s="1"/>
  <c r="AB41" i="5"/>
  <c r="AB26" i="5"/>
  <c r="AT26" i="5" s="1"/>
  <c r="AB40" i="5"/>
  <c r="AB25" i="5"/>
  <c r="AT25" i="5"/>
  <c r="AT31" i="5" s="1"/>
  <c r="O45" i="5"/>
  <c r="X45" i="5"/>
  <c r="O44" i="5"/>
  <c r="O29" i="5"/>
  <c r="X29" i="5" s="1"/>
  <c r="O43" i="5"/>
  <c r="O28" i="5"/>
  <c r="X28" i="5" s="1"/>
  <c r="O42" i="5"/>
  <c r="O27" i="5"/>
  <c r="X27" i="5" s="1"/>
  <c r="O41" i="5"/>
  <c r="X41" i="5"/>
  <c r="O40" i="5"/>
  <c r="O25" i="5"/>
  <c r="K45" i="5"/>
  <c r="K30" i="5"/>
  <c r="W30" i="5"/>
  <c r="K44" i="5"/>
  <c r="W44" i="5"/>
  <c r="K43" i="5"/>
  <c r="K28" i="5"/>
  <c r="W28" i="5" s="1"/>
  <c r="K42" i="5"/>
  <c r="K27" i="5"/>
  <c r="W27" i="5"/>
  <c r="K41" i="5"/>
  <c r="K26" i="5"/>
  <c r="W26" i="5" s="1"/>
  <c r="K40" i="5"/>
  <c r="W40" i="5"/>
  <c r="G45" i="5"/>
  <c r="V45" i="5"/>
  <c r="G44" i="5"/>
  <c r="G29" i="5"/>
  <c r="V29" i="5"/>
  <c r="G43" i="5"/>
  <c r="G28" i="5"/>
  <c r="V28" i="5" s="1"/>
  <c r="G42" i="5"/>
  <c r="G27" i="5"/>
  <c r="V27" i="5"/>
  <c r="G41" i="5"/>
  <c r="G26" i="5"/>
  <c r="V26" i="5" s="1"/>
  <c r="G40" i="5"/>
  <c r="G25" i="5"/>
  <c r="G31" i="5" s="1"/>
  <c r="C45" i="5"/>
  <c r="U45" i="5"/>
  <c r="C44" i="5"/>
  <c r="U44" i="5"/>
  <c r="C43" i="5"/>
  <c r="C28" i="5"/>
  <c r="U28" i="5"/>
  <c r="C42" i="5"/>
  <c r="U42" i="5"/>
  <c r="C41" i="5"/>
  <c r="C26" i="5"/>
  <c r="U26" i="5" s="1"/>
  <c r="C40" i="5"/>
  <c r="C25" i="5"/>
  <c r="U25" i="5"/>
  <c r="U31" i="5" s="1"/>
  <c r="AW45" i="5"/>
  <c r="AW44" i="5"/>
  <c r="X44" i="5"/>
  <c r="AU42" i="5"/>
  <c r="W42" i="5"/>
  <c r="V42" i="5"/>
  <c r="AW40" i="5"/>
  <c r="V40" i="5"/>
  <c r="U40" i="5"/>
  <c r="AT42" i="5"/>
  <c r="V43" i="5"/>
  <c r="V44" i="5"/>
  <c r="AU44" i="5"/>
  <c r="AT40" i="5"/>
  <c r="AW41" i="5"/>
  <c r="AW46" i="5"/>
  <c r="AN46" i="5"/>
  <c r="U43" i="5"/>
  <c r="W45" i="5"/>
  <c r="W43" i="5"/>
  <c r="AW42" i="5"/>
  <c r="AV43" i="5"/>
  <c r="AV40" i="5"/>
  <c r="AT41" i="5"/>
  <c r="AF46" i="5"/>
  <c r="AU43" i="5"/>
  <c r="AU46" i="5"/>
  <c r="W41" i="5"/>
  <c r="X43" i="5"/>
  <c r="X42" i="5"/>
  <c r="AJ27" i="5"/>
  <c r="AV27" i="5" s="1"/>
  <c r="AB28" i="5"/>
  <c r="AT28" i="5"/>
  <c r="V41" i="5"/>
  <c r="V46" i="5"/>
  <c r="U41" i="5"/>
  <c r="U46" i="5"/>
  <c r="C30" i="5"/>
  <c r="U30" i="5"/>
  <c r="AN27" i="5"/>
  <c r="AW27" i="5"/>
  <c r="AN28" i="5"/>
  <c r="AW28" i="5" s="1"/>
  <c r="AJ26" i="5"/>
  <c r="AV26" i="5"/>
  <c r="AJ29" i="5"/>
  <c r="AV29" i="5" s="1"/>
  <c r="AJ30" i="5"/>
  <c r="AV30" i="5"/>
  <c r="AF30" i="5"/>
  <c r="AU30" i="5" s="1"/>
  <c r="AF25" i="5"/>
  <c r="AF26" i="5"/>
  <c r="AU26" i="5" s="1"/>
  <c r="AT45" i="5"/>
  <c r="AB29" i="5"/>
  <c r="AT29" i="5"/>
  <c r="X25" i="5"/>
  <c r="X31" i="5" s="1"/>
  <c r="X40" i="5"/>
  <c r="O26" i="5"/>
  <c r="X26" i="5"/>
  <c r="O46" i="5"/>
  <c r="O30" i="5"/>
  <c r="X30" i="5" s="1"/>
  <c r="K25" i="5"/>
  <c r="W25" i="5"/>
  <c r="W31" i="5" s="1"/>
  <c r="K29" i="5"/>
  <c r="W29" i="5" s="1"/>
  <c r="G30" i="5"/>
  <c r="V30" i="5" s="1"/>
  <c r="C29" i="5"/>
  <c r="U29" i="5" s="1"/>
  <c r="C27" i="5"/>
  <c r="U27" i="5"/>
  <c r="C46" i="5"/>
  <c r="AJ46" i="5"/>
  <c r="AB46" i="5"/>
  <c r="K46" i="5"/>
  <c r="G46" i="5"/>
  <c r="W46" i="5"/>
  <c r="AV46" i="5"/>
  <c r="AN31" i="5"/>
  <c r="AT46" i="5"/>
  <c r="O31" i="5"/>
  <c r="X46" i="5"/>
  <c r="AB31" i="5"/>
  <c r="K31" i="5"/>
  <c r="C31" i="5"/>
  <c r="AU25" i="5"/>
  <c r="AU31" i="5" s="1"/>
  <c r="AF31" i="5"/>
  <c r="AN15" i="5"/>
  <c r="AJ15" i="5"/>
  <c r="AB15" i="5"/>
  <c r="O15" i="5"/>
  <c r="AW14" i="5"/>
  <c r="AW79" i="5"/>
  <c r="AW96" i="5" s="1"/>
  <c r="AV14" i="5"/>
  <c r="AV79" i="5"/>
  <c r="AV96" i="5"/>
  <c r="AU14" i="5"/>
  <c r="AU79" i="5" s="1"/>
  <c r="AU96" i="5" s="1"/>
  <c r="AT14" i="5"/>
  <c r="AT79" i="5" s="1"/>
  <c r="AT96" i="5" s="1"/>
  <c r="X14" i="5"/>
  <c r="X79" i="5" s="1"/>
  <c r="X96" i="5" s="1"/>
  <c r="W14" i="5"/>
  <c r="W79" i="5"/>
  <c r="W96" i="5" s="1"/>
  <c r="V14" i="5"/>
  <c r="V79" i="5" s="1"/>
  <c r="V96" i="5" s="1"/>
  <c r="U14" i="5"/>
  <c r="U79" i="5"/>
  <c r="U96" i="5" s="1"/>
  <c r="AW13" i="5"/>
  <c r="AW78" i="5"/>
  <c r="AW95" i="5" s="1"/>
  <c r="AV13" i="5"/>
  <c r="AV78" i="5" s="1"/>
  <c r="AV95" i="5" s="1"/>
  <c r="AU13" i="5"/>
  <c r="AU78" i="5"/>
  <c r="AU95" i="5" s="1"/>
  <c r="AT13" i="5"/>
  <c r="AT78" i="5" s="1"/>
  <c r="AT95" i="5" s="1"/>
  <c r="X13" i="5"/>
  <c r="X78" i="5"/>
  <c r="X95" i="5" s="1"/>
  <c r="W13" i="5"/>
  <c r="W78" i="5" s="1"/>
  <c r="W95" i="5" s="1"/>
  <c r="V13" i="5"/>
  <c r="V78" i="5"/>
  <c r="V95" i="5" s="1"/>
  <c r="U13" i="5"/>
  <c r="U78" i="5"/>
  <c r="U95" i="5" s="1"/>
  <c r="AW12" i="5"/>
  <c r="AW77" i="5" s="1"/>
  <c r="AW94" i="5" s="1"/>
  <c r="AV12" i="5"/>
  <c r="AV77" i="5"/>
  <c r="AV94" i="5"/>
  <c r="AU12" i="5"/>
  <c r="AU77" i="5" s="1"/>
  <c r="AU94" i="5" s="1"/>
  <c r="AT12" i="5"/>
  <c r="X12" i="5"/>
  <c r="X77" i="5" s="1"/>
  <c r="X94" i="5" s="1"/>
  <c r="W12" i="5"/>
  <c r="W77" i="5" s="1"/>
  <c r="W94" i="5" s="1"/>
  <c r="V12" i="5"/>
  <c r="V77" i="5" s="1"/>
  <c r="V94" i="5" s="1"/>
  <c r="U12" i="5"/>
  <c r="U15" i="5" s="1"/>
  <c r="U80" i="5" s="1"/>
  <c r="U97" i="5" s="1"/>
  <c r="AW11" i="5"/>
  <c r="AV11" i="5"/>
  <c r="AU11" i="5"/>
  <c r="AT11" i="5"/>
  <c r="AT18" i="5" s="1"/>
  <c r="X11" i="5"/>
  <c r="X76" i="5"/>
  <c r="X93" i="5" s="1"/>
  <c r="W11" i="5"/>
  <c r="W76" i="5"/>
  <c r="W93" i="5" s="1"/>
  <c r="V11" i="5"/>
  <c r="V76" i="5" s="1"/>
  <c r="V93" i="5" s="1"/>
  <c r="U11" i="5"/>
  <c r="U76" i="5"/>
  <c r="U93" i="5" s="1"/>
  <c r="AW10" i="5"/>
  <c r="AW75" i="5" s="1"/>
  <c r="AW92" i="5" s="1"/>
  <c r="AV10" i="5"/>
  <c r="AV15" i="5" s="1"/>
  <c r="AV80" i="5" s="1"/>
  <c r="AV97" i="5" s="1"/>
  <c r="AU10" i="5"/>
  <c r="AU75" i="5"/>
  <c r="AU92" i="5" s="1"/>
  <c r="AT10" i="5"/>
  <c r="AT75" i="5" s="1"/>
  <c r="AT92" i="5" s="1"/>
  <c r="X10" i="5"/>
  <c r="X75" i="5"/>
  <c r="X92" i="5" s="1"/>
  <c r="W10" i="5"/>
  <c r="W15" i="5" s="1"/>
  <c r="W80" i="5" s="1"/>
  <c r="W97" i="5" s="1"/>
  <c r="V10" i="5"/>
  <c r="V75" i="5"/>
  <c r="V92" i="5" s="1"/>
  <c r="U10" i="5"/>
  <c r="U75" i="5" s="1"/>
  <c r="U92" i="5" s="1"/>
  <c r="AW9" i="5"/>
  <c r="AW74" i="5" s="1"/>
  <c r="AW91" i="5" s="1"/>
  <c r="AV9" i="5"/>
  <c r="AV74" i="5"/>
  <c r="AV91" i="5" s="1"/>
  <c r="AU9" i="5"/>
  <c r="AU15" i="5" s="1"/>
  <c r="AU80" i="5" s="1"/>
  <c r="AU97" i="5" s="1"/>
  <c r="AT9" i="5"/>
  <c r="AT74" i="5" s="1"/>
  <c r="AT91" i="5" s="1"/>
  <c r="X9" i="5"/>
  <c r="X74" i="5" s="1"/>
  <c r="X91" i="5" s="1"/>
  <c r="W9" i="5"/>
  <c r="W74" i="5"/>
  <c r="W91" i="5" s="1"/>
  <c r="V9" i="5"/>
  <c r="V74" i="5" s="1"/>
  <c r="V91" i="5" s="1"/>
  <c r="AW18" i="5"/>
  <c r="AW76" i="5"/>
  <c r="AW93" i="5" s="1"/>
  <c r="AV18" i="5"/>
  <c r="AV76" i="5"/>
  <c r="AV93" i="5" s="1"/>
  <c r="AU18" i="5"/>
  <c r="AU76" i="5"/>
  <c r="AU93" i="5" s="1"/>
  <c r="AT15" i="5"/>
  <c r="AT80" i="5" s="1"/>
  <c r="AT97" i="5" s="1"/>
  <c r="AW15" i="5" l="1"/>
  <c r="AW80" i="5" s="1"/>
  <c r="AW97" i="5" s="1"/>
  <c r="AU74" i="5"/>
  <c r="AU91" i="5" s="1"/>
  <c r="AV75" i="5"/>
  <c r="AV92" i="5" s="1"/>
  <c r="AV25" i="5"/>
  <c r="AV31" i="5" s="1"/>
  <c r="AT76" i="5"/>
  <c r="AT93" i="5" s="1"/>
  <c r="AF82" i="5"/>
  <c r="AF99" i="5" s="1"/>
  <c r="X15" i="5"/>
  <c r="X80" i="5" s="1"/>
  <c r="X97" i="5" s="1"/>
  <c r="U77" i="5"/>
  <c r="U94" i="5" s="1"/>
  <c r="V25" i="5"/>
  <c r="V31" i="5" s="1"/>
  <c r="V15" i="5"/>
  <c r="V80" i="5" s="1"/>
  <c r="V97" i="5" s="1"/>
  <c r="W75" i="5"/>
  <c r="W92" i="5" s="1"/>
  <c r="C82" i="5"/>
  <c r="C99" i="5" s="1"/>
  <c r="K82" i="5"/>
  <c r="K99" i="5" s="1"/>
  <c r="G82" i="5"/>
  <c r="G99" i="5" s="1"/>
  <c r="BM19" i="9"/>
  <c r="BN19" i="9"/>
  <c r="BF19" i="9"/>
  <c r="BG19" i="9"/>
  <c r="CA12" i="9"/>
  <c r="BL15" i="9"/>
  <c r="BL48" i="9" s="1"/>
  <c r="BL64" i="9" s="1"/>
  <c r="BU15" i="9"/>
  <c r="BU48" i="9" s="1"/>
  <c r="BU64" i="9" s="1"/>
  <c r="BJ15" i="9"/>
  <c r="BJ48" i="9" s="1"/>
  <c r="BJ64" i="9" s="1"/>
  <c r="BF15" i="9"/>
  <c r="CC15" i="9" s="1"/>
  <c r="CC12" i="9"/>
  <c r="BD15" i="9"/>
  <c r="BD43" i="9"/>
  <c r="BD59" i="9" s="1"/>
  <c r="BZ13" i="9"/>
  <c r="BR18" i="9"/>
  <c r="BZ12" i="9"/>
  <c r="BZ10" i="9"/>
  <c r="AK65" i="9"/>
  <c r="BF44" i="9"/>
  <c r="BF60" i="9" s="1"/>
  <c r="CB11" i="9"/>
  <c r="AV65" i="9"/>
  <c r="AQ65" i="9"/>
  <c r="CC11" i="9"/>
  <c r="BM15" i="9"/>
  <c r="BM48" i="9" s="1"/>
  <c r="BM64" i="9" s="1"/>
  <c r="AT65" i="9"/>
  <c r="BK15" i="9"/>
  <c r="BK48" i="9" s="1"/>
  <c r="BK64" i="9" s="1"/>
  <c r="AL65" i="9"/>
  <c r="BK18" i="9"/>
  <c r="AU65" i="9"/>
  <c r="AM65" i="9"/>
  <c r="BC15" i="9"/>
  <c r="BC48" i="9" s="1"/>
  <c r="BC64" i="9" s="1"/>
  <c r="F65" i="9"/>
  <c r="Q65" i="9"/>
  <c r="AC15" i="9"/>
  <c r="AC48" i="9" s="1"/>
  <c r="AC64" i="9" s="1"/>
  <c r="K65" i="9"/>
  <c r="AB44" i="9"/>
  <c r="AB60" i="9" s="1"/>
  <c r="L60" i="9"/>
  <c r="R60" i="9"/>
  <c r="M62" i="9"/>
  <c r="Y15" i="9"/>
  <c r="Y48" i="9" s="1"/>
  <c r="Y64" i="9" s="1"/>
  <c r="D65" i="9"/>
  <c r="I65" i="9"/>
  <c r="U65" i="9"/>
  <c r="C58" i="9"/>
  <c r="E65" i="9"/>
  <c r="S65" i="9"/>
  <c r="Z42" i="9"/>
  <c r="Z58" i="9" s="1"/>
  <c r="V65" i="9"/>
  <c r="P65" i="9"/>
  <c r="AJ82" i="5"/>
  <c r="AJ99" i="5" s="1"/>
  <c r="K93" i="5"/>
  <c r="O95" i="5"/>
  <c r="AF92" i="5"/>
  <c r="G93" i="5"/>
  <c r="AB82" i="5"/>
  <c r="AB99" i="5" s="1"/>
  <c r="BS19" i="9" l="1"/>
  <c r="BR19" i="9"/>
  <c r="BL19" i="9"/>
  <c r="BK19" i="9"/>
  <c r="BF48" i="9"/>
  <c r="BF64" i="9" s="1"/>
  <c r="CB15" i="9"/>
  <c r="CA15" i="9"/>
  <c r="BZ15" i="9"/>
  <c r="BD48" i="9"/>
  <c r="BD6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Moore, Paula (CFC)</author>
  </authors>
  <commentList>
    <comment ref="C27" authorId="0" shapeId="0" xr:uid="{76C25168-58FE-4021-BD63-12AB75B51CC0}">
      <text>
        <r>
          <rPr>
            <b/>
            <sz val="9"/>
            <color indexed="81"/>
            <rFont val="Tahoma"/>
            <family val="2"/>
          </rPr>
          <t>Moore, Paula (CFC):</t>
        </r>
        <r>
          <rPr>
            <sz val="9"/>
            <color indexed="81"/>
            <rFont val="Tahoma"/>
            <family val="2"/>
          </rPr>
          <t xml:space="preserve">
Includes Comprehensives and Applied Bacs</t>
        </r>
      </text>
    </comment>
    <comment ref="C28" authorId="0" shapeId="0" xr:uid="{0D234BF8-6BA2-4B77-AE74-DAEC11F68F89}">
      <text>
        <r>
          <rPr>
            <b/>
            <sz val="9"/>
            <color indexed="81"/>
            <rFont val="Tahoma"/>
            <family val="2"/>
          </rPr>
          <t>Moore, Paula (CFC):</t>
        </r>
        <r>
          <rPr>
            <sz val="9"/>
            <color indexed="81"/>
            <rFont val="Tahoma"/>
            <family val="2"/>
          </rPr>
          <t xml:space="preserve">
Excludes Applied Bacs</t>
        </r>
      </text>
    </comment>
  </commentList>
</comments>
</file>

<file path=xl/sharedStrings.xml><?xml version="1.0" encoding="utf-8"?>
<sst xmlns="http://schemas.openxmlformats.org/spreadsheetml/2006/main" count="1078" uniqueCount="79">
  <si>
    <t>MFI</t>
  </si>
  <si>
    <t>Served</t>
  </si>
  <si>
    <t>0-55</t>
  </si>
  <si>
    <t>56-70</t>
  </si>
  <si>
    <t>71-75</t>
  </si>
  <si>
    <t>76-100</t>
  </si>
  <si>
    <t>School/Category</t>
  </si>
  <si>
    <t>Sector ID</t>
  </si>
  <si>
    <t>Research</t>
  </si>
  <si>
    <t>Comprehensive/Applied BA</t>
  </si>
  <si>
    <t>CTC</t>
  </si>
  <si>
    <t>Private 4 year</t>
  </si>
  <si>
    <t>WGU-Washington</t>
  </si>
  <si>
    <t>Private 2 year</t>
  </si>
  <si>
    <t>FY2021</t>
  </si>
  <si>
    <t>FY2022</t>
  </si>
  <si>
    <t>FY2023</t>
  </si>
  <si>
    <t>Total</t>
  </si>
  <si>
    <t>FY 2021</t>
  </si>
  <si>
    <t>FY 2022</t>
  </si>
  <si>
    <t>FY 2023</t>
  </si>
  <si>
    <t>by MFI</t>
  </si>
  <si>
    <t>yr over yr change</t>
  </si>
  <si>
    <t>FY2024</t>
  </si>
  <si>
    <t>FY2025</t>
  </si>
  <si>
    <t>FY 2024</t>
  </si>
  <si>
    <t>FY 2025</t>
  </si>
  <si>
    <t>56-60</t>
  </si>
  <si>
    <t>61-70</t>
  </si>
  <si>
    <t>FTE 61-70- WA College Grant Students-Nov 22</t>
  </si>
  <si>
    <t>FTE 56-70- WA College Grant Students-Nov 22</t>
  </si>
  <si>
    <t>Total FTE 61-70 by Sector-Nov 22</t>
  </si>
  <si>
    <t>Total FTE 56-70 by Sector-Nov 22</t>
  </si>
  <si>
    <t>Headcount 61-70- College Grant Students -Nov 22</t>
  </si>
  <si>
    <t>Headcount 56-70- College Grant Students -Nov 22</t>
  </si>
  <si>
    <t>Total Headcount 56-70 by Sector-Nov 22</t>
  </si>
  <si>
    <t>Total Headcount 61-70 by Sector-Nov 22</t>
  </si>
  <si>
    <t>Year over Year by Sector-All Headcount-Most Current Forecast</t>
  </si>
  <si>
    <t>61-65</t>
  </si>
  <si>
    <t>↑</t>
  </si>
  <si>
    <t>FTE - WA College Grant Students-Nov 23</t>
  </si>
  <si>
    <t>Total FTE by Sector-Nov 23</t>
  </si>
  <si>
    <t>Headcount - College Grant Students -Nov 23. Excludes Apprenticeships. Adjusted for applied bacs</t>
  </si>
  <si>
    <t>Total Headcount by Sector-Nov 23-Excludes Apprenticeships</t>
  </si>
  <si>
    <t>Headcount MFI 0-70 by Sector Nov 23-Excludes Apprenticeships</t>
  </si>
  <si>
    <t>Headcount MFI 71-100 by Sector Nov 23-Excludes Apprenticeships</t>
  </si>
  <si>
    <t>FTE 56-60- and 61-65-WA College Grant Students-Nov 23</t>
  </si>
  <si>
    <t>Total FTE 56-65 by Sector-Nov 23</t>
  </si>
  <si>
    <t>Headcount 56-60 and 61-65- College Grant Students -Nov 23</t>
  </si>
  <si>
    <t>Total Headcount 56-60 and 61-65 by Sector-Nov 23</t>
  </si>
  <si>
    <t>Change in FTE 56-65 by Sector from June 23</t>
  </si>
  <si>
    <t>Date: 1.11.2024</t>
  </si>
  <si>
    <t>by Sector Summary For Feb 24 Forecast</t>
  </si>
  <si>
    <t>FTE - WA College Grant Students-Feb 24</t>
  </si>
  <si>
    <t>Total FTE by Sector-Feb 24</t>
  </si>
  <si>
    <t>Headcount - College Grant Students -Feb 24. Excludes Apprenticeships. Adjusted for applied bacs</t>
  </si>
  <si>
    <t>Total Headcount by Sector-Feb 24-Excludes Apprenticeships</t>
  </si>
  <si>
    <t>Headcount MFI 0-70 by Sector Feb 24-Excludes Apprenticeships</t>
  </si>
  <si>
    <t>Headcount MFI 71-100 by Sector Feb 24-Excludes Apprenticeships</t>
  </si>
  <si>
    <t>Total FTE by Sector--Difference from Nov 23</t>
  </si>
  <si>
    <t>Headcount - College Grant Students -DIFF FROM Nov 23</t>
  </si>
  <si>
    <t>Total HC by Sector--Difference from Nov 23</t>
  </si>
  <si>
    <t>Headcount MFI 0-70 Difference from Nov 23</t>
  </si>
  <si>
    <t>Headcount MFI 71-100 Difference from Nov 23</t>
  </si>
  <si>
    <t>FTE - WA College Grant Students-DIFFERENCE FROM Nov 23</t>
  </si>
  <si>
    <t>FTE - WA College Grant Students-% DIFF FROM Nov 23</t>
  </si>
  <si>
    <t>Total FTE by Sector--% Difference from Nov 23</t>
  </si>
  <si>
    <t>Headcount - College Grant Students -% DIFF FROM Nov 23</t>
  </si>
  <si>
    <t>Total Headcount by Sector--% Difference from Nov 23</t>
  </si>
  <si>
    <t>Headcount MFI 0-70 % Difference from Nov 23</t>
  </si>
  <si>
    <t>Headcount MFI 71-100 % Difference from Nov 23</t>
  </si>
  <si>
    <t>FTE 56-60- and 61-65-WA College Grant Students-Feb 24</t>
  </si>
  <si>
    <t>FTE - WA College Grant Students-MFI 56-60 DIFFERENCE FROM Nov 23</t>
  </si>
  <si>
    <t>Change in FTE 56-65 by Sector from Nov 23</t>
  </si>
  <si>
    <t>Headcount - WA College Grant Students-MFI 56-65 DIFFERENCE FROM Nov 23</t>
  </si>
  <si>
    <t>Headcount - WA College Grant Students-% DIFF FROM Nov 23</t>
  </si>
  <si>
    <t>Total FTE 56-65 by Sector-Feb 24</t>
  </si>
  <si>
    <t>Headcount 56-60 and 61-65- College Grant Students -Feb 24</t>
  </si>
  <si>
    <t>Total Headcount 56-60 and 61-65 by Sector-Feb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</si>
</sst>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2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4" borderId="0" xfId="0" applyFont="1" applyFill="1"/>
    <xf numFmtId="0" fontId="4" fillId="4" borderId="4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2" fillId="4" borderId="1" xfId="0" applyFont="1" applyFill="1" applyBorder="1"/>
    <xf numFmtId="0" fontId="4" fillId="0" borderId="0" xfId="0" applyFont="1" applyBorder="1" applyAlignment="1">
      <alignment vertical="center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0" fontId="2" fillId="0" borderId="0" xfId="0" applyFont="1" applyBorder="1"/>
    <xf numFmtId="0" fontId="4" fillId="4" borderId="10" xfId="0" applyFont="1" applyFill="1" applyBorder="1" applyAlignment="1">
      <alignment vertical="center"/>
    </xf>
    <xf numFmtId="164" fontId="0" fillId="0" borderId="11" xfId="0" applyNumberFormat="1" applyBorder="1"/>
    <xf numFmtId="0" fontId="0" fillId="0" borderId="11" xfId="0" applyBorder="1"/>
    <xf numFmtId="0" fontId="4" fillId="4" borderId="0" xfId="0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9" fontId="4" fillId="5" borderId="0" xfId="2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/>
    </xf>
    <xf numFmtId="164" fontId="8" fillId="0" borderId="0" xfId="0" applyNumberFormat="1" applyFont="1"/>
    <xf numFmtId="9" fontId="8" fillId="0" borderId="0" xfId="2" applyFont="1"/>
    <xf numFmtId="0" fontId="2" fillId="7" borderId="8" xfId="0" applyFont="1" applyFill="1" applyBorder="1"/>
    <xf numFmtId="0" fontId="2" fillId="7" borderId="1" xfId="0" applyFont="1" applyFill="1" applyBorder="1"/>
    <xf numFmtId="164" fontId="7" fillId="7" borderId="3" xfId="1" applyNumberFormat="1" applyFont="1" applyFill="1" applyBorder="1"/>
    <xf numFmtId="164" fontId="0" fillId="8" borderId="0" xfId="0" applyNumberFormat="1" applyFill="1"/>
    <xf numFmtId="164" fontId="0" fillId="9" borderId="0" xfId="0" applyNumberFormat="1" applyFill="1"/>
    <xf numFmtId="164" fontId="4" fillId="10" borderId="4" xfId="1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1" fontId="5" fillId="9" borderId="1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" fontId="5" fillId="9" borderId="0" xfId="0" applyNumberFormat="1" applyFont="1" applyFill="1" applyAlignment="1">
      <alignment horizontal="right" vertical="center"/>
    </xf>
    <xf numFmtId="1" fontId="5" fillId="9" borderId="0" xfId="0" quotePrefix="1" applyNumberFormat="1" applyFont="1" applyFill="1" applyAlignment="1">
      <alignment horizontal="right" vertical="center"/>
    </xf>
    <xf numFmtId="164" fontId="4" fillId="9" borderId="0" xfId="1" applyNumberFormat="1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165" fontId="7" fillId="5" borderId="12" xfId="2" applyNumberFormat="1" applyFont="1" applyFill="1" applyBorder="1"/>
    <xf numFmtId="165" fontId="7" fillId="6" borderId="12" xfId="2" applyNumberFormat="1" applyFont="1" applyFill="1" applyBorder="1"/>
    <xf numFmtId="165" fontId="7" fillId="5" borderId="11" xfId="2" applyNumberFormat="1" applyFont="1" applyFill="1" applyBorder="1"/>
    <xf numFmtId="0" fontId="12" fillId="0" borderId="0" xfId="0" applyFont="1"/>
    <xf numFmtId="164" fontId="2" fillId="4" borderId="1" xfId="1" applyNumberFormat="1" applyFont="1" applyFill="1" applyBorder="1"/>
    <xf numFmtId="164" fontId="4" fillId="4" borderId="10" xfId="1" applyNumberFormat="1" applyFont="1" applyFill="1" applyBorder="1" applyAlignment="1">
      <alignment vertical="center"/>
    </xf>
    <xf numFmtId="164" fontId="0" fillId="9" borderId="0" xfId="1" applyNumberFormat="1" applyFont="1" applyFill="1"/>
    <xf numFmtId="0" fontId="5" fillId="11" borderId="1" xfId="0" applyFont="1" applyFill="1" applyBorder="1" applyAlignment="1">
      <alignment vertical="center"/>
    </xf>
    <xf numFmtId="1" fontId="5" fillId="11" borderId="1" xfId="0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" fontId="5" fillId="11" borderId="0" xfId="0" applyNumberFormat="1" applyFont="1" applyFill="1" applyAlignment="1">
      <alignment horizontal="right" vertical="center"/>
    </xf>
    <xf numFmtId="1" fontId="5" fillId="11" borderId="0" xfId="0" quotePrefix="1" applyNumberFormat="1" applyFont="1" applyFill="1" applyAlignment="1">
      <alignment horizontal="right" vertical="center"/>
    </xf>
    <xf numFmtId="0" fontId="3" fillId="11" borderId="8" xfId="0" applyFont="1" applyFill="1" applyBorder="1" applyAlignment="1" applyProtection="1">
      <alignment horizontal="right" vertical="center"/>
      <protection locked="0"/>
    </xf>
    <xf numFmtId="0" fontId="3" fillId="11" borderId="1" xfId="0" applyFont="1" applyFill="1" applyBorder="1" applyAlignment="1" applyProtection="1">
      <alignment horizontal="right" vertical="center"/>
      <protection locked="0"/>
    </xf>
    <xf numFmtId="0" fontId="2" fillId="12" borderId="8" xfId="0" applyFont="1" applyFill="1" applyBorder="1"/>
    <xf numFmtId="164" fontId="7" fillId="12" borderId="3" xfId="1" applyNumberFormat="1" applyFont="1" applyFill="1" applyBorder="1"/>
    <xf numFmtId="0" fontId="2" fillId="12" borderId="1" xfId="0" applyFont="1" applyFill="1" applyBorder="1"/>
    <xf numFmtId="164" fontId="0" fillId="13" borderId="0" xfId="0" applyNumberFormat="1" applyFill="1"/>
    <xf numFmtId="164" fontId="0" fillId="11" borderId="0" xfId="0" applyNumberFormat="1" applyFill="1"/>
    <xf numFmtId="164" fontId="0" fillId="11" borderId="0" xfId="1" applyNumberFormat="1" applyFont="1" applyFill="1"/>
    <xf numFmtId="164" fontId="4" fillId="11" borderId="0" xfId="1" applyNumberFormat="1" applyFont="1" applyFill="1" applyBorder="1" applyAlignment="1">
      <alignment vertical="center"/>
    </xf>
    <xf numFmtId="0" fontId="11" fillId="11" borderId="0" xfId="0" applyFont="1" applyFill="1" applyAlignment="1">
      <alignment vertical="center"/>
    </xf>
    <xf numFmtId="164" fontId="0" fillId="12" borderId="0" xfId="1" applyNumberFormat="1" applyFont="1" applyFill="1" applyBorder="1"/>
    <xf numFmtId="0" fontId="4" fillId="12" borderId="0" xfId="0" applyFont="1" applyFill="1" applyAlignment="1">
      <alignment vertical="center"/>
    </xf>
    <xf numFmtId="9" fontId="7" fillId="7" borderId="3" xfId="2" applyFont="1" applyFill="1" applyBorder="1"/>
    <xf numFmtId="9" fontId="0" fillId="8" borderId="0" xfId="2" applyFont="1" applyFill="1"/>
    <xf numFmtId="0" fontId="2" fillId="13" borderId="0" xfId="0" applyFont="1" applyFill="1"/>
    <xf numFmtId="0" fontId="2" fillId="11" borderId="0" xfId="0" applyFont="1" applyFill="1"/>
    <xf numFmtId="0" fontId="4" fillId="10" borderId="4" xfId="0" applyFont="1" applyFill="1" applyBorder="1" applyAlignment="1">
      <alignment vertical="center"/>
    </xf>
    <xf numFmtId="9" fontId="4" fillId="9" borderId="0" xfId="2" applyFont="1" applyFill="1" applyBorder="1" applyAlignment="1">
      <alignment vertical="center"/>
    </xf>
    <xf numFmtId="9" fontId="0" fillId="9" borderId="0" xfId="2" applyFont="1" applyFill="1"/>
    <xf numFmtId="9" fontId="4" fillId="10" borderId="4" xfId="2" applyFont="1" applyFill="1" applyBorder="1" applyAlignment="1">
      <alignment vertical="center"/>
    </xf>
    <xf numFmtId="9" fontId="7" fillId="7" borderId="3" xfId="2" applyNumberFormat="1" applyFont="1" applyFill="1" applyBorder="1"/>
    <xf numFmtId="9" fontId="0" fillId="8" borderId="0" xfId="2" applyNumberFormat="1" applyFont="1" applyFill="1"/>
    <xf numFmtId="9" fontId="0" fillId="9" borderId="0" xfId="2" applyNumberFormat="1" applyFont="1" applyFill="1"/>
    <xf numFmtId="9" fontId="4" fillId="10" borderId="4" xfId="2" applyNumberFormat="1" applyFont="1" applyFill="1" applyBorder="1" applyAlignment="1">
      <alignment vertical="center"/>
    </xf>
    <xf numFmtId="9" fontId="2" fillId="7" borderId="8" xfId="2" applyFont="1" applyFill="1" applyBorder="1"/>
    <xf numFmtId="9" fontId="2" fillId="4" borderId="0" xfId="2" applyFont="1" applyFill="1"/>
    <xf numFmtId="9" fontId="4" fillId="4" borderId="4" xfId="2" applyFont="1" applyFill="1" applyBorder="1" applyAlignment="1">
      <alignment vertical="center"/>
    </xf>
    <xf numFmtId="164" fontId="0" fillId="12" borderId="0" xfId="1" applyNumberFormat="1" applyFont="1" applyFill="1"/>
    <xf numFmtId="165" fontId="0" fillId="0" borderId="0" xfId="2" applyNumberFormat="1" applyFont="1"/>
    <xf numFmtId="9" fontId="0" fillId="0" borderId="0" xfId="2" applyFont="1"/>
    <xf numFmtId="9" fontId="4" fillId="4" borderId="0" xfId="2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1" fontId="5" fillId="14" borderId="1" xfId="0" applyNumberFormat="1" applyFont="1" applyFill="1" applyBorder="1" applyAlignment="1">
      <alignment vertical="center"/>
    </xf>
    <xf numFmtId="0" fontId="5" fillId="14" borderId="0" xfId="0" applyFont="1" applyFill="1" applyAlignment="1">
      <alignment vertical="center"/>
    </xf>
    <xf numFmtId="1" fontId="5" fillId="14" borderId="0" xfId="0" applyNumberFormat="1" applyFont="1" applyFill="1" applyAlignment="1">
      <alignment horizontal="right" vertical="center"/>
    </xf>
    <xf numFmtId="1" fontId="5" fillId="14" borderId="0" xfId="0" quotePrefix="1" applyNumberFormat="1" applyFont="1" applyFill="1" applyAlignment="1">
      <alignment horizontal="right" vertical="center"/>
    </xf>
    <xf numFmtId="0" fontId="2" fillId="15" borderId="1" xfId="0" applyFont="1" applyFill="1" applyBorder="1"/>
    <xf numFmtId="164" fontId="0" fillId="0" borderId="0" xfId="1" applyNumberFormat="1" applyFont="1"/>
    <xf numFmtId="164" fontId="4" fillId="15" borderId="0" xfId="1" applyNumberFormat="1" applyFont="1" applyFill="1" applyBorder="1" applyAlignment="1">
      <alignment vertical="center"/>
    </xf>
    <xf numFmtId="0" fontId="5" fillId="15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164" fontId="8" fillId="15" borderId="0" xfId="0" applyNumberFormat="1" applyFont="1" applyFill="1"/>
    <xf numFmtId="0" fontId="4" fillId="10" borderId="6" xfId="0" applyFont="1" applyFill="1" applyBorder="1" applyAlignment="1">
      <alignment vertical="center"/>
    </xf>
    <xf numFmtId="0" fontId="3" fillId="16" borderId="8" xfId="0" applyFont="1" applyFill="1" applyBorder="1" applyAlignment="1" applyProtection="1">
      <alignment horizontal="right" vertical="center"/>
      <protection locked="0"/>
    </xf>
    <xf numFmtId="0" fontId="4" fillId="16" borderId="3" xfId="0" applyFont="1" applyFill="1" applyBorder="1" applyAlignment="1">
      <alignment vertical="center"/>
    </xf>
    <xf numFmtId="0" fontId="4" fillId="16" borderId="0" xfId="0" applyFont="1" applyFill="1" applyAlignment="1">
      <alignment vertical="center"/>
    </xf>
    <xf numFmtId="0" fontId="4" fillId="16" borderId="5" xfId="0" applyFont="1" applyFill="1" applyBorder="1" applyAlignment="1">
      <alignment vertical="center"/>
    </xf>
    <xf numFmtId="164" fontId="2" fillId="16" borderId="8" xfId="1" applyNumberFormat="1" applyFont="1" applyFill="1" applyBorder="1"/>
    <xf numFmtId="164" fontId="0" fillId="16" borderId="0" xfId="1" applyNumberFormat="1" applyFont="1" applyFill="1"/>
    <xf numFmtId="0" fontId="2" fillId="15" borderId="0" xfId="0" applyFont="1" applyFill="1"/>
    <xf numFmtId="0" fontId="4" fillId="15" borderId="6" xfId="0" applyFont="1" applyFill="1" applyBorder="1" applyAlignment="1">
      <alignment vertical="center"/>
    </xf>
    <xf numFmtId="164" fontId="0" fillId="15" borderId="0" xfId="0" applyNumberFormat="1" applyFill="1"/>
    <xf numFmtId="0" fontId="2" fillId="14" borderId="0" xfId="0" applyFont="1" applyFill="1"/>
    <xf numFmtId="0" fontId="4" fillId="14" borderId="6" xfId="0" applyFont="1" applyFill="1" applyBorder="1" applyAlignment="1">
      <alignment vertical="center"/>
    </xf>
    <xf numFmtId="0" fontId="2" fillId="14" borderId="1" xfId="0" applyFont="1" applyFill="1" applyBorder="1"/>
    <xf numFmtId="164" fontId="0" fillId="14" borderId="0" xfId="1" applyNumberFormat="1" applyFont="1" applyFill="1"/>
    <xf numFmtId="0" fontId="2" fillId="0" borderId="0" xfId="0" applyFont="1" applyFill="1" applyBorder="1"/>
    <xf numFmtId="0" fontId="4" fillId="1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0" fillId="0" borderId="0" xfId="0" applyBorder="1"/>
    <xf numFmtId="0" fontId="8" fillId="0" borderId="0" xfId="0" applyFont="1"/>
    <xf numFmtId="165" fontId="4" fillId="15" borderId="0" xfId="2" applyNumberFormat="1" applyFont="1" applyFill="1" applyBorder="1" applyAlignment="1">
      <alignment vertical="center"/>
    </xf>
    <xf numFmtId="165" fontId="0" fillId="0" borderId="11" xfId="2" applyNumberFormat="1" applyFont="1" applyBorder="1"/>
    <xf numFmtId="164" fontId="8" fillId="15" borderId="0" xfId="1" applyNumberFormat="1" applyFont="1" applyFill="1"/>
    <xf numFmtId="0" fontId="15" fillId="0" borderId="0" xfId="0" applyFont="1"/>
    <xf numFmtId="0" fontId="1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9179-DE82-4648-9E6A-A729A90E2A61}">
  <sheetPr>
    <tabColor theme="6"/>
    <pageSetUpPr fitToPage="1"/>
  </sheetPr>
  <dimension ref="A1:CC66"/>
  <sheetViews>
    <sheetView topLeftCell="A20" zoomScale="70" zoomScaleNormal="70" workbookViewId="0">
      <selection activeCell="I66" sqref="I66"/>
    </sheetView>
  </sheetViews>
  <sheetFormatPr defaultRowHeight="15" x14ac:dyDescent="0.25"/>
  <cols>
    <col min="1" max="1" width="37.42578125" customWidth="1"/>
    <col min="2" max="2" width="9.140625" customWidth="1"/>
    <col min="3" max="3" width="12.42578125" customWidth="1"/>
    <col min="4" max="5" width="8.85546875" customWidth="1"/>
    <col min="6" max="6" width="9.140625" customWidth="1"/>
    <col min="7" max="7" width="9.42578125" customWidth="1"/>
    <col min="8" max="8" width="9" customWidth="1"/>
    <col min="9" max="9" width="10.28515625" customWidth="1"/>
    <col min="10" max="10" width="11.140625" customWidth="1"/>
    <col min="11" max="11" width="12.5703125" customWidth="1"/>
    <col min="12" max="13" width="8.85546875" customWidth="1"/>
    <col min="14" max="14" width="9.140625" customWidth="1"/>
    <col min="15" max="15" width="11.85546875" bestFit="1" customWidth="1"/>
    <col min="16" max="18" width="9.140625" customWidth="1"/>
    <col min="19" max="19" width="11" customWidth="1"/>
    <col min="20" max="23" width="9.140625" customWidth="1"/>
    <col min="24" max="24" width="26.85546875" bestFit="1" customWidth="1"/>
    <col min="25" max="25" width="11.42578125" bestFit="1" customWidth="1"/>
    <col min="26" max="26" width="12.28515625" bestFit="1" customWidth="1"/>
    <col min="27" max="29" width="12.5703125" bestFit="1" customWidth="1"/>
    <col min="31" max="31" width="37.42578125" customWidth="1"/>
    <col min="33" max="33" width="10.140625" customWidth="1"/>
    <col min="34" max="34" width="11.140625" customWidth="1"/>
    <col min="35" max="35" width="8.85546875" customWidth="1"/>
    <col min="36" max="36" width="9.140625" customWidth="1"/>
    <col min="37" max="37" width="10.5703125" customWidth="1"/>
    <col min="38" max="39" width="8.85546875" customWidth="1"/>
    <col min="40" max="40" width="9.140625" customWidth="1"/>
    <col min="41" max="41" width="10.5703125" customWidth="1"/>
    <col min="42" max="43" width="8.85546875" customWidth="1"/>
    <col min="44" max="44" width="9.140625" customWidth="1"/>
    <col min="45" max="45" width="11.85546875" bestFit="1" customWidth="1"/>
    <col min="46" max="48" width="9.140625" customWidth="1"/>
    <col min="49" max="49" width="11.5703125" bestFit="1" customWidth="1"/>
    <col min="50" max="52" width="9.140625" customWidth="1"/>
    <col min="54" max="54" width="26.85546875" bestFit="1" customWidth="1"/>
    <col min="55" max="55" width="14" customWidth="1"/>
    <col min="56" max="57" width="12.42578125" customWidth="1"/>
    <col min="58" max="58" width="13.5703125" bestFit="1" customWidth="1"/>
    <col min="59" max="59" width="11.42578125" bestFit="1" customWidth="1"/>
    <col min="60" max="60" width="9.140625" bestFit="1" customWidth="1"/>
    <col min="61" max="61" width="28.85546875" customWidth="1"/>
    <col min="62" max="62" width="11" bestFit="1" customWidth="1"/>
    <col min="63" max="63" width="11" customWidth="1"/>
    <col min="64" max="66" width="11.42578125" customWidth="1"/>
    <col min="67" max="67" width="9.42578125" bestFit="1" customWidth="1"/>
    <col min="68" max="68" width="28.85546875" customWidth="1"/>
    <col min="69" max="69" width="11" bestFit="1" customWidth="1"/>
    <col min="70" max="71" width="11" customWidth="1"/>
    <col min="72" max="72" width="10.5703125" bestFit="1" customWidth="1"/>
    <col min="73" max="73" width="11.42578125" bestFit="1" customWidth="1"/>
    <col min="77" max="77" width="12.85546875" bestFit="1" customWidth="1"/>
    <col min="78" max="78" width="12" bestFit="1" customWidth="1"/>
    <col min="79" max="79" width="12.85546875" bestFit="1" customWidth="1"/>
    <col min="80" max="81" width="11.42578125" bestFit="1" customWidth="1"/>
  </cols>
  <sheetData>
    <row r="1" spans="1:81" x14ac:dyDescent="0.25">
      <c r="A1" t="s">
        <v>52</v>
      </c>
      <c r="B1" s="1"/>
    </row>
    <row r="2" spans="1:81" x14ac:dyDescent="0.25">
      <c r="A2" s="56" t="s">
        <v>51</v>
      </c>
      <c r="B2" s="1"/>
    </row>
    <row r="3" spans="1:81" ht="24" thickBot="1" x14ac:dyDescent="0.4">
      <c r="A3" s="17" t="s">
        <v>53</v>
      </c>
      <c r="B3" s="17"/>
      <c r="C3" s="2"/>
      <c r="D3" s="2"/>
      <c r="E3" s="2"/>
      <c r="F3" s="2"/>
      <c r="G3" s="2"/>
      <c r="K3" s="2"/>
      <c r="X3" s="31" t="s">
        <v>54</v>
      </c>
      <c r="AE3" s="17" t="s">
        <v>55</v>
      </c>
      <c r="AF3" s="17"/>
      <c r="AG3" s="2"/>
      <c r="AH3" s="2"/>
      <c r="AI3" s="2"/>
      <c r="AJ3" s="2"/>
      <c r="AK3" s="2"/>
      <c r="AO3" s="2"/>
      <c r="AS3" s="2"/>
      <c r="BB3" s="31" t="s">
        <v>56</v>
      </c>
      <c r="BI3" s="31" t="s">
        <v>57</v>
      </c>
      <c r="BP3" s="31" t="s">
        <v>58</v>
      </c>
      <c r="BX3" s="31" t="s">
        <v>37</v>
      </c>
    </row>
    <row r="4" spans="1:81" x14ac:dyDescent="0.25">
      <c r="B4" s="3"/>
      <c r="C4" s="108" t="s">
        <v>14</v>
      </c>
      <c r="D4" s="4"/>
      <c r="E4" s="4"/>
      <c r="F4" s="4"/>
      <c r="G4" s="108" t="s">
        <v>15</v>
      </c>
      <c r="H4" s="4"/>
      <c r="I4" s="4"/>
      <c r="J4" s="4"/>
      <c r="K4" s="108" t="s">
        <v>16</v>
      </c>
      <c r="L4" s="4"/>
      <c r="M4" s="4"/>
      <c r="N4" s="4"/>
      <c r="O4" s="108" t="s">
        <v>23</v>
      </c>
      <c r="P4" s="4"/>
      <c r="Q4" s="4"/>
      <c r="R4" s="4"/>
      <c r="S4" s="108" t="s">
        <v>24</v>
      </c>
      <c r="T4" s="4"/>
      <c r="U4" s="4"/>
      <c r="V4" s="4"/>
      <c r="W4" s="20"/>
      <c r="AC4" s="20"/>
      <c r="AF4" s="3"/>
      <c r="AG4" s="108" t="s">
        <v>14</v>
      </c>
      <c r="AH4" s="4"/>
      <c r="AI4" s="4"/>
      <c r="AJ4" s="4"/>
      <c r="AK4" s="108" t="s">
        <v>15</v>
      </c>
      <c r="AL4" s="4"/>
      <c r="AM4" s="4"/>
      <c r="AN4" s="4"/>
      <c r="AO4" s="108" t="s">
        <v>16</v>
      </c>
      <c r="AP4" s="4"/>
      <c r="AQ4" s="4"/>
      <c r="AR4" s="4"/>
      <c r="AS4" s="108" t="s">
        <v>23</v>
      </c>
      <c r="AT4" s="4"/>
      <c r="AU4" s="4"/>
      <c r="AV4" s="4"/>
      <c r="AW4" s="108" t="s">
        <v>24</v>
      </c>
      <c r="AX4" s="4"/>
      <c r="AY4" s="4"/>
      <c r="AZ4" s="4"/>
      <c r="BG4" s="20"/>
    </row>
    <row r="5" spans="1:81" x14ac:dyDescent="0.25">
      <c r="A5" s="2"/>
      <c r="B5" s="3"/>
      <c r="C5" s="109" t="s">
        <v>0</v>
      </c>
      <c r="D5" s="24"/>
      <c r="E5" s="121"/>
      <c r="F5" s="20"/>
      <c r="G5" s="109" t="s">
        <v>0</v>
      </c>
      <c r="H5" s="24"/>
      <c r="I5" s="121"/>
      <c r="J5" s="20"/>
      <c r="K5" s="109" t="s">
        <v>0</v>
      </c>
      <c r="L5" s="24"/>
      <c r="M5" s="121"/>
      <c r="N5" s="20"/>
      <c r="O5" s="109" t="s">
        <v>0</v>
      </c>
      <c r="P5" s="24"/>
      <c r="Q5" s="121"/>
      <c r="R5" s="20"/>
      <c r="S5" s="109" t="s">
        <v>0</v>
      </c>
      <c r="T5" s="24"/>
      <c r="U5" s="121"/>
      <c r="V5" s="20"/>
      <c r="W5" s="20"/>
      <c r="X5" s="20"/>
      <c r="Y5" s="20"/>
      <c r="Z5" s="20"/>
      <c r="AA5" s="20"/>
      <c r="AB5" s="20"/>
      <c r="AC5" s="20"/>
      <c r="AE5" s="2"/>
      <c r="AF5" s="3"/>
      <c r="AG5" s="109" t="s">
        <v>0</v>
      </c>
      <c r="AH5" s="24"/>
      <c r="AI5" s="121"/>
      <c r="AJ5" s="20"/>
      <c r="AK5" s="109" t="s">
        <v>0</v>
      </c>
      <c r="AL5" s="24"/>
      <c r="AM5" s="121"/>
      <c r="AN5" s="20"/>
      <c r="AO5" s="109" t="s">
        <v>0</v>
      </c>
      <c r="AP5" s="24"/>
      <c r="AQ5" s="121"/>
      <c r="AR5" s="20"/>
      <c r="AS5" s="109" t="s">
        <v>0</v>
      </c>
      <c r="AT5" s="24"/>
      <c r="AU5" s="121"/>
      <c r="AV5" s="20"/>
      <c r="AW5" s="109" t="s">
        <v>0</v>
      </c>
      <c r="AX5" s="24"/>
      <c r="AY5" s="121"/>
      <c r="AZ5" s="20"/>
      <c r="BB5" s="20"/>
      <c r="BC5" s="20"/>
      <c r="BD5" s="20"/>
      <c r="BE5" s="20"/>
      <c r="BF5" s="20"/>
      <c r="BG5" s="20"/>
    </row>
    <row r="6" spans="1:81" x14ac:dyDescent="0.25">
      <c r="A6" s="2"/>
      <c r="B6" s="3"/>
      <c r="C6" s="110">
        <v>1</v>
      </c>
      <c r="D6" s="114">
        <v>2</v>
      </c>
      <c r="E6" s="117">
        <v>3</v>
      </c>
      <c r="F6" s="81">
        <v>4</v>
      </c>
      <c r="G6" s="110">
        <v>1</v>
      </c>
      <c r="H6" s="114">
        <v>2</v>
      </c>
      <c r="I6" s="117">
        <v>3</v>
      </c>
      <c r="J6" s="81">
        <v>4</v>
      </c>
      <c r="K6" s="110">
        <v>1</v>
      </c>
      <c r="L6" s="114">
        <v>2</v>
      </c>
      <c r="M6" s="117">
        <v>3</v>
      </c>
      <c r="N6" s="81">
        <v>4</v>
      </c>
      <c r="O6" s="110">
        <v>1</v>
      </c>
      <c r="P6" s="114">
        <v>2</v>
      </c>
      <c r="Q6" s="117">
        <v>3</v>
      </c>
      <c r="R6" s="81">
        <v>4</v>
      </c>
      <c r="S6" s="110">
        <v>1</v>
      </c>
      <c r="T6" s="114">
        <v>2</v>
      </c>
      <c r="U6" s="117">
        <v>3</v>
      </c>
      <c r="V6" s="81">
        <v>4</v>
      </c>
      <c r="W6" s="20"/>
      <c r="X6" s="20"/>
      <c r="Y6" s="20"/>
      <c r="Z6" s="20"/>
      <c r="AA6" s="20"/>
      <c r="AB6" s="20"/>
      <c r="AC6" s="20"/>
      <c r="AE6" s="2"/>
      <c r="AF6" s="3"/>
      <c r="AG6" s="110">
        <v>1</v>
      </c>
      <c r="AH6" s="114">
        <v>2</v>
      </c>
      <c r="AI6" s="117">
        <v>3</v>
      </c>
      <c r="AJ6" s="81">
        <v>4</v>
      </c>
      <c r="AK6" s="110">
        <v>1</v>
      </c>
      <c r="AL6" s="114">
        <v>2</v>
      </c>
      <c r="AM6" s="117">
        <v>3</v>
      </c>
      <c r="AN6" s="81">
        <v>4</v>
      </c>
      <c r="AO6" s="110">
        <v>1</v>
      </c>
      <c r="AP6" s="114">
        <v>2</v>
      </c>
      <c r="AQ6" s="117">
        <v>3</v>
      </c>
      <c r="AR6" s="81">
        <v>4</v>
      </c>
      <c r="AS6" s="110">
        <v>1</v>
      </c>
      <c r="AT6" s="114">
        <v>2</v>
      </c>
      <c r="AU6" s="117">
        <v>3</v>
      </c>
      <c r="AV6" s="81">
        <v>4</v>
      </c>
      <c r="AW6" s="110">
        <v>1</v>
      </c>
      <c r="AX6" s="114">
        <v>2</v>
      </c>
      <c r="AY6" s="117">
        <v>3</v>
      </c>
      <c r="AZ6" s="81">
        <v>4</v>
      </c>
      <c r="BB6" s="20"/>
      <c r="BC6" s="20"/>
      <c r="BD6" s="20"/>
      <c r="BE6" s="20"/>
      <c r="BF6" s="20"/>
      <c r="BG6" s="20"/>
    </row>
    <row r="7" spans="1:81" ht="15.75" thickBot="1" x14ac:dyDescent="0.3">
      <c r="A7" s="9" t="s">
        <v>1</v>
      </c>
      <c r="B7" s="3"/>
      <c r="C7" s="111" t="s">
        <v>2</v>
      </c>
      <c r="D7" s="115" t="s">
        <v>3</v>
      </c>
      <c r="E7" s="118" t="s">
        <v>4</v>
      </c>
      <c r="F7" s="107" t="s">
        <v>5</v>
      </c>
      <c r="G7" s="111" t="s">
        <v>2</v>
      </c>
      <c r="H7" s="115" t="s">
        <v>3</v>
      </c>
      <c r="I7" s="118" t="s">
        <v>4</v>
      </c>
      <c r="J7" s="107" t="s">
        <v>5</v>
      </c>
      <c r="K7" s="111" t="s">
        <v>2</v>
      </c>
      <c r="L7" s="115" t="s">
        <v>3</v>
      </c>
      <c r="M7" s="118" t="s">
        <v>4</v>
      </c>
      <c r="N7" s="107" t="s">
        <v>5</v>
      </c>
      <c r="O7" s="111" t="s">
        <v>2</v>
      </c>
      <c r="P7" s="115" t="s">
        <v>3</v>
      </c>
      <c r="Q7" s="118" t="s">
        <v>4</v>
      </c>
      <c r="R7" s="107" t="s">
        <v>5</v>
      </c>
      <c r="S7" s="111" t="s">
        <v>2</v>
      </c>
      <c r="T7" s="115" t="s">
        <v>3</v>
      </c>
      <c r="U7" s="118" t="s">
        <v>4</v>
      </c>
      <c r="V7" s="107" t="s">
        <v>5</v>
      </c>
      <c r="W7" s="20"/>
      <c r="X7" s="20"/>
      <c r="Y7" s="20" t="s">
        <v>18</v>
      </c>
      <c r="Z7" s="20" t="s">
        <v>19</v>
      </c>
      <c r="AA7" s="20" t="s">
        <v>20</v>
      </c>
      <c r="AB7" s="20" t="s">
        <v>23</v>
      </c>
      <c r="AC7" s="20" t="s">
        <v>24</v>
      </c>
      <c r="AE7" s="9" t="s">
        <v>1</v>
      </c>
      <c r="AF7" s="3"/>
      <c r="AG7" s="111" t="s">
        <v>2</v>
      </c>
      <c r="AH7" s="115" t="s">
        <v>3</v>
      </c>
      <c r="AI7" s="118" t="s">
        <v>4</v>
      </c>
      <c r="AJ7" s="107" t="s">
        <v>5</v>
      </c>
      <c r="AK7" s="111" t="s">
        <v>2</v>
      </c>
      <c r="AL7" s="115" t="s">
        <v>3</v>
      </c>
      <c r="AM7" s="118" t="s">
        <v>4</v>
      </c>
      <c r="AN7" s="107" t="s">
        <v>5</v>
      </c>
      <c r="AO7" s="111" t="s">
        <v>2</v>
      </c>
      <c r="AP7" s="115" t="s">
        <v>3</v>
      </c>
      <c r="AQ7" s="118" t="s">
        <v>4</v>
      </c>
      <c r="AR7" s="107" t="s">
        <v>5</v>
      </c>
      <c r="AS7" s="111" t="s">
        <v>2</v>
      </c>
      <c r="AT7" s="115" t="s">
        <v>3</v>
      </c>
      <c r="AU7" s="118" t="s">
        <v>4</v>
      </c>
      <c r="AV7" s="107" t="s">
        <v>5</v>
      </c>
      <c r="AW7" s="111" t="s">
        <v>2</v>
      </c>
      <c r="AX7" s="115" t="s">
        <v>3</v>
      </c>
      <c r="AY7" s="118" t="s">
        <v>4</v>
      </c>
      <c r="AZ7" s="107" t="s">
        <v>5</v>
      </c>
      <c r="BB7" s="20"/>
      <c r="BC7" s="20" t="s">
        <v>18</v>
      </c>
      <c r="BD7" s="20" t="s">
        <v>19</v>
      </c>
      <c r="BE7" s="20" t="s">
        <v>20</v>
      </c>
      <c r="BF7" s="20" t="s">
        <v>25</v>
      </c>
      <c r="BG7" s="20" t="s">
        <v>26</v>
      </c>
      <c r="BI7" s="20"/>
      <c r="BJ7" s="20" t="s">
        <v>18</v>
      </c>
      <c r="BK7" s="20" t="s">
        <v>19</v>
      </c>
      <c r="BL7" s="20" t="s">
        <v>20</v>
      </c>
      <c r="BM7" s="20" t="s">
        <v>25</v>
      </c>
      <c r="BN7" s="20" t="s">
        <v>26</v>
      </c>
      <c r="BO7" s="20"/>
      <c r="BP7" s="20"/>
      <c r="BQ7" s="20" t="s">
        <v>18</v>
      </c>
      <c r="BR7" s="20" t="s">
        <v>19</v>
      </c>
      <c r="BS7" s="20" t="s">
        <v>20</v>
      </c>
      <c r="BT7" s="20" t="s">
        <v>25</v>
      </c>
      <c r="BU7" s="20" t="s">
        <v>26</v>
      </c>
      <c r="BX7" s="20"/>
      <c r="BY7" s="20"/>
      <c r="BZ7" s="20" t="s">
        <v>19</v>
      </c>
      <c r="CA7" s="20" t="s">
        <v>20</v>
      </c>
      <c r="CB7" s="20" t="s">
        <v>25</v>
      </c>
      <c r="CC7" s="20" t="s">
        <v>26</v>
      </c>
    </row>
    <row r="8" spans="1:81" x14ac:dyDescent="0.25">
      <c r="A8" s="96" t="s">
        <v>6</v>
      </c>
      <c r="B8" s="97" t="s">
        <v>7</v>
      </c>
      <c r="C8" s="112"/>
      <c r="D8" s="101"/>
      <c r="E8" s="119"/>
      <c r="F8" s="122"/>
      <c r="G8" s="112"/>
      <c r="H8" s="101"/>
      <c r="I8" s="119"/>
      <c r="J8" s="122"/>
      <c r="K8" s="112"/>
      <c r="L8" s="101"/>
      <c r="M8" s="119"/>
      <c r="N8" s="122"/>
      <c r="O8" s="112"/>
      <c r="P8" s="101"/>
      <c r="Q8" s="119"/>
      <c r="R8" s="122"/>
      <c r="S8" s="112"/>
      <c r="T8" s="101"/>
      <c r="U8" s="119"/>
      <c r="V8" s="122"/>
      <c r="W8" s="28"/>
      <c r="X8" s="28"/>
      <c r="Y8" s="28"/>
      <c r="Z8" s="28"/>
      <c r="AA8" s="28"/>
      <c r="AB8" s="28"/>
      <c r="AC8" s="28"/>
      <c r="AE8" s="96" t="s">
        <v>6</v>
      </c>
      <c r="AF8" s="97" t="s">
        <v>7</v>
      </c>
      <c r="AG8" s="112"/>
      <c r="AH8" s="101"/>
      <c r="AI8" s="119"/>
      <c r="AJ8" s="122"/>
      <c r="AK8" s="112"/>
      <c r="AL8" s="101"/>
      <c r="AM8" s="119"/>
      <c r="AN8" s="122"/>
      <c r="AO8" s="112"/>
      <c r="AP8" s="101"/>
      <c r="AQ8" s="119"/>
      <c r="AR8" s="122"/>
      <c r="AS8" s="112"/>
      <c r="AT8" s="101"/>
      <c r="AU8" s="119"/>
      <c r="AV8" s="122"/>
      <c r="AW8" s="112"/>
      <c r="AX8" s="101"/>
      <c r="AY8" s="119"/>
      <c r="AZ8" s="122"/>
      <c r="BB8" s="28"/>
      <c r="BC8" s="28"/>
      <c r="BD8" s="28"/>
      <c r="BE8" s="28"/>
      <c r="BF8" s="28"/>
      <c r="BG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X8" s="28"/>
      <c r="BY8" s="28"/>
      <c r="BZ8" s="28"/>
      <c r="CA8" s="28"/>
      <c r="CB8" s="28"/>
      <c r="CC8" s="28"/>
    </row>
    <row r="9" spans="1:81" x14ac:dyDescent="0.25">
      <c r="A9" s="98" t="s">
        <v>8</v>
      </c>
      <c r="B9" s="99">
        <v>1</v>
      </c>
      <c r="C9" s="113">
        <v>14595.168200000135</v>
      </c>
      <c r="D9" s="116">
        <v>3446.2837999999847</v>
      </c>
      <c r="E9" s="120">
        <v>940.74829999999997</v>
      </c>
      <c r="F9" s="41">
        <v>3601.4117999999798</v>
      </c>
      <c r="G9" s="113">
        <v>13991.343200000088</v>
      </c>
      <c r="H9" s="116">
        <v>3173.9541000000031</v>
      </c>
      <c r="I9" s="120">
        <v>947.12350000000015</v>
      </c>
      <c r="J9" s="41">
        <v>3403.7467999999994</v>
      </c>
      <c r="K9" s="113">
        <v>13478.140700000076</v>
      </c>
      <c r="L9" s="116">
        <v>3017.7455999999925</v>
      </c>
      <c r="M9" s="120">
        <v>802.66600000000017</v>
      </c>
      <c r="N9" s="41">
        <v>2984.5800999999965</v>
      </c>
      <c r="O9" s="113">
        <v>12880.069268100224</v>
      </c>
      <c r="P9" s="116">
        <v>3039.8238221283964</v>
      </c>
      <c r="Q9" s="120">
        <v>828.88513655652616</v>
      </c>
      <c r="R9" s="41">
        <v>3141.9728334809815</v>
      </c>
      <c r="S9" s="113">
        <v>12420.276853971633</v>
      </c>
      <c r="T9" s="116">
        <v>3053.5816373717298</v>
      </c>
      <c r="U9" s="120">
        <v>822.5548403279073</v>
      </c>
      <c r="V9" s="41">
        <v>3142.2832230249214</v>
      </c>
      <c r="W9" s="103"/>
      <c r="X9" s="104" t="s">
        <v>8</v>
      </c>
      <c r="Y9" s="103">
        <f>SUM(C9:F9)</f>
        <v>22583.6121000001</v>
      </c>
      <c r="Z9" s="103">
        <f>SUM(G9:J9)</f>
        <v>21516.167600000095</v>
      </c>
      <c r="AA9" s="103">
        <f>SUM(K9:N9)</f>
        <v>20283.132400000064</v>
      </c>
      <c r="AB9" s="103">
        <f>SUM(O9:R9)</f>
        <v>19890.751060266128</v>
      </c>
      <c r="AC9" s="103">
        <f>SUM(S9:V9)</f>
        <v>19438.696554696191</v>
      </c>
      <c r="AE9" s="98" t="s">
        <v>8</v>
      </c>
      <c r="AF9" s="99">
        <v>1</v>
      </c>
      <c r="AG9" s="113">
        <v>15698</v>
      </c>
      <c r="AH9" s="116">
        <v>3628</v>
      </c>
      <c r="AI9" s="120">
        <v>1009</v>
      </c>
      <c r="AJ9" s="41">
        <v>3878</v>
      </c>
      <c r="AK9" s="113">
        <v>15384</v>
      </c>
      <c r="AL9" s="70">
        <v>3436</v>
      </c>
      <c r="AM9" s="120">
        <v>1026</v>
      </c>
      <c r="AN9" s="41">
        <v>3706</v>
      </c>
      <c r="AO9" s="113">
        <v>14697</v>
      </c>
      <c r="AP9" s="116">
        <v>3289</v>
      </c>
      <c r="AQ9" s="120">
        <v>874</v>
      </c>
      <c r="AR9" s="41">
        <v>3265</v>
      </c>
      <c r="AS9" s="113">
        <v>14044.843591317303</v>
      </c>
      <c r="AT9" s="116">
        <v>3313.0627548526027</v>
      </c>
      <c r="AU9" s="120">
        <v>902.54926625819917</v>
      </c>
      <c r="AV9" s="41">
        <v>3437.1807616473143</v>
      </c>
      <c r="AW9" s="113">
        <v>13543.471090401961</v>
      </c>
      <c r="AX9" s="116">
        <v>3328.0572110901744</v>
      </c>
      <c r="AY9" s="120">
        <v>895.65638814474607</v>
      </c>
      <c r="AZ9" s="41">
        <v>3437.5203142232235</v>
      </c>
      <c r="BB9" s="104" t="s">
        <v>8</v>
      </c>
      <c r="BC9" s="103">
        <f>SUM(AG9:AJ9)</f>
        <v>24213</v>
      </c>
      <c r="BD9" s="103">
        <f>SUM(AK9:AN9)</f>
        <v>23552</v>
      </c>
      <c r="BE9" s="103">
        <f>SUM(AO9:AR9)</f>
        <v>22125</v>
      </c>
      <c r="BF9" s="103">
        <f>SUM(AS9:AV9)</f>
        <v>21697.636374075417</v>
      </c>
      <c r="BG9" s="103">
        <f>SUM(AW9:AZ9)</f>
        <v>21204.705003860108</v>
      </c>
      <c r="BI9" s="104" t="s">
        <v>8</v>
      </c>
      <c r="BJ9" s="18">
        <f>AG9+AH9</f>
        <v>19326</v>
      </c>
      <c r="BK9" s="18">
        <f>AK9+AL9</f>
        <v>18820</v>
      </c>
      <c r="BL9" s="18">
        <f>AO9+AP9</f>
        <v>17986</v>
      </c>
      <c r="BM9" s="18">
        <f>AS9+AT9</f>
        <v>17357.906346169904</v>
      </c>
      <c r="BN9" s="18">
        <f>AW9+AX9</f>
        <v>16871.528301492137</v>
      </c>
      <c r="BP9" s="104" t="s">
        <v>8</v>
      </c>
      <c r="BQ9" s="18">
        <f>AI9+AJ9</f>
        <v>4887</v>
      </c>
      <c r="BR9" s="18">
        <f>AM9+AN9</f>
        <v>4732</v>
      </c>
      <c r="BS9" s="18">
        <f>AQ9+AR9</f>
        <v>4139</v>
      </c>
      <c r="BT9" s="18">
        <f>AU9+AV9</f>
        <v>4339.7300279055135</v>
      </c>
      <c r="BU9" s="18">
        <f>AY9+AZ9</f>
        <v>4333.1767023679695</v>
      </c>
      <c r="BX9" s="104" t="s">
        <v>8</v>
      </c>
      <c r="BY9" s="103"/>
      <c r="BZ9" s="127">
        <f t="shared" ref="BZ9:CC15" si="0">BD9/BC9-1</f>
        <v>-2.7299384628092338E-2</v>
      </c>
      <c r="CA9" s="127">
        <f t="shared" si="0"/>
        <v>-6.0589334239130488E-2</v>
      </c>
      <c r="CB9" s="127">
        <f t="shared" si="0"/>
        <v>-1.9315870098286281E-2</v>
      </c>
      <c r="CC9" s="127">
        <f t="shared" si="0"/>
        <v>-2.2718205878141995E-2</v>
      </c>
    </row>
    <row r="10" spans="1:81" x14ac:dyDescent="0.25">
      <c r="A10" s="98" t="s">
        <v>9</v>
      </c>
      <c r="B10" s="100">
        <v>2</v>
      </c>
      <c r="C10" s="113">
        <v>10505.980600000035</v>
      </c>
      <c r="D10" s="116">
        <v>2175.2458000000001</v>
      </c>
      <c r="E10" s="120">
        <v>618.24919999999997</v>
      </c>
      <c r="F10" s="41">
        <v>2172.9963000000007</v>
      </c>
      <c r="G10" s="113">
        <v>9762.8947000000371</v>
      </c>
      <c r="H10" s="116">
        <v>2108.3296000000009</v>
      </c>
      <c r="I10" s="120">
        <v>543.6658000000001</v>
      </c>
      <c r="J10" s="41">
        <v>1883.1652000000001</v>
      </c>
      <c r="K10" s="113">
        <v>9351.2724000000289</v>
      </c>
      <c r="L10" s="116">
        <v>2000.6626000000006</v>
      </c>
      <c r="M10" s="120">
        <v>532.24880000000019</v>
      </c>
      <c r="N10" s="41">
        <v>1895.4132000000004</v>
      </c>
      <c r="O10" s="113">
        <v>9107.7121564050376</v>
      </c>
      <c r="P10" s="116">
        <v>1906.0230294877683</v>
      </c>
      <c r="Q10" s="120">
        <v>490.74375409588902</v>
      </c>
      <c r="R10" s="41">
        <v>2038.1998613344051</v>
      </c>
      <c r="S10" s="113">
        <v>9035.3794440848615</v>
      </c>
      <c r="T10" s="116">
        <v>1889.3936172489684</v>
      </c>
      <c r="U10" s="120">
        <v>466.38622566747222</v>
      </c>
      <c r="V10" s="41">
        <v>2064.093398065258</v>
      </c>
      <c r="W10" s="103"/>
      <c r="X10" s="104" t="s">
        <v>9</v>
      </c>
      <c r="Y10" s="103">
        <f t="shared" ref="Y10:Y14" si="1">SUM(C10:F10)</f>
        <v>15472.471900000037</v>
      </c>
      <c r="Z10" s="103">
        <f t="shared" ref="Z10:Z14" si="2">SUM(G10:J10)</f>
        <v>14298.055300000038</v>
      </c>
      <c r="AA10" s="103">
        <f t="shared" ref="AA10:AA14" si="3">SUM(K10:N10)</f>
        <v>13779.597000000031</v>
      </c>
      <c r="AB10" s="103">
        <f t="shared" ref="AB10:AB14" si="4">SUM(O10:R10)</f>
        <v>13542.6788013231</v>
      </c>
      <c r="AC10" s="103">
        <f t="shared" ref="AC10:AC14" si="5">SUM(S10:V10)</f>
        <v>13455.25268506656</v>
      </c>
      <c r="AE10" s="98" t="s">
        <v>9</v>
      </c>
      <c r="AF10" s="100">
        <v>2</v>
      </c>
      <c r="AG10" s="113">
        <v>11863</v>
      </c>
      <c r="AH10" s="116">
        <v>2451</v>
      </c>
      <c r="AI10" s="120">
        <v>701</v>
      </c>
      <c r="AJ10" s="41">
        <v>2486</v>
      </c>
      <c r="AK10" s="113">
        <v>11521</v>
      </c>
      <c r="AL10" s="70">
        <v>2365</v>
      </c>
      <c r="AM10" s="120">
        <v>631</v>
      </c>
      <c r="AN10" s="41">
        <v>2213</v>
      </c>
      <c r="AO10" s="113">
        <v>10885</v>
      </c>
      <c r="AP10" s="116">
        <v>2287</v>
      </c>
      <c r="AQ10" s="120">
        <v>611</v>
      </c>
      <c r="AR10" s="41">
        <v>2162</v>
      </c>
      <c r="AS10" s="113">
        <v>10601.492778936536</v>
      </c>
      <c r="AT10" s="116">
        <v>2178.8154926465486</v>
      </c>
      <c r="AU10" s="120">
        <v>563.35389342838926</v>
      </c>
      <c r="AV10" s="41">
        <v>2324.8693742372284</v>
      </c>
      <c r="AW10" s="113">
        <v>10517.296581892258</v>
      </c>
      <c r="AX10" s="116">
        <v>2159.8060575773193</v>
      </c>
      <c r="AY10" s="120">
        <v>535.39244030766326</v>
      </c>
      <c r="AZ10" s="41">
        <v>2354.4047950162458</v>
      </c>
      <c r="BB10" s="104" t="s">
        <v>9</v>
      </c>
      <c r="BC10" s="103">
        <f t="shared" ref="BC10:BC14" si="6">SUM(AG10:AJ10)</f>
        <v>17501</v>
      </c>
      <c r="BD10" s="103">
        <f t="shared" ref="BD10:BD14" si="7">SUM(AK10:AN10)</f>
        <v>16730</v>
      </c>
      <c r="BE10" s="103">
        <f t="shared" ref="BE10:BE14" si="8">SUM(AO10:AR10)</f>
        <v>15945</v>
      </c>
      <c r="BF10" s="103">
        <f t="shared" ref="BF10:BF14" si="9">SUM(AS10:AV10)</f>
        <v>15668.531539248703</v>
      </c>
      <c r="BG10" s="103">
        <f t="shared" ref="BG10:BG14" si="10">SUM(AW10:AZ10)</f>
        <v>15566.899874793487</v>
      </c>
      <c r="BI10" s="104" t="s">
        <v>9</v>
      </c>
      <c r="BJ10" s="18">
        <f t="shared" ref="BJ10:BJ14" si="11">AG10+AH10</f>
        <v>14314</v>
      </c>
      <c r="BK10" s="18">
        <f t="shared" ref="BK10:BK14" si="12">AK10+AL10</f>
        <v>13886</v>
      </c>
      <c r="BL10" s="18">
        <f t="shared" ref="BL10:BL14" si="13">AO10+AP10</f>
        <v>13172</v>
      </c>
      <c r="BM10" s="18">
        <f t="shared" ref="BM10:BM14" si="14">AS10+AT10</f>
        <v>12780.308271583084</v>
      </c>
      <c r="BN10" s="18">
        <f t="shared" ref="BN10:BN14" si="15">AW10+AX10</f>
        <v>12677.102639469578</v>
      </c>
      <c r="BP10" s="104" t="s">
        <v>9</v>
      </c>
      <c r="BQ10" s="18">
        <f t="shared" ref="BQ10:BQ14" si="16">AI10+AJ10</f>
        <v>3187</v>
      </c>
      <c r="BR10" s="18">
        <f t="shared" ref="BR10:BR14" si="17">AM10+AN10</f>
        <v>2844</v>
      </c>
      <c r="BS10" s="18">
        <f t="shared" ref="BS10:BS14" si="18">AQ10+AR10</f>
        <v>2773</v>
      </c>
      <c r="BT10" s="18">
        <f t="shared" ref="BT10:BT14" si="19">AU10+AV10</f>
        <v>2888.2232676656176</v>
      </c>
      <c r="BU10" s="18">
        <f t="shared" ref="BU10:BU14" si="20">AY10+AZ10</f>
        <v>2889.7972353239093</v>
      </c>
      <c r="BX10" s="104" t="s">
        <v>9</v>
      </c>
      <c r="BY10" s="103"/>
      <c r="BZ10" s="127">
        <f t="shared" si="0"/>
        <v>-4.4054625449974294E-2</v>
      </c>
      <c r="CA10" s="127">
        <f t="shared" si="0"/>
        <v>-4.6921697549312635E-2</v>
      </c>
      <c r="CB10" s="127">
        <f t="shared" si="0"/>
        <v>-1.7338881201084844E-2</v>
      </c>
      <c r="CC10" s="127">
        <f t="shared" si="0"/>
        <v>-6.4863554188619998E-3</v>
      </c>
    </row>
    <row r="11" spans="1:81" x14ac:dyDescent="0.25">
      <c r="A11" s="98" t="s">
        <v>10</v>
      </c>
      <c r="B11" s="99">
        <v>3</v>
      </c>
      <c r="C11" s="113">
        <v>23692.3908999983</v>
      </c>
      <c r="D11" s="116">
        <v>4017.5657999999435</v>
      </c>
      <c r="E11" s="120">
        <v>956.41230000000098</v>
      </c>
      <c r="F11" s="41">
        <v>2542.0724999999834</v>
      </c>
      <c r="G11" s="113">
        <v>21075.395699998477</v>
      </c>
      <c r="H11" s="116">
        <v>3490.7325999999557</v>
      </c>
      <c r="I11" s="120">
        <v>798.91300000000081</v>
      </c>
      <c r="J11" s="41">
        <v>2041.072399999995</v>
      </c>
      <c r="K11" s="113">
        <v>21289.131499998868</v>
      </c>
      <c r="L11" s="116">
        <v>3420.4055999999687</v>
      </c>
      <c r="M11" s="120">
        <v>822.08100000000059</v>
      </c>
      <c r="N11" s="41">
        <v>2094.7420999999899</v>
      </c>
      <c r="O11" s="113">
        <v>23161.301888628303</v>
      </c>
      <c r="P11" s="116">
        <v>3825.4572361631976</v>
      </c>
      <c r="Q11" s="120">
        <v>847.02849336352233</v>
      </c>
      <c r="R11" s="41">
        <v>2307.6500567049684</v>
      </c>
      <c r="S11" s="113">
        <v>24689.497921882066</v>
      </c>
      <c r="T11" s="116">
        <v>4103.581156574146</v>
      </c>
      <c r="U11" s="120">
        <v>852.50512818684615</v>
      </c>
      <c r="V11" s="41">
        <v>2306.1413886362625</v>
      </c>
      <c r="W11" s="103"/>
      <c r="X11" s="104" t="s">
        <v>10</v>
      </c>
      <c r="Y11" s="103">
        <f>SUM(C11:F11)</f>
        <v>31208.441499998225</v>
      </c>
      <c r="Z11" s="103">
        <f t="shared" si="2"/>
        <v>27406.113699998426</v>
      </c>
      <c r="AA11" s="103">
        <f t="shared" si="3"/>
        <v>27626.360199998828</v>
      </c>
      <c r="AB11" s="103">
        <f t="shared" si="4"/>
        <v>30141.437674859993</v>
      </c>
      <c r="AC11" s="103">
        <f t="shared" si="5"/>
        <v>31951.72559527932</v>
      </c>
      <c r="AE11" s="98" t="s">
        <v>10</v>
      </c>
      <c r="AF11" s="99">
        <v>3</v>
      </c>
      <c r="AG11" s="113">
        <v>35110</v>
      </c>
      <c r="AH11" s="116">
        <v>5931</v>
      </c>
      <c r="AI11" s="120">
        <v>1446</v>
      </c>
      <c r="AJ11" s="41">
        <v>3783</v>
      </c>
      <c r="AK11" s="113">
        <v>32593</v>
      </c>
      <c r="AL11" s="70">
        <v>5418</v>
      </c>
      <c r="AM11" s="120">
        <v>1221</v>
      </c>
      <c r="AN11" s="41">
        <v>3130</v>
      </c>
      <c r="AO11" s="113">
        <v>32649</v>
      </c>
      <c r="AP11" s="116">
        <v>5113</v>
      </c>
      <c r="AQ11" s="120">
        <v>1221</v>
      </c>
      <c r="AR11" s="41">
        <v>3136</v>
      </c>
      <c r="AS11" s="113">
        <v>35668.876490627852</v>
      </c>
      <c r="AT11" s="116">
        <v>5825.9527496225828</v>
      </c>
      <c r="AU11" s="120">
        <v>1276.034075877961</v>
      </c>
      <c r="AV11" s="41">
        <v>3496.2645628681362</v>
      </c>
      <c r="AW11" s="113">
        <v>38022.329497099767</v>
      </c>
      <c r="AX11" s="116">
        <v>6249.519585904648</v>
      </c>
      <c r="AY11" s="120">
        <v>1284.284533460504</v>
      </c>
      <c r="AZ11" s="41">
        <v>3493.9788165131285</v>
      </c>
      <c r="BB11" s="104" t="s">
        <v>10</v>
      </c>
      <c r="BC11" s="103">
        <f t="shared" si="6"/>
        <v>46270</v>
      </c>
      <c r="BD11" s="103">
        <f t="shared" si="7"/>
        <v>42362</v>
      </c>
      <c r="BE11" s="103">
        <f t="shared" si="8"/>
        <v>42119</v>
      </c>
      <c r="BF11" s="103">
        <f t="shared" si="9"/>
        <v>46267.127878996536</v>
      </c>
      <c r="BG11" s="103">
        <f t="shared" si="10"/>
        <v>49050.112432978043</v>
      </c>
      <c r="BI11" s="104" t="s">
        <v>10</v>
      </c>
      <c r="BJ11" s="18">
        <f t="shared" si="11"/>
        <v>41041</v>
      </c>
      <c r="BK11" s="18">
        <f t="shared" si="12"/>
        <v>38011</v>
      </c>
      <c r="BL11" s="18">
        <f t="shared" si="13"/>
        <v>37762</v>
      </c>
      <c r="BM11" s="18">
        <f t="shared" si="14"/>
        <v>41494.829240250438</v>
      </c>
      <c r="BN11" s="18">
        <f t="shared" si="15"/>
        <v>44271.849083004417</v>
      </c>
      <c r="BP11" s="104" t="s">
        <v>10</v>
      </c>
      <c r="BQ11" s="18">
        <f t="shared" si="16"/>
        <v>5229</v>
      </c>
      <c r="BR11" s="18">
        <f t="shared" si="17"/>
        <v>4351</v>
      </c>
      <c r="BS11" s="18">
        <f t="shared" si="18"/>
        <v>4357</v>
      </c>
      <c r="BT11" s="18">
        <f t="shared" si="19"/>
        <v>4772.2986387460969</v>
      </c>
      <c r="BU11" s="18">
        <f t="shared" si="20"/>
        <v>4778.263349973633</v>
      </c>
      <c r="BX11" s="104" t="s">
        <v>10</v>
      </c>
      <c r="BY11" s="103"/>
      <c r="BZ11" s="127">
        <f t="shared" si="0"/>
        <v>-8.4460773719472693E-2</v>
      </c>
      <c r="CA11" s="127">
        <f t="shared" si="0"/>
        <v>-5.7362730749256352E-3</v>
      </c>
      <c r="CB11" s="127">
        <f t="shared" si="0"/>
        <v>9.8485906099302856E-2</v>
      </c>
      <c r="CC11" s="127">
        <f t="shared" si="0"/>
        <v>6.0150363369429583E-2</v>
      </c>
    </row>
    <row r="12" spans="1:81" x14ac:dyDescent="0.25">
      <c r="A12" s="98" t="s">
        <v>11</v>
      </c>
      <c r="B12" s="99">
        <v>5</v>
      </c>
      <c r="C12" s="113">
        <v>4122.2484999999924</v>
      </c>
      <c r="D12" s="116">
        <v>1035.4579000000001</v>
      </c>
      <c r="E12" s="120">
        <v>257.91640000000001</v>
      </c>
      <c r="F12" s="41">
        <v>1005.6247000000001</v>
      </c>
      <c r="G12" s="113">
        <v>4363.1648000000005</v>
      </c>
      <c r="H12" s="116">
        <v>978.74940000000015</v>
      </c>
      <c r="I12" s="120">
        <v>246.29179999999999</v>
      </c>
      <c r="J12" s="41">
        <v>965.87470000000008</v>
      </c>
      <c r="K12" s="113">
        <v>4241.4544999999944</v>
      </c>
      <c r="L12" s="116">
        <v>942.45800000000008</v>
      </c>
      <c r="M12" s="120">
        <v>215.08340000000001</v>
      </c>
      <c r="N12" s="41">
        <v>872.79130000000009</v>
      </c>
      <c r="O12" s="113">
        <v>4249.2025541934909</v>
      </c>
      <c r="P12" s="116">
        <v>972.59326475726675</v>
      </c>
      <c r="Q12" s="120">
        <v>237.45153725302893</v>
      </c>
      <c r="R12" s="41">
        <v>863.54618036341219</v>
      </c>
      <c r="S12" s="113">
        <v>4272.0867307867957</v>
      </c>
      <c r="T12" s="116">
        <v>998.96920156002727</v>
      </c>
      <c r="U12" s="120">
        <v>246.9331759108606</v>
      </c>
      <c r="V12" s="41">
        <v>883.59596485344593</v>
      </c>
      <c r="W12" s="103"/>
      <c r="X12" s="104" t="s">
        <v>11</v>
      </c>
      <c r="Y12" s="103">
        <f t="shared" si="1"/>
        <v>6421.2474999999931</v>
      </c>
      <c r="Z12" s="103">
        <f t="shared" si="2"/>
        <v>6554.0807000000013</v>
      </c>
      <c r="AA12" s="103">
        <f t="shared" si="3"/>
        <v>6271.7871999999952</v>
      </c>
      <c r="AB12" s="103">
        <f t="shared" si="4"/>
        <v>6322.7935365671983</v>
      </c>
      <c r="AC12" s="103">
        <f t="shared" si="5"/>
        <v>6401.5850731111304</v>
      </c>
      <c r="AE12" s="98" t="s">
        <v>11</v>
      </c>
      <c r="AF12" s="99">
        <v>5</v>
      </c>
      <c r="AG12" s="113">
        <v>4567</v>
      </c>
      <c r="AH12" s="116">
        <v>1117</v>
      </c>
      <c r="AI12" s="120">
        <v>283</v>
      </c>
      <c r="AJ12" s="41">
        <v>1100</v>
      </c>
      <c r="AK12" s="113">
        <v>4872</v>
      </c>
      <c r="AL12" s="70">
        <v>1076</v>
      </c>
      <c r="AM12" s="120">
        <v>269</v>
      </c>
      <c r="AN12" s="41">
        <v>1070</v>
      </c>
      <c r="AO12" s="113">
        <v>4773</v>
      </c>
      <c r="AP12" s="116">
        <v>1046</v>
      </c>
      <c r="AQ12" s="120">
        <v>237</v>
      </c>
      <c r="AR12" s="41">
        <v>951</v>
      </c>
      <c r="AS12" s="113">
        <v>4781.7190520764898</v>
      </c>
      <c r="AT12" s="116">
        <v>1079.4460389068806</v>
      </c>
      <c r="AU12" s="120">
        <v>261.64740900026618</v>
      </c>
      <c r="AV12" s="41">
        <v>940.92644773796997</v>
      </c>
      <c r="AW12" s="113">
        <v>4807.4711083297971</v>
      </c>
      <c r="AX12" s="116">
        <v>1108.7197358734165</v>
      </c>
      <c r="AY12" s="120">
        <v>272.09520907180172</v>
      </c>
      <c r="AZ12" s="41">
        <v>962.77284452265621</v>
      </c>
      <c r="BB12" s="104" t="s">
        <v>11</v>
      </c>
      <c r="BC12" s="103">
        <f t="shared" si="6"/>
        <v>7067</v>
      </c>
      <c r="BD12" s="103">
        <f t="shared" si="7"/>
        <v>7287</v>
      </c>
      <c r="BE12" s="103">
        <f t="shared" si="8"/>
        <v>7007</v>
      </c>
      <c r="BF12" s="103">
        <f t="shared" si="9"/>
        <v>7063.7389477216066</v>
      </c>
      <c r="BG12" s="103">
        <f t="shared" si="10"/>
        <v>7151.0588977976713</v>
      </c>
      <c r="BI12" s="104" t="s">
        <v>11</v>
      </c>
      <c r="BJ12" s="18">
        <f t="shared" si="11"/>
        <v>5684</v>
      </c>
      <c r="BK12" s="18">
        <f t="shared" si="12"/>
        <v>5948</v>
      </c>
      <c r="BL12" s="18">
        <f t="shared" si="13"/>
        <v>5819</v>
      </c>
      <c r="BM12" s="18">
        <f t="shared" si="14"/>
        <v>5861.1650909833706</v>
      </c>
      <c r="BN12" s="18">
        <f t="shared" si="15"/>
        <v>5916.1908442032136</v>
      </c>
      <c r="BP12" s="104" t="s">
        <v>11</v>
      </c>
      <c r="BQ12" s="18">
        <f t="shared" si="16"/>
        <v>1383</v>
      </c>
      <c r="BR12" s="18">
        <f t="shared" si="17"/>
        <v>1339</v>
      </c>
      <c r="BS12" s="18">
        <f t="shared" si="18"/>
        <v>1188</v>
      </c>
      <c r="BT12" s="18">
        <f t="shared" si="19"/>
        <v>1202.5738567382361</v>
      </c>
      <c r="BU12" s="18">
        <f t="shared" si="20"/>
        <v>1234.8680535944579</v>
      </c>
      <c r="BX12" s="104" t="s">
        <v>11</v>
      </c>
      <c r="BY12" s="103"/>
      <c r="BZ12" s="127">
        <f t="shared" si="0"/>
        <v>3.1130607046837344E-2</v>
      </c>
      <c r="CA12" s="127">
        <f t="shared" si="0"/>
        <v>-3.8424591738712821E-2</v>
      </c>
      <c r="CB12" s="127">
        <f t="shared" si="0"/>
        <v>8.0974664937358831E-3</v>
      </c>
      <c r="CC12" s="127">
        <f t="shared" si="0"/>
        <v>1.2361718166868263E-2</v>
      </c>
    </row>
    <row r="13" spans="1:81" x14ac:dyDescent="0.25">
      <c r="A13" s="98" t="s">
        <v>12</v>
      </c>
      <c r="B13" s="99">
        <v>7</v>
      </c>
      <c r="C13" s="113">
        <v>1414.25</v>
      </c>
      <c r="D13" s="116">
        <v>430.25</v>
      </c>
      <c r="E13" s="120">
        <v>121.5</v>
      </c>
      <c r="F13" s="41">
        <v>375.75</v>
      </c>
      <c r="G13" s="113">
        <v>1291.125</v>
      </c>
      <c r="H13" s="116">
        <v>425.5</v>
      </c>
      <c r="I13" s="120">
        <v>107.75</v>
      </c>
      <c r="J13" s="41">
        <v>347.125</v>
      </c>
      <c r="K13" s="113">
        <v>1383.75</v>
      </c>
      <c r="L13" s="116">
        <v>431.5</v>
      </c>
      <c r="M13" s="120">
        <v>121.25</v>
      </c>
      <c r="N13" s="41">
        <v>347.5</v>
      </c>
      <c r="O13" s="113">
        <v>1179.9114730878186</v>
      </c>
      <c r="P13" s="116">
        <v>392.82783018867929</v>
      </c>
      <c r="Q13" s="120">
        <v>93.134057971014514</v>
      </c>
      <c r="R13" s="41">
        <v>298.11842105263156</v>
      </c>
      <c r="S13" s="113">
        <v>1097.376363287631</v>
      </c>
      <c r="T13" s="116">
        <v>382.82854091292853</v>
      </c>
      <c r="U13" s="120">
        <v>74.824028060923979</v>
      </c>
      <c r="V13" s="41">
        <v>271.47330843601299</v>
      </c>
      <c r="W13" s="103"/>
      <c r="X13" s="104" t="s">
        <v>12</v>
      </c>
      <c r="Y13" s="103">
        <f t="shared" si="1"/>
        <v>2341.75</v>
      </c>
      <c r="Z13" s="103">
        <f t="shared" si="2"/>
        <v>2171.5</v>
      </c>
      <c r="AA13" s="103">
        <f>SUM(K13:N13)</f>
        <v>2284</v>
      </c>
      <c r="AB13" s="103">
        <f t="shared" si="4"/>
        <v>1963.9917823001442</v>
      </c>
      <c r="AC13" s="103">
        <f t="shared" si="5"/>
        <v>1826.5022406974965</v>
      </c>
      <c r="AE13" s="98" t="s">
        <v>12</v>
      </c>
      <c r="AF13" s="99">
        <v>7</v>
      </c>
      <c r="AG13" s="113">
        <v>1856</v>
      </c>
      <c r="AH13" s="116">
        <v>572</v>
      </c>
      <c r="AI13" s="120">
        <v>155</v>
      </c>
      <c r="AJ13" s="41">
        <v>494</v>
      </c>
      <c r="AK13" s="113">
        <v>1704</v>
      </c>
      <c r="AL13" s="70">
        <v>554</v>
      </c>
      <c r="AM13" s="120">
        <v>142</v>
      </c>
      <c r="AN13" s="41">
        <v>480</v>
      </c>
      <c r="AO13" s="113">
        <v>1831</v>
      </c>
      <c r="AP13" s="116">
        <v>569</v>
      </c>
      <c r="AQ13" s="120">
        <v>161</v>
      </c>
      <c r="AR13" s="41">
        <v>473</v>
      </c>
      <c r="AS13" s="113">
        <v>1561.2776203966005</v>
      </c>
      <c r="AT13" s="116">
        <v>518.00471698113211</v>
      </c>
      <c r="AU13" s="120">
        <v>123.6666666666667</v>
      </c>
      <c r="AV13" s="41">
        <v>405.78421052631575</v>
      </c>
      <c r="AW13" s="113">
        <v>1452.0658508976712</v>
      </c>
      <c r="AX13" s="116">
        <v>504.81909566502048</v>
      </c>
      <c r="AY13" s="120">
        <v>99.353967157185664</v>
      </c>
      <c r="AZ13" s="41">
        <v>369.51618673448672</v>
      </c>
      <c r="BB13" s="104" t="s">
        <v>12</v>
      </c>
      <c r="BC13" s="103">
        <f t="shared" si="6"/>
        <v>3077</v>
      </c>
      <c r="BD13" s="103">
        <f t="shared" si="7"/>
        <v>2880</v>
      </c>
      <c r="BE13" s="103">
        <f t="shared" si="8"/>
        <v>3034</v>
      </c>
      <c r="BF13" s="103">
        <f t="shared" si="9"/>
        <v>2608.7332145707151</v>
      </c>
      <c r="BG13" s="103">
        <f t="shared" si="10"/>
        <v>2425.7551004543643</v>
      </c>
      <c r="BI13" s="104" t="s">
        <v>12</v>
      </c>
      <c r="BJ13" s="18">
        <f t="shared" si="11"/>
        <v>2428</v>
      </c>
      <c r="BK13" s="18">
        <f t="shared" si="12"/>
        <v>2258</v>
      </c>
      <c r="BL13" s="18">
        <f t="shared" si="13"/>
        <v>2400</v>
      </c>
      <c r="BM13" s="18">
        <f t="shared" si="14"/>
        <v>2079.2823373777328</v>
      </c>
      <c r="BN13" s="18">
        <f t="shared" si="15"/>
        <v>1956.8849465626918</v>
      </c>
      <c r="BP13" s="104" t="s">
        <v>12</v>
      </c>
      <c r="BQ13" s="18">
        <f t="shared" si="16"/>
        <v>649</v>
      </c>
      <c r="BR13" s="18">
        <f t="shared" si="17"/>
        <v>622</v>
      </c>
      <c r="BS13" s="18">
        <f t="shared" si="18"/>
        <v>634</v>
      </c>
      <c r="BT13" s="18">
        <f t="shared" si="19"/>
        <v>529.45087719298249</v>
      </c>
      <c r="BU13" s="18">
        <f t="shared" si="20"/>
        <v>468.87015389167237</v>
      </c>
      <c r="BX13" s="104" t="s">
        <v>12</v>
      </c>
      <c r="BY13" s="103"/>
      <c r="BZ13" s="127">
        <f t="shared" si="0"/>
        <v>-6.402339941501467E-2</v>
      </c>
      <c r="CA13" s="127">
        <f t="shared" si="0"/>
        <v>5.3472222222222143E-2</v>
      </c>
      <c r="CB13" s="127">
        <f t="shared" si="0"/>
        <v>-0.14016703540846565</v>
      </c>
      <c r="CC13" s="127">
        <f t="shared" si="0"/>
        <v>-7.0140600462458957E-2</v>
      </c>
    </row>
    <row r="14" spans="1:81" ht="15.75" thickBot="1" x14ac:dyDescent="0.3">
      <c r="A14" s="98" t="s">
        <v>13</v>
      </c>
      <c r="B14" s="99">
        <v>8</v>
      </c>
      <c r="C14" s="113">
        <v>1368.9065000000023</v>
      </c>
      <c r="D14" s="116">
        <v>251.41480000000001</v>
      </c>
      <c r="E14" s="120">
        <v>48.333000000000006</v>
      </c>
      <c r="F14" s="41">
        <v>178.49830000000003</v>
      </c>
      <c r="G14" s="113">
        <v>1383.0715000000025</v>
      </c>
      <c r="H14" s="116">
        <v>250.49870000000018</v>
      </c>
      <c r="I14" s="120">
        <v>66.166399999999996</v>
      </c>
      <c r="J14" s="41">
        <v>147.99860000000007</v>
      </c>
      <c r="K14" s="113">
        <v>1560.8224000000023</v>
      </c>
      <c r="L14" s="116">
        <v>239.08120000000005</v>
      </c>
      <c r="M14" s="120">
        <v>60.416100000000014</v>
      </c>
      <c r="N14" s="41">
        <v>193.66460000000018</v>
      </c>
      <c r="O14" s="113">
        <v>1802.8909549000982</v>
      </c>
      <c r="P14" s="116">
        <v>224.21604766839374</v>
      </c>
      <c r="Q14" s="120">
        <v>67.281565909090929</v>
      </c>
      <c r="R14" s="41">
        <v>199.57802290076356</v>
      </c>
      <c r="S14" s="113">
        <v>1932.3428446110238</v>
      </c>
      <c r="T14" s="116">
        <v>226.49135520967855</v>
      </c>
      <c r="U14" s="120">
        <v>67.907561250697839</v>
      </c>
      <c r="V14" s="41">
        <v>201.32274815279246</v>
      </c>
      <c r="W14" s="103"/>
      <c r="X14" s="104" t="s">
        <v>13</v>
      </c>
      <c r="Y14" s="103">
        <f t="shared" si="1"/>
        <v>1847.1526000000024</v>
      </c>
      <c r="Z14" s="103">
        <f t="shared" si="2"/>
        <v>1847.7352000000028</v>
      </c>
      <c r="AA14" s="103">
        <f t="shared" si="3"/>
        <v>2053.9843000000023</v>
      </c>
      <c r="AB14" s="103">
        <f t="shared" si="4"/>
        <v>2293.9665913783465</v>
      </c>
      <c r="AC14" s="103">
        <f t="shared" si="5"/>
        <v>2428.0645092241925</v>
      </c>
      <c r="AE14" s="98" t="s">
        <v>13</v>
      </c>
      <c r="AF14" s="99">
        <v>8</v>
      </c>
      <c r="AG14" s="113">
        <v>1725</v>
      </c>
      <c r="AH14" s="116">
        <v>302</v>
      </c>
      <c r="AI14" s="120">
        <v>53</v>
      </c>
      <c r="AJ14" s="41">
        <v>210</v>
      </c>
      <c r="AK14" s="113">
        <v>1876</v>
      </c>
      <c r="AL14" s="70">
        <v>317</v>
      </c>
      <c r="AM14" s="120">
        <v>81</v>
      </c>
      <c r="AN14" s="41">
        <v>197</v>
      </c>
      <c r="AO14" s="113">
        <v>2126</v>
      </c>
      <c r="AP14" s="116">
        <v>313</v>
      </c>
      <c r="AQ14" s="120">
        <v>78</v>
      </c>
      <c r="AR14" s="41">
        <v>232</v>
      </c>
      <c r="AS14" s="113">
        <v>2455.7221693625124</v>
      </c>
      <c r="AT14" s="116">
        <v>293.53886010362686</v>
      </c>
      <c r="AU14" s="120">
        <v>86.86363636363636</v>
      </c>
      <c r="AV14" s="41">
        <v>239.08396946564886</v>
      </c>
      <c r="AW14" s="113">
        <v>2632.0489042462682</v>
      </c>
      <c r="AX14" s="116">
        <v>296.51764413358046</v>
      </c>
      <c r="AY14" s="120">
        <v>87.671825515954026</v>
      </c>
      <c r="AZ14" s="41">
        <v>241.17405850861647</v>
      </c>
      <c r="BB14" s="104" t="s">
        <v>13</v>
      </c>
      <c r="BC14" s="103">
        <f t="shared" si="6"/>
        <v>2290</v>
      </c>
      <c r="BD14" s="103">
        <f t="shared" si="7"/>
        <v>2471</v>
      </c>
      <c r="BE14" s="103">
        <f t="shared" si="8"/>
        <v>2749</v>
      </c>
      <c r="BF14" s="103">
        <f t="shared" si="9"/>
        <v>3075.2086352954248</v>
      </c>
      <c r="BG14" s="103">
        <f t="shared" si="10"/>
        <v>3257.4124324044187</v>
      </c>
      <c r="BI14" s="104" t="s">
        <v>13</v>
      </c>
      <c r="BJ14" s="18">
        <f t="shared" si="11"/>
        <v>2027</v>
      </c>
      <c r="BK14" s="18">
        <f t="shared" si="12"/>
        <v>2193</v>
      </c>
      <c r="BL14" s="18">
        <f t="shared" si="13"/>
        <v>2439</v>
      </c>
      <c r="BM14" s="18">
        <f t="shared" si="14"/>
        <v>2749.2610294661395</v>
      </c>
      <c r="BN14" s="18">
        <f t="shared" si="15"/>
        <v>2928.5665483798484</v>
      </c>
      <c r="BP14" s="104" t="s">
        <v>13</v>
      </c>
      <c r="BQ14" s="18">
        <f t="shared" si="16"/>
        <v>263</v>
      </c>
      <c r="BR14" s="18">
        <f t="shared" si="17"/>
        <v>278</v>
      </c>
      <c r="BS14" s="18">
        <f t="shared" si="18"/>
        <v>310</v>
      </c>
      <c r="BT14" s="18">
        <f t="shared" si="19"/>
        <v>325.94760582928524</v>
      </c>
      <c r="BU14" s="18">
        <f t="shared" si="20"/>
        <v>328.84588402457052</v>
      </c>
      <c r="BX14" s="104" t="s">
        <v>13</v>
      </c>
      <c r="BY14" s="103"/>
      <c r="BZ14" s="127">
        <f t="shared" si="0"/>
        <v>7.9039301310043664E-2</v>
      </c>
      <c r="CA14" s="127">
        <f t="shared" si="0"/>
        <v>0.11250505868069616</v>
      </c>
      <c r="CB14" s="127">
        <f t="shared" si="0"/>
        <v>0.11866447264293378</v>
      </c>
      <c r="CC14" s="127">
        <f t="shared" si="0"/>
        <v>5.9249247357648027E-2</v>
      </c>
    </row>
    <row r="15" spans="1:81" ht="15.75" thickBot="1" x14ac:dyDescent="0.3">
      <c r="B15" t="s">
        <v>17</v>
      </c>
      <c r="C15" s="26">
        <f>SUM(C9:F14)</f>
        <v>79874.675599998329</v>
      </c>
      <c r="F15" s="27" t="s">
        <v>17</v>
      </c>
      <c r="G15" s="26">
        <f>SUM(G9:J14)</f>
        <v>73793.6524999986</v>
      </c>
      <c r="J15" t="s">
        <v>17</v>
      </c>
      <c r="K15" s="26">
        <f>SUM(K9:N14)</f>
        <v>72298.861099998918</v>
      </c>
      <c r="O15" s="26">
        <f>SUM(O9:R14)</f>
        <v>74155.61944669488</v>
      </c>
      <c r="Q15" s="102"/>
      <c r="S15" s="26">
        <f>SUM(S9:V14)</f>
        <v>75501.826658074904</v>
      </c>
      <c r="X15" s="105" t="s">
        <v>17</v>
      </c>
      <c r="Y15" s="34">
        <f>SUM(Y9:Y14)</f>
        <v>79874.675599998358</v>
      </c>
      <c r="Z15" s="34">
        <f>SUM(Z9:Z14)</f>
        <v>73793.65249999857</v>
      </c>
      <c r="AA15" s="34">
        <f>SUM(AA9:AA14)</f>
        <v>72298.861099998918</v>
      </c>
      <c r="AB15" s="34">
        <f>SUM(AB9:AB14)</f>
        <v>74155.619446694909</v>
      </c>
      <c r="AC15" s="34">
        <f>SUM(AC9:AC14)</f>
        <v>75501.826658074875</v>
      </c>
      <c r="AF15" t="s">
        <v>17</v>
      </c>
      <c r="AG15" s="26">
        <f>SUM(AG9:AJ14)</f>
        <v>100418</v>
      </c>
      <c r="AJ15" t="s">
        <v>17</v>
      </c>
      <c r="AK15" s="26">
        <f>SUM(AK9:AN14)</f>
        <v>95282</v>
      </c>
      <c r="AN15" t="s">
        <v>17</v>
      </c>
      <c r="AO15" s="26">
        <f>SUM(AO9:AR14)</f>
        <v>92979</v>
      </c>
      <c r="AS15" s="26">
        <f>SUM(AS9:AV14)</f>
        <v>96380.976589908387</v>
      </c>
      <c r="AW15" s="26">
        <f>SUM(AW9:AZ14)</f>
        <v>98655.943742288131</v>
      </c>
      <c r="BB15" s="105" t="s">
        <v>17</v>
      </c>
      <c r="BC15" s="106">
        <f>SUM(BC9:BC14)</f>
        <v>100418</v>
      </c>
      <c r="BD15" s="106">
        <f>SUM(BD9:BD14)</f>
        <v>95282</v>
      </c>
      <c r="BE15" s="106">
        <f>SUM(BE9:BE14)</f>
        <v>92979</v>
      </c>
      <c r="BF15" s="129">
        <f>SUM(BF9:BF14)</f>
        <v>96380.976589908401</v>
      </c>
      <c r="BG15" s="106">
        <f>SUM(BG9:BG14)</f>
        <v>98655.943742288102</v>
      </c>
      <c r="BI15" s="105" t="s">
        <v>17</v>
      </c>
      <c r="BJ15" s="34">
        <f>SUM(BJ9:BJ14)</f>
        <v>84820</v>
      </c>
      <c r="BK15" s="34">
        <f>SUM(BK9:BK14)</f>
        <v>81116</v>
      </c>
      <c r="BL15" s="34">
        <f>SUM(BL9:BL14)</f>
        <v>79578</v>
      </c>
      <c r="BM15" s="34">
        <f>SUM(BM9:BM14)</f>
        <v>82322.752315830672</v>
      </c>
      <c r="BN15" s="34">
        <f>SUM(BN9:BN14)</f>
        <v>84622.122363111892</v>
      </c>
      <c r="BP15" s="105" t="s">
        <v>17</v>
      </c>
      <c r="BQ15" s="34">
        <f>SUM(BQ9:BQ14)</f>
        <v>15598</v>
      </c>
      <c r="BR15" s="34">
        <f>SUM(BR9:BR14)</f>
        <v>14166</v>
      </c>
      <c r="BS15" s="34">
        <f>SUM(BS9:BS14)</f>
        <v>13401</v>
      </c>
      <c r="BT15" s="34">
        <f>SUM(BT9:BT14)</f>
        <v>14058.224274077733</v>
      </c>
      <c r="BU15" s="34">
        <f>SUM(BU9:BU14)</f>
        <v>14033.821379176214</v>
      </c>
      <c r="BX15" s="105" t="s">
        <v>17</v>
      </c>
      <c r="BY15" s="106"/>
      <c r="BZ15" s="127">
        <f t="shared" si="0"/>
        <v>-5.1146208847019481E-2</v>
      </c>
      <c r="CA15" s="127">
        <f t="shared" si="0"/>
        <v>-2.417035746520857E-2</v>
      </c>
      <c r="CB15" s="127">
        <f t="shared" si="0"/>
        <v>3.6588655394319103E-2</v>
      </c>
      <c r="CC15" s="127">
        <f t="shared" si="0"/>
        <v>2.3603902272742783E-2</v>
      </c>
    </row>
    <row r="16" spans="1:81" x14ac:dyDescent="0.25">
      <c r="C16" s="18"/>
      <c r="E16" s="18"/>
      <c r="G16" s="18"/>
      <c r="I16" s="18"/>
      <c r="K16" s="18"/>
      <c r="M16" s="18"/>
      <c r="AG16" s="18"/>
      <c r="AI16" s="18"/>
      <c r="AK16" s="18"/>
      <c r="AM16" s="18"/>
      <c r="AO16" s="18"/>
      <c r="AQ16" s="18"/>
      <c r="AS16" s="18"/>
      <c r="AW16" s="18"/>
      <c r="BC16" s="73"/>
      <c r="BD16" s="18"/>
      <c r="BE16" s="18"/>
      <c r="BF16" s="18"/>
      <c r="BG16" s="18"/>
      <c r="BI16" s="18"/>
      <c r="BK16" s="18"/>
      <c r="BO16" s="18"/>
      <c r="BP16" s="18"/>
      <c r="BR16" s="18"/>
      <c r="BY16" s="73"/>
      <c r="BZ16" s="18"/>
      <c r="CA16" s="18"/>
      <c r="CB16" s="18"/>
      <c r="CC16" s="18"/>
    </row>
    <row r="17" spans="1:81" x14ac:dyDescent="0.25">
      <c r="AK17" s="18"/>
      <c r="BB17" s="20"/>
      <c r="BC17" s="20" t="s">
        <v>18</v>
      </c>
      <c r="BD17" s="20" t="s">
        <v>19</v>
      </c>
      <c r="BE17" s="20" t="s">
        <v>20</v>
      </c>
      <c r="BF17" s="20" t="s">
        <v>25</v>
      </c>
      <c r="BG17" s="20" t="s">
        <v>26</v>
      </c>
      <c r="BI17" s="20"/>
      <c r="BJ17" s="20" t="s">
        <v>18</v>
      </c>
      <c r="BK17" s="20" t="s">
        <v>19</v>
      </c>
      <c r="BL17" s="20" t="s">
        <v>20</v>
      </c>
      <c r="BM17" s="20" t="s">
        <v>25</v>
      </c>
      <c r="BN17" s="20" t="s">
        <v>26</v>
      </c>
      <c r="BP17" s="20"/>
      <c r="BQ17" s="20" t="s">
        <v>18</v>
      </c>
      <c r="BR17" s="20" t="s">
        <v>19</v>
      </c>
      <c r="BS17" s="20" t="s">
        <v>20</v>
      </c>
      <c r="BT17" s="20" t="s">
        <v>25</v>
      </c>
      <c r="BU17" s="20" t="s">
        <v>26</v>
      </c>
      <c r="BX17" s="20"/>
      <c r="BY17" s="20"/>
      <c r="BZ17" s="20"/>
      <c r="CA17" s="20"/>
      <c r="CB17" s="20"/>
      <c r="CC17" s="20"/>
    </row>
    <row r="18" spans="1:81" x14ac:dyDescent="0.25">
      <c r="B18" s="1"/>
      <c r="BB18" s="104" t="s">
        <v>10</v>
      </c>
      <c r="BC18" s="103">
        <f>BC11</f>
        <v>46270</v>
      </c>
      <c r="BD18" s="103">
        <f>BD11</f>
        <v>42362</v>
      </c>
      <c r="BE18" s="103">
        <f>BE11</f>
        <v>42119</v>
      </c>
      <c r="BF18" s="103">
        <f>BF11</f>
        <v>46267.127878996536</v>
      </c>
      <c r="BG18" s="103">
        <f>BG11</f>
        <v>49050.112432978043</v>
      </c>
      <c r="BI18" s="104" t="s">
        <v>10</v>
      </c>
      <c r="BJ18" s="103">
        <f>BJ11</f>
        <v>41041</v>
      </c>
      <c r="BK18" s="103">
        <f>BK11</f>
        <v>38011</v>
      </c>
      <c r="BL18" s="103">
        <f>BL11</f>
        <v>37762</v>
      </c>
      <c r="BM18" s="103">
        <f>BM11</f>
        <v>41494.829240250438</v>
      </c>
      <c r="BN18" s="103">
        <f>BN11</f>
        <v>44271.849083004417</v>
      </c>
      <c r="BP18" s="104" t="s">
        <v>10</v>
      </c>
      <c r="BQ18" s="103">
        <f>BQ11</f>
        <v>5229</v>
      </c>
      <c r="BR18" s="103">
        <f>BR11</f>
        <v>4351</v>
      </c>
      <c r="BS18" s="103">
        <f>BS11</f>
        <v>4357</v>
      </c>
      <c r="BT18" s="103">
        <f>BT11</f>
        <v>4772.2986387460969</v>
      </c>
      <c r="BU18" s="103">
        <f>BU11</f>
        <v>4778.263349973633</v>
      </c>
      <c r="BX18" s="104"/>
      <c r="BY18" s="103"/>
      <c r="BZ18" s="103"/>
      <c r="CA18" s="103"/>
      <c r="CB18" s="103"/>
      <c r="CC18" s="103"/>
    </row>
    <row r="19" spans="1:81" x14ac:dyDescent="0.25">
      <c r="B19" s="1"/>
      <c r="BB19" t="s">
        <v>22</v>
      </c>
      <c r="BD19" s="93">
        <f>BD18/BC18-1</f>
        <v>-8.4460773719472693E-2</v>
      </c>
      <c r="BE19" s="93">
        <f>BE18/BD18-1</f>
        <v>-5.7362730749256352E-3</v>
      </c>
      <c r="BF19" s="93">
        <f>BF18/BE18-1</f>
        <v>9.8485906099302856E-2</v>
      </c>
      <c r="BG19" s="93">
        <f>BG18/BF18-1</f>
        <v>6.0150363369429583E-2</v>
      </c>
      <c r="BI19" t="s">
        <v>22</v>
      </c>
      <c r="BK19" s="93">
        <f>BK18/BJ18-1</f>
        <v>-7.3828610413976259E-2</v>
      </c>
      <c r="BL19" s="93">
        <f>BL18/BK18-1</f>
        <v>-6.5507353134618418E-3</v>
      </c>
      <c r="BM19" s="93">
        <f>BM18/BL18-1</f>
        <v>9.8851470797373997E-2</v>
      </c>
      <c r="BN19" s="93">
        <f>BN18/BM18-1</f>
        <v>6.6924479353206667E-2</v>
      </c>
      <c r="BP19" t="s">
        <v>22</v>
      </c>
      <c r="BR19" s="93">
        <f>BR18/BQ18-1</f>
        <v>-0.16790973417479438</v>
      </c>
      <c r="BS19" s="93">
        <f>BS18/BR18-1</f>
        <v>1.3789933348655747E-3</v>
      </c>
      <c r="BT19" s="93">
        <f>BT18/BS18-1</f>
        <v>9.5317566845558144E-2</v>
      </c>
      <c r="BU19" s="93">
        <f>BU18/BT18-1</f>
        <v>1.2498612679241461E-3</v>
      </c>
      <c r="BZ19" s="93"/>
      <c r="CA19" s="93"/>
      <c r="CB19" s="93"/>
      <c r="CC19" s="93"/>
    </row>
    <row r="20" spans="1:81" ht="24" thickBot="1" x14ac:dyDescent="0.4">
      <c r="A20" s="17" t="s">
        <v>40</v>
      </c>
      <c r="B20" s="17"/>
      <c r="C20" s="2"/>
      <c r="D20" s="2"/>
      <c r="E20" s="2"/>
      <c r="F20" s="2"/>
      <c r="G20" s="2"/>
      <c r="K20" s="2"/>
      <c r="X20" s="31" t="s">
        <v>41</v>
      </c>
      <c r="AE20" s="17" t="s">
        <v>42</v>
      </c>
      <c r="AF20" s="17"/>
      <c r="AG20" s="2"/>
      <c r="AH20" s="2"/>
      <c r="AI20" s="2"/>
      <c r="AJ20" s="2"/>
      <c r="AK20" s="2"/>
      <c r="AO20" s="2"/>
      <c r="AS20" s="2"/>
      <c r="BB20" s="31" t="s">
        <v>43</v>
      </c>
      <c r="BI20" s="31" t="s">
        <v>44</v>
      </c>
      <c r="BP20" s="31" t="s">
        <v>45</v>
      </c>
      <c r="BX20" s="31" t="s">
        <v>37</v>
      </c>
    </row>
    <row r="21" spans="1:81" x14ac:dyDescent="0.25">
      <c r="B21" s="3"/>
      <c r="C21" s="65" t="s">
        <v>14</v>
      </c>
      <c r="D21" s="4"/>
      <c r="E21" s="4"/>
      <c r="F21" s="4"/>
      <c r="G21" s="65" t="s">
        <v>15</v>
      </c>
      <c r="H21" s="4"/>
      <c r="I21" s="4"/>
      <c r="J21" s="23"/>
      <c r="K21" s="66" t="s">
        <v>16</v>
      </c>
      <c r="L21" s="4"/>
      <c r="M21" s="4"/>
      <c r="N21" s="23"/>
      <c r="O21" s="66" t="s">
        <v>23</v>
      </c>
      <c r="P21" s="4"/>
      <c r="Q21" s="4"/>
      <c r="R21" s="23"/>
      <c r="S21" s="66" t="s">
        <v>24</v>
      </c>
      <c r="T21" s="4"/>
      <c r="U21" s="4"/>
      <c r="V21" s="23"/>
      <c r="AC21" s="20"/>
      <c r="AE21" s="2"/>
      <c r="AF21" s="3"/>
      <c r="AG21" s="16" t="s">
        <v>14</v>
      </c>
      <c r="AH21" s="4"/>
      <c r="AI21" s="4"/>
      <c r="AJ21" s="5"/>
      <c r="AK21" s="16" t="s">
        <v>15</v>
      </c>
      <c r="AL21" s="4"/>
      <c r="AM21" s="4"/>
      <c r="AN21" s="5"/>
      <c r="AO21" s="16" t="s">
        <v>16</v>
      </c>
      <c r="AP21" s="4"/>
      <c r="AQ21" s="4"/>
      <c r="AR21" s="5"/>
      <c r="AS21" s="16" t="s">
        <v>23</v>
      </c>
      <c r="AT21" s="4"/>
      <c r="AU21" s="4"/>
      <c r="AV21" s="5"/>
      <c r="AW21" s="16" t="s">
        <v>24</v>
      </c>
      <c r="AX21" s="4"/>
      <c r="AY21" s="4"/>
      <c r="AZ21" s="5"/>
      <c r="BG21" s="20"/>
    </row>
    <row r="22" spans="1:81" x14ac:dyDescent="0.25">
      <c r="A22" s="2"/>
      <c r="B22" s="3"/>
      <c r="C22" s="6" t="s">
        <v>0</v>
      </c>
      <c r="D22" s="24"/>
      <c r="E22" s="24"/>
      <c r="F22" s="20"/>
      <c r="G22" s="6" t="s">
        <v>0</v>
      </c>
      <c r="H22" s="24"/>
      <c r="I22" s="24"/>
      <c r="J22" s="7"/>
      <c r="K22" s="20" t="s">
        <v>0</v>
      </c>
      <c r="L22" s="24"/>
      <c r="M22" s="24"/>
      <c r="N22" s="7"/>
      <c r="O22" s="20" t="s">
        <v>0</v>
      </c>
      <c r="P22" s="24"/>
      <c r="Q22" s="24"/>
      <c r="R22" s="7"/>
      <c r="S22" s="20" t="s">
        <v>0</v>
      </c>
      <c r="T22" s="24"/>
      <c r="U22" s="24"/>
      <c r="V22" s="7"/>
      <c r="W22" s="20"/>
      <c r="X22" s="20"/>
      <c r="Y22" s="20"/>
      <c r="Z22" s="20"/>
      <c r="AA22" s="20"/>
      <c r="AB22" s="20"/>
      <c r="AC22" s="20"/>
      <c r="AE22" s="2"/>
      <c r="AF22" s="3"/>
      <c r="AG22" s="8" t="s">
        <v>0</v>
      </c>
      <c r="AH22" s="2"/>
      <c r="AI22" s="2"/>
      <c r="AJ22" s="7"/>
      <c r="AK22" s="8" t="s">
        <v>0</v>
      </c>
      <c r="AL22" s="2"/>
      <c r="AM22" s="2"/>
      <c r="AN22" s="7"/>
      <c r="AO22" s="8" t="s">
        <v>0</v>
      </c>
      <c r="AP22" s="2"/>
      <c r="AQ22" s="2"/>
      <c r="AR22" s="7"/>
      <c r="AS22" s="8" t="s">
        <v>0</v>
      </c>
      <c r="AT22" s="2"/>
      <c r="AU22" s="2"/>
      <c r="AV22" s="7"/>
      <c r="AW22" s="8" t="s">
        <v>0</v>
      </c>
      <c r="AX22" s="2"/>
      <c r="AY22" s="2"/>
      <c r="AZ22" s="7"/>
      <c r="BB22" s="20"/>
      <c r="BC22" s="20"/>
      <c r="BD22" s="20"/>
      <c r="BE22" s="20"/>
      <c r="BF22" s="20"/>
      <c r="BG22" s="20"/>
    </row>
    <row r="23" spans="1:81" x14ac:dyDescent="0.25">
      <c r="A23" s="2"/>
      <c r="B23" s="3"/>
      <c r="C23" s="76">
        <v>1</v>
      </c>
      <c r="D23" s="79">
        <v>2</v>
      </c>
      <c r="E23" s="80">
        <v>3</v>
      </c>
      <c r="F23" s="81">
        <v>4</v>
      </c>
      <c r="G23" s="6">
        <v>1</v>
      </c>
      <c r="H23" s="24">
        <v>2</v>
      </c>
      <c r="I23" s="24">
        <v>3</v>
      </c>
      <c r="J23" s="7">
        <v>4</v>
      </c>
      <c r="K23" s="20">
        <v>1</v>
      </c>
      <c r="L23" s="24">
        <v>2</v>
      </c>
      <c r="M23" s="24">
        <v>3</v>
      </c>
      <c r="N23" s="7">
        <v>4</v>
      </c>
      <c r="O23" s="20">
        <v>1</v>
      </c>
      <c r="P23" s="24">
        <v>2</v>
      </c>
      <c r="Q23" s="24">
        <v>3</v>
      </c>
      <c r="R23" s="7">
        <v>4</v>
      </c>
      <c r="S23" s="20">
        <v>1</v>
      </c>
      <c r="T23" s="24">
        <v>2</v>
      </c>
      <c r="U23" s="24">
        <v>3</v>
      </c>
      <c r="V23" s="7">
        <v>4</v>
      </c>
      <c r="W23" s="20"/>
      <c r="X23" s="20"/>
      <c r="Y23" s="20"/>
      <c r="Z23" s="20"/>
      <c r="AA23" s="20"/>
      <c r="AB23" s="20"/>
      <c r="AC23" s="20"/>
      <c r="AE23" s="2"/>
      <c r="AF23" s="3"/>
      <c r="AG23" s="76">
        <v>1</v>
      </c>
      <c r="AH23" s="79">
        <v>2</v>
      </c>
      <c r="AI23" s="80">
        <v>3</v>
      </c>
      <c r="AJ23" s="81">
        <v>4</v>
      </c>
      <c r="AK23" s="8">
        <v>1</v>
      </c>
      <c r="AL23" s="2">
        <v>2</v>
      </c>
      <c r="AM23" s="2">
        <v>3</v>
      </c>
      <c r="AN23" s="7">
        <v>4</v>
      </c>
      <c r="AO23" s="8">
        <v>1</v>
      </c>
      <c r="AP23" s="2">
        <v>2</v>
      </c>
      <c r="AQ23" s="2">
        <v>3</v>
      </c>
      <c r="AR23" s="7">
        <v>4</v>
      </c>
      <c r="AS23" s="8">
        <v>1</v>
      </c>
      <c r="AT23" s="2">
        <v>2</v>
      </c>
      <c r="AU23" s="2">
        <v>3</v>
      </c>
      <c r="AV23" s="7">
        <v>4</v>
      </c>
      <c r="AW23" s="8">
        <v>1</v>
      </c>
      <c r="AX23" s="2">
        <v>2</v>
      </c>
      <c r="AY23" s="2">
        <v>3</v>
      </c>
      <c r="AZ23" s="7">
        <v>4</v>
      </c>
      <c r="BB23" s="20"/>
      <c r="BC23" s="20"/>
      <c r="BD23" s="20"/>
      <c r="BE23" s="20"/>
      <c r="BF23" s="20"/>
      <c r="BG23" s="20"/>
    </row>
    <row r="24" spans="1:81" ht="15.75" thickBot="1" x14ac:dyDescent="0.3">
      <c r="A24" s="9" t="s">
        <v>1</v>
      </c>
      <c r="B24" s="3"/>
      <c r="C24" s="10" t="s">
        <v>2</v>
      </c>
      <c r="D24" s="11" t="s">
        <v>3</v>
      </c>
      <c r="E24" s="11" t="s">
        <v>4</v>
      </c>
      <c r="F24" s="11" t="s">
        <v>5</v>
      </c>
      <c r="G24" s="10" t="s">
        <v>2</v>
      </c>
      <c r="H24" s="11" t="s">
        <v>3</v>
      </c>
      <c r="I24" s="11" t="s">
        <v>4</v>
      </c>
      <c r="J24" s="12" t="s">
        <v>5</v>
      </c>
      <c r="K24" s="11" t="s">
        <v>2</v>
      </c>
      <c r="L24" s="11" t="s">
        <v>3</v>
      </c>
      <c r="M24" s="11" t="s">
        <v>4</v>
      </c>
      <c r="N24" s="12" t="s">
        <v>5</v>
      </c>
      <c r="O24" s="11" t="s">
        <v>2</v>
      </c>
      <c r="P24" s="11" t="s">
        <v>3</v>
      </c>
      <c r="Q24" s="11" t="s">
        <v>4</v>
      </c>
      <c r="R24" s="12" t="s">
        <v>5</v>
      </c>
      <c r="S24" s="11" t="s">
        <v>2</v>
      </c>
      <c r="T24" s="11" t="s">
        <v>3</v>
      </c>
      <c r="U24" s="11" t="s">
        <v>4</v>
      </c>
      <c r="V24" s="12" t="s">
        <v>5</v>
      </c>
      <c r="W24" s="20"/>
      <c r="X24" s="20"/>
      <c r="Y24" s="20" t="s">
        <v>18</v>
      </c>
      <c r="Z24" s="20" t="s">
        <v>19</v>
      </c>
      <c r="AA24" s="20" t="s">
        <v>20</v>
      </c>
      <c r="AB24" s="20" t="s">
        <v>23</v>
      </c>
      <c r="AC24" s="20" t="s">
        <v>24</v>
      </c>
      <c r="AE24" s="2" t="s">
        <v>1</v>
      </c>
      <c r="AF24" s="3"/>
      <c r="AG24" s="10" t="s">
        <v>2</v>
      </c>
      <c r="AH24" s="11" t="s">
        <v>3</v>
      </c>
      <c r="AI24" s="11" t="s">
        <v>4</v>
      </c>
      <c r="AJ24" s="12" t="s">
        <v>5</v>
      </c>
      <c r="AK24" s="10" t="s">
        <v>2</v>
      </c>
      <c r="AL24" s="11" t="s">
        <v>3</v>
      </c>
      <c r="AM24" s="11" t="s">
        <v>4</v>
      </c>
      <c r="AN24" s="12" t="s">
        <v>5</v>
      </c>
      <c r="AO24" s="10" t="s">
        <v>2</v>
      </c>
      <c r="AP24" s="11" t="s">
        <v>3</v>
      </c>
      <c r="AQ24" s="11" t="s">
        <v>4</v>
      </c>
      <c r="AR24" s="12" t="s">
        <v>5</v>
      </c>
      <c r="AS24" s="10" t="s">
        <v>2</v>
      </c>
      <c r="AT24" s="11" t="s">
        <v>3</v>
      </c>
      <c r="AU24" s="11" t="s">
        <v>4</v>
      </c>
      <c r="AV24" s="12" t="s">
        <v>5</v>
      </c>
      <c r="AW24" s="10" t="s">
        <v>2</v>
      </c>
      <c r="AX24" s="11" t="s">
        <v>3</v>
      </c>
      <c r="AY24" s="11" t="s">
        <v>4</v>
      </c>
      <c r="AZ24" s="12" t="s">
        <v>5</v>
      </c>
      <c r="BB24" s="20"/>
      <c r="BC24" s="20" t="s">
        <v>18</v>
      </c>
      <c r="BD24" s="20" t="s">
        <v>19</v>
      </c>
      <c r="BE24" s="20" t="s">
        <v>20</v>
      </c>
      <c r="BF24" s="20" t="s">
        <v>25</v>
      </c>
      <c r="BG24" s="20" t="s">
        <v>26</v>
      </c>
      <c r="BI24" s="20"/>
      <c r="BJ24" s="20" t="s">
        <v>18</v>
      </c>
      <c r="BK24" s="20" t="s">
        <v>19</v>
      </c>
      <c r="BL24" s="20" t="s">
        <v>20</v>
      </c>
      <c r="BM24" s="20" t="s">
        <v>25</v>
      </c>
      <c r="BN24" s="20" t="s">
        <v>26</v>
      </c>
      <c r="BO24" s="20"/>
      <c r="BP24" s="20"/>
      <c r="BQ24" s="20" t="s">
        <v>18</v>
      </c>
      <c r="BR24" s="20" t="s">
        <v>19</v>
      </c>
      <c r="BS24" s="20" t="s">
        <v>20</v>
      </c>
      <c r="BT24" s="20" t="s">
        <v>25</v>
      </c>
      <c r="BU24" s="20" t="s">
        <v>26</v>
      </c>
    </row>
    <row r="25" spans="1:81" x14ac:dyDescent="0.25">
      <c r="A25" s="60" t="s">
        <v>6</v>
      </c>
      <c r="B25" s="61" t="s">
        <v>7</v>
      </c>
      <c r="C25" s="67"/>
      <c r="D25" s="19"/>
      <c r="E25" s="19"/>
      <c r="F25" s="25"/>
      <c r="G25" s="69"/>
      <c r="H25" s="19"/>
      <c r="I25" s="57"/>
      <c r="J25" s="58"/>
      <c r="K25" s="67"/>
      <c r="L25" s="19"/>
      <c r="M25" s="19"/>
      <c r="N25" s="25"/>
      <c r="O25" s="67"/>
      <c r="P25" s="19"/>
      <c r="Q25" s="19"/>
      <c r="R25" s="25"/>
      <c r="S25" s="67"/>
      <c r="T25" s="19"/>
      <c r="U25" s="19"/>
      <c r="V25" s="25"/>
      <c r="W25" s="28"/>
      <c r="X25" s="28"/>
      <c r="Y25" s="28"/>
      <c r="Z25" s="28"/>
      <c r="AA25" s="28"/>
      <c r="AB25" s="28"/>
      <c r="AC25" s="28"/>
      <c r="AE25" s="60" t="s">
        <v>6</v>
      </c>
      <c r="AF25" s="61" t="s">
        <v>7</v>
      </c>
      <c r="AG25" s="67"/>
      <c r="AH25" s="13"/>
      <c r="AI25" s="13"/>
      <c r="AJ25" s="14"/>
      <c r="AK25" s="67"/>
      <c r="AL25" s="13"/>
      <c r="AM25" s="13"/>
      <c r="AN25" s="14"/>
      <c r="AO25" s="67"/>
      <c r="AP25" s="13"/>
      <c r="AQ25" s="13"/>
      <c r="AR25" s="14"/>
      <c r="AS25" s="67"/>
      <c r="AT25" s="13"/>
      <c r="AU25" s="13"/>
      <c r="AV25" s="14"/>
      <c r="AW25" s="67"/>
      <c r="AX25" s="13"/>
      <c r="AY25" s="13"/>
      <c r="AZ25" s="14"/>
      <c r="BB25" s="28"/>
      <c r="BC25" s="28"/>
      <c r="BD25" s="28"/>
      <c r="BE25" s="28"/>
      <c r="BF25" s="28"/>
      <c r="BG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81" x14ac:dyDescent="0.25">
      <c r="A26" s="62" t="s">
        <v>8</v>
      </c>
      <c r="B26" s="63">
        <v>1</v>
      </c>
      <c r="C26" s="75">
        <v>14595.168200000135</v>
      </c>
      <c r="D26" s="70">
        <v>3446.2837999999847</v>
      </c>
      <c r="E26" s="72">
        <v>940.74829999999997</v>
      </c>
      <c r="F26" s="41">
        <v>3601.4117999999798</v>
      </c>
      <c r="G26" s="68">
        <v>13991.343200000088</v>
      </c>
      <c r="H26" s="70">
        <v>3173.9541000000031</v>
      </c>
      <c r="I26" s="72">
        <v>947.12350000000015</v>
      </c>
      <c r="J26" s="41">
        <v>3403.7467999999994</v>
      </c>
      <c r="K26" s="68">
        <v>13478.140700000076</v>
      </c>
      <c r="L26" s="70">
        <v>3017.7455999999925</v>
      </c>
      <c r="M26" s="71">
        <v>802.66600000000017</v>
      </c>
      <c r="N26" s="41">
        <v>2984.5800999999965</v>
      </c>
      <c r="O26" s="68">
        <v>12669.45225800007</v>
      </c>
      <c r="P26" s="70">
        <v>2866.8583199999925</v>
      </c>
      <c r="Q26" s="71">
        <v>746.47938000000022</v>
      </c>
      <c r="R26" s="41">
        <v>2865.1968959999967</v>
      </c>
      <c r="S26" s="68">
        <v>11909.285122520065</v>
      </c>
      <c r="T26" s="70">
        <v>2780.8525703999926</v>
      </c>
      <c r="U26" s="71">
        <v>716.62020480000012</v>
      </c>
      <c r="V26" s="41">
        <v>2865.1968959999967</v>
      </c>
      <c r="W26" s="47"/>
      <c r="X26" s="62" t="s">
        <v>8</v>
      </c>
      <c r="Y26" s="73">
        <v>22583.6121000001</v>
      </c>
      <c r="Z26" s="73">
        <v>21516.167600000095</v>
      </c>
      <c r="AA26" s="73">
        <v>20283.132400000064</v>
      </c>
      <c r="AB26" s="73">
        <v>19147.986854000061</v>
      </c>
      <c r="AC26" s="73">
        <v>18271.954793720055</v>
      </c>
      <c r="AE26" s="62" t="s">
        <v>8</v>
      </c>
      <c r="AF26" s="63">
        <v>1</v>
      </c>
      <c r="AG26" s="68">
        <v>15698</v>
      </c>
      <c r="AH26" s="70">
        <v>3628</v>
      </c>
      <c r="AI26" s="71">
        <v>1009</v>
      </c>
      <c r="AJ26" s="41">
        <v>3878</v>
      </c>
      <c r="AK26" s="92">
        <v>15384</v>
      </c>
      <c r="AL26" s="70">
        <v>3436</v>
      </c>
      <c r="AM26" s="71">
        <v>1026</v>
      </c>
      <c r="AN26" s="41">
        <v>3706</v>
      </c>
      <c r="AO26" s="68">
        <v>14697</v>
      </c>
      <c r="AP26" s="70">
        <v>3289</v>
      </c>
      <c r="AQ26" s="71">
        <v>874</v>
      </c>
      <c r="AR26" s="41">
        <v>3265</v>
      </c>
      <c r="AS26" s="68">
        <v>13815.179999999998</v>
      </c>
      <c r="AT26" s="70">
        <v>3124.5499999999997</v>
      </c>
      <c r="AU26" s="71">
        <v>812.82</v>
      </c>
      <c r="AV26" s="41">
        <v>3134.4</v>
      </c>
      <c r="AW26" s="68">
        <v>12986.269199999997</v>
      </c>
      <c r="AX26" s="70">
        <v>3030.8134999999997</v>
      </c>
      <c r="AY26" s="71">
        <v>780.30719999999997</v>
      </c>
      <c r="AZ26" s="41">
        <v>3134.4</v>
      </c>
      <c r="BB26" s="62" t="s">
        <v>8</v>
      </c>
      <c r="BC26" s="73">
        <v>24213</v>
      </c>
      <c r="BD26" s="73">
        <v>23552</v>
      </c>
      <c r="BE26" s="73">
        <v>22125</v>
      </c>
      <c r="BF26" s="73">
        <v>20886.95</v>
      </c>
      <c r="BG26" s="73">
        <v>19931.7899</v>
      </c>
      <c r="BI26" s="62" t="s">
        <v>8</v>
      </c>
      <c r="BJ26" s="18">
        <v>19326</v>
      </c>
      <c r="BK26" s="18">
        <v>18820</v>
      </c>
      <c r="BL26" s="18">
        <v>17986</v>
      </c>
      <c r="BM26" s="18">
        <v>16939.73</v>
      </c>
      <c r="BN26" s="18">
        <v>16017.082699999997</v>
      </c>
      <c r="BP26" s="62" t="s">
        <v>8</v>
      </c>
      <c r="BQ26" s="18">
        <v>4887</v>
      </c>
      <c r="BR26" s="18">
        <v>4732</v>
      </c>
      <c r="BS26" s="18">
        <v>4139</v>
      </c>
      <c r="BT26" s="18">
        <v>3947.2200000000003</v>
      </c>
      <c r="BU26" s="18">
        <v>3914.7071999999998</v>
      </c>
    </row>
    <row r="27" spans="1:81" x14ac:dyDescent="0.25">
      <c r="A27" s="62" t="s">
        <v>9</v>
      </c>
      <c r="B27" s="64">
        <v>2</v>
      </c>
      <c r="C27" s="75">
        <v>10505.980600000035</v>
      </c>
      <c r="D27" s="70">
        <v>2175.2458000000001</v>
      </c>
      <c r="E27" s="72">
        <v>618.24919999999997</v>
      </c>
      <c r="F27" s="41">
        <v>2172.9963000000007</v>
      </c>
      <c r="G27" s="68">
        <v>9762.8947000000371</v>
      </c>
      <c r="H27" s="70">
        <v>2108.3296000000009</v>
      </c>
      <c r="I27" s="72">
        <v>543.6658000000001</v>
      </c>
      <c r="J27" s="41">
        <v>1883.1652000000001</v>
      </c>
      <c r="K27" s="68">
        <v>9351.2724000000289</v>
      </c>
      <c r="L27" s="70">
        <v>2000.6626000000006</v>
      </c>
      <c r="M27" s="71">
        <v>532.24880000000019</v>
      </c>
      <c r="N27" s="41">
        <v>1895.4132000000004</v>
      </c>
      <c r="O27" s="68">
        <v>8826.6561387428847</v>
      </c>
      <c r="P27" s="70">
        <v>1890.0881563445571</v>
      </c>
      <c r="Q27" s="71">
        <v>513.38924759410816</v>
      </c>
      <c r="R27" s="41">
        <v>1845.8098332765962</v>
      </c>
      <c r="S27" s="68">
        <v>8357.9839397897395</v>
      </c>
      <c r="T27" s="70">
        <v>1784.1746354406655</v>
      </c>
      <c r="U27" s="71">
        <v>495.64689500163684</v>
      </c>
      <c r="V27" s="41">
        <v>1845.8098332765962</v>
      </c>
      <c r="W27" s="47"/>
      <c r="X27" s="62" t="s">
        <v>9</v>
      </c>
      <c r="Y27" s="73">
        <v>15472.471900000037</v>
      </c>
      <c r="Z27" s="73">
        <v>14298.055300000038</v>
      </c>
      <c r="AA27" s="73">
        <v>13779.597000000031</v>
      </c>
      <c r="AB27" s="73">
        <v>13075.943375958146</v>
      </c>
      <c r="AC27" s="73">
        <v>12483.615303508639</v>
      </c>
      <c r="AE27" s="62" t="s">
        <v>9</v>
      </c>
      <c r="AF27" s="64">
        <v>2</v>
      </c>
      <c r="AG27" s="68">
        <v>11863</v>
      </c>
      <c r="AH27" s="70">
        <v>2451</v>
      </c>
      <c r="AI27" s="71">
        <v>701</v>
      </c>
      <c r="AJ27" s="41">
        <v>2486</v>
      </c>
      <c r="AK27" s="92">
        <v>11521</v>
      </c>
      <c r="AL27" s="70">
        <v>2365</v>
      </c>
      <c r="AM27" s="71">
        <v>631</v>
      </c>
      <c r="AN27" s="41">
        <v>2213</v>
      </c>
      <c r="AO27" s="68">
        <v>10885</v>
      </c>
      <c r="AP27" s="70">
        <v>2287</v>
      </c>
      <c r="AQ27" s="71">
        <v>611</v>
      </c>
      <c r="AR27" s="41">
        <v>2162</v>
      </c>
      <c r="AS27" s="68">
        <v>10274.34</v>
      </c>
      <c r="AT27" s="70">
        <v>2160.6000000000004</v>
      </c>
      <c r="AU27" s="71">
        <v>589.34999999999991</v>
      </c>
      <c r="AV27" s="41">
        <v>2105.42</v>
      </c>
      <c r="AW27" s="68">
        <v>9728.7995999999985</v>
      </c>
      <c r="AX27" s="70">
        <v>2039.5280000000002</v>
      </c>
      <c r="AY27" s="71">
        <v>568.98249999999996</v>
      </c>
      <c r="AZ27" s="41">
        <v>2105.42</v>
      </c>
      <c r="BB27" s="62" t="s">
        <v>9</v>
      </c>
      <c r="BC27" s="73">
        <v>17501</v>
      </c>
      <c r="BD27" s="73">
        <v>16730</v>
      </c>
      <c r="BE27" s="73">
        <v>15945</v>
      </c>
      <c r="BF27" s="73">
        <v>15129.710000000001</v>
      </c>
      <c r="BG27" s="73">
        <v>14442.730099999999</v>
      </c>
      <c r="BI27" s="62" t="s">
        <v>9</v>
      </c>
      <c r="BJ27" s="18">
        <v>14314</v>
      </c>
      <c r="BK27" s="18">
        <v>13886</v>
      </c>
      <c r="BL27" s="18">
        <v>13172</v>
      </c>
      <c r="BM27" s="18">
        <v>12434.94</v>
      </c>
      <c r="BN27" s="18">
        <v>11768.327599999999</v>
      </c>
      <c r="BP27" s="62" t="s">
        <v>9</v>
      </c>
      <c r="BQ27" s="18">
        <v>3187</v>
      </c>
      <c r="BR27" s="18">
        <v>2844</v>
      </c>
      <c r="BS27" s="18">
        <v>2773</v>
      </c>
      <c r="BT27" s="18">
        <v>2694.77</v>
      </c>
      <c r="BU27" s="18">
        <v>2674.4025000000001</v>
      </c>
    </row>
    <row r="28" spans="1:81" x14ac:dyDescent="0.25">
      <c r="A28" s="62" t="s">
        <v>10</v>
      </c>
      <c r="B28" s="63">
        <v>3</v>
      </c>
      <c r="C28" s="75">
        <v>23692.3908999983</v>
      </c>
      <c r="D28" s="70">
        <v>4017.5657999999435</v>
      </c>
      <c r="E28" s="72">
        <v>956.41230000000098</v>
      </c>
      <c r="F28" s="41">
        <v>2542.0724999999834</v>
      </c>
      <c r="G28" s="68">
        <v>21075.395699998477</v>
      </c>
      <c r="H28" s="70">
        <v>3490.7325999999557</v>
      </c>
      <c r="I28" s="72">
        <v>798.91300000000081</v>
      </c>
      <c r="J28" s="41">
        <v>2041.072399999995</v>
      </c>
      <c r="K28" s="68">
        <v>21289.131499998868</v>
      </c>
      <c r="L28" s="70">
        <v>3420.4055999999687</v>
      </c>
      <c r="M28" s="71">
        <v>822.08100000000059</v>
      </c>
      <c r="N28" s="41">
        <v>2094.7420999999899</v>
      </c>
      <c r="O28" s="68">
        <v>21661.193845139424</v>
      </c>
      <c r="P28" s="70">
        <v>3350.66352032854</v>
      </c>
      <c r="Q28" s="71">
        <v>815.35235840545886</v>
      </c>
      <c r="R28" s="41">
        <v>2084.5071628579835</v>
      </c>
      <c r="S28" s="68">
        <v>22550.247353539053</v>
      </c>
      <c r="T28" s="70">
        <v>3374.0975813231134</v>
      </c>
      <c r="U28" s="71">
        <v>832.4014769868536</v>
      </c>
      <c r="V28" s="41">
        <v>2098.0693983096685</v>
      </c>
      <c r="W28" s="47"/>
      <c r="X28" s="62" t="s">
        <v>10</v>
      </c>
      <c r="Y28" s="73">
        <v>31208.441499998225</v>
      </c>
      <c r="Z28" s="73">
        <v>27406.113699998426</v>
      </c>
      <c r="AA28" s="73">
        <v>27626.360199998828</v>
      </c>
      <c r="AB28" s="73">
        <v>27911.716886731407</v>
      </c>
      <c r="AC28" s="73">
        <v>28854.815810158685</v>
      </c>
      <c r="AE28" s="62" t="s">
        <v>10</v>
      </c>
      <c r="AF28" s="63">
        <v>3</v>
      </c>
      <c r="AG28" s="68">
        <v>35110</v>
      </c>
      <c r="AH28" s="70">
        <v>5931</v>
      </c>
      <c r="AI28" s="71">
        <v>1446</v>
      </c>
      <c r="AJ28" s="41">
        <v>3783</v>
      </c>
      <c r="AK28" s="92">
        <v>32593</v>
      </c>
      <c r="AL28" s="70">
        <v>5418</v>
      </c>
      <c r="AM28" s="71">
        <v>1221</v>
      </c>
      <c r="AN28" s="41">
        <v>3130</v>
      </c>
      <c r="AO28" s="68">
        <v>32649</v>
      </c>
      <c r="AP28" s="70">
        <v>5113</v>
      </c>
      <c r="AQ28" s="71">
        <v>1221</v>
      </c>
      <c r="AR28" s="41">
        <v>3136</v>
      </c>
      <c r="AS28" s="68">
        <v>33358.679560287201</v>
      </c>
      <c r="AT28" s="70">
        <v>5102.8690543922639</v>
      </c>
      <c r="AU28" s="71">
        <v>1228.3145151839726</v>
      </c>
      <c r="AV28" s="41">
        <v>3158.1861831128285</v>
      </c>
      <c r="AW28" s="68">
        <v>34727.840065044293</v>
      </c>
      <c r="AX28" s="70">
        <v>5138.5577900538574</v>
      </c>
      <c r="AY28" s="71">
        <v>1253.9987235004537</v>
      </c>
      <c r="AZ28" s="41">
        <v>3178.7339967058074</v>
      </c>
      <c r="BB28" s="62" t="s">
        <v>10</v>
      </c>
      <c r="BC28" s="73">
        <v>46270</v>
      </c>
      <c r="BD28" s="73">
        <v>42362</v>
      </c>
      <c r="BE28" s="73">
        <v>42119</v>
      </c>
      <c r="BF28" s="73">
        <v>42848.049312976262</v>
      </c>
      <c r="BG28" s="73">
        <v>44299.130575304407</v>
      </c>
      <c r="BI28" s="62" t="s">
        <v>10</v>
      </c>
      <c r="BJ28" s="18">
        <v>41041</v>
      </c>
      <c r="BK28" s="18">
        <v>38011</v>
      </c>
      <c r="BL28" s="18">
        <v>37762</v>
      </c>
      <c r="BM28" s="18">
        <v>38461.548614679465</v>
      </c>
      <c r="BN28" s="18">
        <v>39866.397855098148</v>
      </c>
      <c r="BP28" s="62" t="s">
        <v>10</v>
      </c>
      <c r="BQ28" s="18">
        <v>5229</v>
      </c>
      <c r="BR28" s="18">
        <v>4351</v>
      </c>
      <c r="BS28" s="18">
        <v>4357</v>
      </c>
      <c r="BT28" s="18">
        <v>4386.5006982968007</v>
      </c>
      <c r="BU28" s="18">
        <v>4432.7327202062606</v>
      </c>
    </row>
    <row r="29" spans="1:81" x14ac:dyDescent="0.25">
      <c r="A29" s="62" t="s">
        <v>11</v>
      </c>
      <c r="B29" s="63">
        <v>5</v>
      </c>
      <c r="C29" s="75">
        <v>4122.2484999999924</v>
      </c>
      <c r="D29" s="70">
        <v>1035.4579000000001</v>
      </c>
      <c r="E29" s="72">
        <v>257.91640000000001</v>
      </c>
      <c r="F29" s="41">
        <v>1005.6247000000001</v>
      </c>
      <c r="G29" s="68">
        <v>4363.1648000000005</v>
      </c>
      <c r="H29" s="70">
        <v>978.74940000000015</v>
      </c>
      <c r="I29" s="72">
        <v>246.29179999999999</v>
      </c>
      <c r="J29" s="41">
        <v>965.87470000000008</v>
      </c>
      <c r="K29" s="68">
        <v>4241.4544999999944</v>
      </c>
      <c r="L29" s="70">
        <v>942.45800000000008</v>
      </c>
      <c r="M29" s="71">
        <v>215.08340000000001</v>
      </c>
      <c r="N29" s="41">
        <v>872.79130000000009</v>
      </c>
      <c r="O29" s="68">
        <v>4029.3817749999939</v>
      </c>
      <c r="P29" s="70">
        <v>895.33510000000001</v>
      </c>
      <c r="Q29" s="71">
        <v>193.57506000000004</v>
      </c>
      <c r="R29" s="41">
        <v>785.51217000000008</v>
      </c>
      <c r="S29" s="68">
        <v>3827.9126862499943</v>
      </c>
      <c r="T29" s="70">
        <v>859.52169600000002</v>
      </c>
      <c r="U29" s="71">
        <v>180.02480580000005</v>
      </c>
      <c r="V29" s="41">
        <v>738.38143980000007</v>
      </c>
      <c r="W29" s="47"/>
      <c r="X29" s="62" t="s">
        <v>11</v>
      </c>
      <c r="Y29" s="73">
        <v>6421.2474999999931</v>
      </c>
      <c r="Z29" s="73">
        <v>6554.0807000000013</v>
      </c>
      <c r="AA29" s="73">
        <v>6271.7871999999952</v>
      </c>
      <c r="AB29" s="73">
        <v>5903.8041049999938</v>
      </c>
      <c r="AC29" s="73">
        <v>5605.8406278499942</v>
      </c>
      <c r="AE29" s="62" t="s">
        <v>11</v>
      </c>
      <c r="AF29" s="63">
        <v>5</v>
      </c>
      <c r="AG29" s="68">
        <v>4567</v>
      </c>
      <c r="AH29" s="70">
        <v>1117</v>
      </c>
      <c r="AI29" s="71">
        <v>283</v>
      </c>
      <c r="AJ29" s="41">
        <v>1100</v>
      </c>
      <c r="AK29" s="92">
        <v>4872</v>
      </c>
      <c r="AL29" s="70">
        <v>1076</v>
      </c>
      <c r="AM29" s="71">
        <v>269</v>
      </c>
      <c r="AN29" s="41">
        <v>1070</v>
      </c>
      <c r="AO29" s="68">
        <v>4773</v>
      </c>
      <c r="AP29" s="70">
        <v>1046</v>
      </c>
      <c r="AQ29" s="71">
        <v>237</v>
      </c>
      <c r="AR29" s="41">
        <v>951</v>
      </c>
      <c r="AS29" s="68">
        <v>4534.3499999999995</v>
      </c>
      <c r="AT29" s="70">
        <v>993.69999999999993</v>
      </c>
      <c r="AU29" s="71">
        <v>213.3</v>
      </c>
      <c r="AV29" s="41">
        <v>855.9</v>
      </c>
      <c r="AW29" s="68">
        <v>4307.6324999999997</v>
      </c>
      <c r="AX29" s="70">
        <v>953.95199999999988</v>
      </c>
      <c r="AY29" s="71">
        <v>198.36900000000003</v>
      </c>
      <c r="AZ29" s="41">
        <v>804.54599999999994</v>
      </c>
      <c r="BB29" s="62" t="s">
        <v>11</v>
      </c>
      <c r="BC29" s="73">
        <v>7067</v>
      </c>
      <c r="BD29" s="73">
        <v>7287</v>
      </c>
      <c r="BE29" s="73">
        <v>7007</v>
      </c>
      <c r="BF29" s="73">
        <v>6597.2499999999991</v>
      </c>
      <c r="BG29" s="73">
        <v>6264.4994999999999</v>
      </c>
      <c r="BI29" s="62" t="s">
        <v>11</v>
      </c>
      <c r="BJ29" s="18">
        <v>5684</v>
      </c>
      <c r="BK29" s="18">
        <v>5948</v>
      </c>
      <c r="BL29" s="18">
        <v>5819</v>
      </c>
      <c r="BM29" s="18">
        <v>5528.0499999999993</v>
      </c>
      <c r="BN29" s="18">
        <v>5261.5844999999999</v>
      </c>
      <c r="BP29" s="62" t="s">
        <v>11</v>
      </c>
      <c r="BQ29" s="18">
        <v>1383</v>
      </c>
      <c r="BR29" s="18">
        <v>1339</v>
      </c>
      <c r="BS29" s="18">
        <v>1188</v>
      </c>
      <c r="BT29" s="18">
        <v>1069.2</v>
      </c>
      <c r="BU29" s="18">
        <v>1002.915</v>
      </c>
    </row>
    <row r="30" spans="1:81" x14ac:dyDescent="0.25">
      <c r="A30" s="62" t="s">
        <v>12</v>
      </c>
      <c r="B30" s="63">
        <v>7</v>
      </c>
      <c r="C30" s="75">
        <v>1414.25</v>
      </c>
      <c r="D30" s="70">
        <v>430.25</v>
      </c>
      <c r="E30" s="72">
        <v>121.5</v>
      </c>
      <c r="F30" s="41">
        <v>375.75</v>
      </c>
      <c r="G30" s="68">
        <v>1291.125</v>
      </c>
      <c r="H30" s="70">
        <v>425.5</v>
      </c>
      <c r="I30" s="72">
        <v>107.75</v>
      </c>
      <c r="J30" s="41">
        <v>347.125</v>
      </c>
      <c r="K30" s="68">
        <v>1383.75</v>
      </c>
      <c r="L30" s="70">
        <v>431.5</v>
      </c>
      <c r="M30" s="71">
        <v>121.25</v>
      </c>
      <c r="N30" s="41">
        <v>347.5</v>
      </c>
      <c r="O30" s="68">
        <v>1439.1</v>
      </c>
      <c r="P30" s="70">
        <v>440.13</v>
      </c>
      <c r="Q30" s="71">
        <v>139.43749999999997</v>
      </c>
      <c r="R30" s="41">
        <v>347.5</v>
      </c>
      <c r="S30" s="68">
        <v>1496.664</v>
      </c>
      <c r="T30" s="70">
        <v>448.93260000000004</v>
      </c>
      <c r="U30" s="71">
        <v>160.35312499999995</v>
      </c>
      <c r="V30" s="41">
        <v>347.5</v>
      </c>
      <c r="W30" s="47"/>
      <c r="X30" s="62" t="s">
        <v>12</v>
      </c>
      <c r="Y30" s="73">
        <v>2341.75</v>
      </c>
      <c r="Z30" s="73">
        <v>2171.5</v>
      </c>
      <c r="AA30" s="73">
        <v>2284</v>
      </c>
      <c r="AB30" s="73">
        <v>2366.1675</v>
      </c>
      <c r="AC30" s="73">
        <v>2453.4497249999999</v>
      </c>
      <c r="AE30" s="62" t="s">
        <v>12</v>
      </c>
      <c r="AF30" s="63">
        <v>7</v>
      </c>
      <c r="AG30" s="68">
        <v>1856</v>
      </c>
      <c r="AH30" s="70">
        <v>572</v>
      </c>
      <c r="AI30" s="71">
        <v>155</v>
      </c>
      <c r="AJ30" s="41">
        <v>494</v>
      </c>
      <c r="AK30" s="92">
        <v>1704</v>
      </c>
      <c r="AL30" s="70">
        <v>554</v>
      </c>
      <c r="AM30" s="71">
        <v>142</v>
      </c>
      <c r="AN30" s="41">
        <v>480</v>
      </c>
      <c r="AO30" s="68">
        <v>1831</v>
      </c>
      <c r="AP30" s="70">
        <v>569</v>
      </c>
      <c r="AQ30" s="71">
        <v>161</v>
      </c>
      <c r="AR30" s="41">
        <v>473</v>
      </c>
      <c r="AS30" s="68">
        <v>1904.24</v>
      </c>
      <c r="AT30" s="70">
        <v>580.38</v>
      </c>
      <c r="AU30" s="71">
        <v>185.14999999999998</v>
      </c>
      <c r="AV30" s="41">
        <v>473</v>
      </c>
      <c r="AW30" s="68">
        <v>1980.4096000000002</v>
      </c>
      <c r="AX30" s="70">
        <v>591.98760000000004</v>
      </c>
      <c r="AY30" s="71">
        <v>212.92249999999996</v>
      </c>
      <c r="AZ30" s="41">
        <v>473</v>
      </c>
      <c r="BB30" s="62" t="s">
        <v>12</v>
      </c>
      <c r="BC30" s="73">
        <v>3077</v>
      </c>
      <c r="BD30" s="73">
        <v>2880</v>
      </c>
      <c r="BE30" s="73">
        <v>3034</v>
      </c>
      <c r="BF30" s="73">
        <v>3142.77</v>
      </c>
      <c r="BG30" s="73">
        <v>3258.3197000000005</v>
      </c>
      <c r="BI30" s="62" t="s">
        <v>12</v>
      </c>
      <c r="BJ30" s="18">
        <v>2428</v>
      </c>
      <c r="BK30" s="18">
        <v>2258</v>
      </c>
      <c r="BL30" s="18">
        <v>2400</v>
      </c>
      <c r="BM30" s="18">
        <v>2484.62</v>
      </c>
      <c r="BN30" s="18">
        <v>2572.3972000000003</v>
      </c>
      <c r="BP30" s="62" t="s">
        <v>12</v>
      </c>
      <c r="BQ30" s="18">
        <v>649</v>
      </c>
      <c r="BR30" s="18">
        <v>622</v>
      </c>
      <c r="BS30" s="18">
        <v>634</v>
      </c>
      <c r="BT30" s="18">
        <v>658.15</v>
      </c>
      <c r="BU30" s="18">
        <v>685.9224999999999</v>
      </c>
    </row>
    <row r="31" spans="1:81" ht="15.75" thickBot="1" x14ac:dyDescent="0.3">
      <c r="A31" s="62" t="s">
        <v>13</v>
      </c>
      <c r="B31" s="63">
        <v>8</v>
      </c>
      <c r="C31" s="75">
        <v>1368.9065000000023</v>
      </c>
      <c r="D31" s="70">
        <v>251.41480000000001</v>
      </c>
      <c r="E31" s="72">
        <v>48.333000000000006</v>
      </c>
      <c r="F31" s="41">
        <v>178.49830000000003</v>
      </c>
      <c r="G31" s="68">
        <v>1383.0715000000025</v>
      </c>
      <c r="H31" s="70">
        <v>250.49870000000018</v>
      </c>
      <c r="I31" s="72">
        <v>66.166399999999996</v>
      </c>
      <c r="J31" s="41">
        <v>147.99860000000007</v>
      </c>
      <c r="K31" s="68">
        <v>1560.8224000000023</v>
      </c>
      <c r="L31" s="70">
        <v>239.08120000000005</v>
      </c>
      <c r="M31" s="71">
        <v>60.416100000000014</v>
      </c>
      <c r="N31" s="41">
        <v>193.66460000000018</v>
      </c>
      <c r="O31" s="68">
        <v>1638.8635200000024</v>
      </c>
      <c r="P31" s="70">
        <v>243.86282400000002</v>
      </c>
      <c r="Q31" s="71">
        <v>63.436905000000024</v>
      </c>
      <c r="R31" s="41">
        <v>203.34783000000022</v>
      </c>
      <c r="S31" s="68">
        <v>1655.2521552000023</v>
      </c>
      <c r="T31" s="70">
        <v>246.30145224000006</v>
      </c>
      <c r="U31" s="71">
        <v>66.608750250000028</v>
      </c>
      <c r="V31" s="41">
        <v>213.51522150000022</v>
      </c>
      <c r="W31" s="47"/>
      <c r="X31" s="62" t="s">
        <v>13</v>
      </c>
      <c r="Y31" s="73">
        <v>1847.1526000000024</v>
      </c>
      <c r="Z31" s="73">
        <v>1847.7352000000028</v>
      </c>
      <c r="AA31" s="73">
        <v>2053.9843000000023</v>
      </c>
      <c r="AB31" s="73">
        <v>2149.5110790000026</v>
      </c>
      <c r="AC31" s="73">
        <v>2181.6775791900027</v>
      </c>
      <c r="AE31" s="62" t="s">
        <v>13</v>
      </c>
      <c r="AF31" s="63">
        <v>8</v>
      </c>
      <c r="AG31" s="68">
        <v>1725</v>
      </c>
      <c r="AH31" s="70">
        <v>302</v>
      </c>
      <c r="AI31" s="71">
        <v>53</v>
      </c>
      <c r="AJ31" s="41">
        <v>210</v>
      </c>
      <c r="AK31" s="92">
        <v>1876</v>
      </c>
      <c r="AL31" s="70">
        <v>317</v>
      </c>
      <c r="AM31" s="71">
        <v>81</v>
      </c>
      <c r="AN31" s="41">
        <v>197</v>
      </c>
      <c r="AO31" s="68">
        <v>2126</v>
      </c>
      <c r="AP31" s="70">
        <v>313</v>
      </c>
      <c r="AQ31" s="71">
        <v>78</v>
      </c>
      <c r="AR31" s="41">
        <v>232</v>
      </c>
      <c r="AS31" s="68">
        <v>2232.3000000000002</v>
      </c>
      <c r="AT31" s="70">
        <v>319.26</v>
      </c>
      <c r="AU31" s="71">
        <v>81.900000000000006</v>
      </c>
      <c r="AV31" s="41">
        <v>243.60000000000002</v>
      </c>
      <c r="AW31" s="68">
        <v>2254.623</v>
      </c>
      <c r="AX31" s="70">
        <v>322.45260000000002</v>
      </c>
      <c r="AY31" s="71">
        <v>85.995000000000005</v>
      </c>
      <c r="AZ31" s="41">
        <v>255.78000000000003</v>
      </c>
      <c r="BB31" s="62" t="s">
        <v>13</v>
      </c>
      <c r="BC31" s="73">
        <v>2290</v>
      </c>
      <c r="BD31" s="73">
        <v>2471</v>
      </c>
      <c r="BE31" s="73">
        <v>2749</v>
      </c>
      <c r="BF31" s="73">
        <v>2877.0600000000004</v>
      </c>
      <c r="BG31" s="73">
        <v>2918.8506000000002</v>
      </c>
      <c r="BI31" s="62" t="s">
        <v>13</v>
      </c>
      <c r="BJ31" s="18">
        <v>2027</v>
      </c>
      <c r="BK31" s="18">
        <v>2193</v>
      </c>
      <c r="BL31" s="18">
        <v>2439</v>
      </c>
      <c r="BM31" s="18">
        <v>2551.5600000000004</v>
      </c>
      <c r="BN31" s="18">
        <v>2577.0756000000001</v>
      </c>
      <c r="BP31" s="62" t="s">
        <v>13</v>
      </c>
      <c r="BQ31" s="18">
        <v>263</v>
      </c>
      <c r="BR31" s="18">
        <v>278</v>
      </c>
      <c r="BS31" s="18">
        <v>310</v>
      </c>
      <c r="BT31" s="18">
        <v>325.5</v>
      </c>
      <c r="BU31" s="18">
        <v>341.77500000000003</v>
      </c>
    </row>
    <row r="32" spans="1:81" ht="15.75" thickBot="1" x14ac:dyDescent="0.3">
      <c r="B32" t="s">
        <v>17</v>
      </c>
      <c r="C32" s="26">
        <v>79874.675599998329</v>
      </c>
      <c r="F32" s="27" t="s">
        <v>17</v>
      </c>
      <c r="G32" s="26">
        <v>73793.6524999986</v>
      </c>
      <c r="J32" t="s">
        <v>17</v>
      </c>
      <c r="K32" s="26">
        <v>72298.861099998918</v>
      </c>
      <c r="O32" s="26">
        <v>70555.129800689596</v>
      </c>
      <c r="S32" s="26">
        <v>69851.353839427378</v>
      </c>
      <c r="X32" s="74" t="s">
        <v>17</v>
      </c>
      <c r="Y32" s="34">
        <v>79874.675599998358</v>
      </c>
      <c r="Z32" s="34">
        <v>73793.65249999857</v>
      </c>
      <c r="AA32" s="34">
        <v>72298.861099998918</v>
      </c>
      <c r="AB32" s="34">
        <v>70555.129800689596</v>
      </c>
      <c r="AC32" s="34">
        <v>69851.353839427378</v>
      </c>
      <c r="AF32" t="s">
        <v>17</v>
      </c>
      <c r="AG32" s="26">
        <v>100418</v>
      </c>
      <c r="AJ32" t="s">
        <v>17</v>
      </c>
      <c r="AK32" s="26">
        <v>95282</v>
      </c>
      <c r="AN32" t="s">
        <v>17</v>
      </c>
      <c r="AO32" s="26">
        <v>92979</v>
      </c>
      <c r="AS32" s="26">
        <v>91481.789312976267</v>
      </c>
      <c r="AW32" s="26">
        <v>91115.320375304422</v>
      </c>
      <c r="BB32" s="74" t="s">
        <v>17</v>
      </c>
      <c r="BC32" s="34">
        <v>100418</v>
      </c>
      <c r="BD32" s="34">
        <v>95282</v>
      </c>
      <c r="BE32" s="34">
        <v>92979</v>
      </c>
      <c r="BF32" s="34">
        <v>91481.789312976267</v>
      </c>
      <c r="BG32" s="34">
        <v>91115.320375304422</v>
      </c>
      <c r="BI32" s="74" t="s">
        <v>17</v>
      </c>
      <c r="BJ32" s="34">
        <v>84820</v>
      </c>
      <c r="BK32" s="34">
        <v>81116</v>
      </c>
      <c r="BL32" s="34">
        <v>79578</v>
      </c>
      <c r="BM32" s="34">
        <v>78400.448614679466</v>
      </c>
      <c r="BN32" s="34">
        <v>78062.865455098145</v>
      </c>
      <c r="BP32" s="74" t="s">
        <v>17</v>
      </c>
      <c r="BQ32" s="34">
        <v>15598</v>
      </c>
      <c r="BR32" s="34">
        <v>14166</v>
      </c>
      <c r="BS32" s="34">
        <v>13401</v>
      </c>
      <c r="BT32" s="34">
        <v>13081.340698296801</v>
      </c>
      <c r="BU32" s="34">
        <v>13052.454920206261</v>
      </c>
    </row>
    <row r="33" spans="1:73" x14ac:dyDescent="0.25">
      <c r="C33" s="18"/>
      <c r="G33" s="18"/>
      <c r="K33" s="18"/>
    </row>
    <row r="34" spans="1:73" x14ac:dyDescent="0.25">
      <c r="B34" s="1"/>
    </row>
    <row r="35" spans="1:73" x14ac:dyDescent="0.25">
      <c r="B35" s="1"/>
    </row>
    <row r="36" spans="1:73" ht="24" thickBot="1" x14ac:dyDescent="0.4">
      <c r="A36" s="17" t="s">
        <v>64</v>
      </c>
      <c r="B36" s="17"/>
      <c r="C36" s="2"/>
      <c r="D36" s="2"/>
      <c r="E36" s="2"/>
      <c r="F36" s="2"/>
      <c r="G36" s="2"/>
      <c r="K36" s="2"/>
      <c r="X36" s="32" t="s">
        <v>59</v>
      </c>
      <c r="AE36" s="17" t="s">
        <v>60</v>
      </c>
      <c r="AF36" s="17"/>
      <c r="AG36" s="2"/>
      <c r="AH36" s="2"/>
      <c r="AI36" s="2"/>
      <c r="AJ36" s="2"/>
      <c r="AK36" s="2"/>
      <c r="AO36" s="2"/>
      <c r="BB36" s="32" t="s">
        <v>61</v>
      </c>
      <c r="BI36" s="31" t="s">
        <v>62</v>
      </c>
      <c r="BP36" s="31" t="s">
        <v>63</v>
      </c>
    </row>
    <row r="37" spans="1:73" x14ac:dyDescent="0.25">
      <c r="B37" s="3"/>
      <c r="C37" s="21" t="s">
        <v>14</v>
      </c>
      <c r="D37" s="4"/>
      <c r="E37" s="4"/>
      <c r="F37" s="4"/>
      <c r="G37" s="21" t="s">
        <v>15</v>
      </c>
      <c r="H37" s="4"/>
      <c r="I37" s="4"/>
      <c r="J37" s="23"/>
      <c r="K37" s="22" t="s">
        <v>16</v>
      </c>
      <c r="L37" s="4"/>
      <c r="M37" s="4"/>
      <c r="N37" s="23"/>
      <c r="O37" s="22" t="s">
        <v>23</v>
      </c>
      <c r="P37" s="4"/>
      <c r="Q37" s="4"/>
      <c r="R37" s="23"/>
      <c r="S37" s="22" t="s">
        <v>24</v>
      </c>
      <c r="T37" s="4"/>
      <c r="U37" s="4"/>
      <c r="V37" s="23"/>
      <c r="W37" s="20"/>
      <c r="X37" s="20"/>
      <c r="Y37" s="20"/>
      <c r="Z37" s="20"/>
      <c r="AA37" s="20"/>
      <c r="AB37" s="20"/>
      <c r="AC37" s="20"/>
      <c r="AE37" s="2"/>
      <c r="AF37" s="3"/>
      <c r="AG37" s="16" t="s">
        <v>14</v>
      </c>
      <c r="AH37" s="4"/>
      <c r="AI37" s="4"/>
      <c r="AJ37" s="5"/>
      <c r="AK37" s="16" t="s">
        <v>15</v>
      </c>
      <c r="AL37" s="4"/>
      <c r="AM37" s="4"/>
      <c r="AN37" s="5"/>
      <c r="AO37" s="16" t="s">
        <v>16</v>
      </c>
      <c r="AP37" s="4"/>
      <c r="AQ37" s="4"/>
      <c r="AR37" s="5"/>
      <c r="AS37" s="16" t="s">
        <v>23</v>
      </c>
      <c r="AT37" s="4"/>
      <c r="AU37" s="4"/>
      <c r="AV37" s="5"/>
      <c r="AW37" s="16" t="s">
        <v>24</v>
      </c>
      <c r="AX37" s="4"/>
      <c r="AY37" s="4"/>
      <c r="AZ37" s="5"/>
      <c r="BB37" s="20"/>
      <c r="BC37" s="20"/>
      <c r="BD37" s="20"/>
      <c r="BE37" s="20"/>
      <c r="BF37" s="20"/>
      <c r="BG37" s="20"/>
    </row>
    <row r="38" spans="1:73" x14ac:dyDescent="0.25">
      <c r="A38" s="2"/>
      <c r="B38" s="3"/>
      <c r="C38" s="6" t="s">
        <v>0</v>
      </c>
      <c r="D38" s="24"/>
      <c r="E38" s="24"/>
      <c r="F38" s="20"/>
      <c r="G38" s="6" t="s">
        <v>0</v>
      </c>
      <c r="H38" s="24"/>
      <c r="I38" s="24"/>
      <c r="J38" s="7"/>
      <c r="K38" s="20" t="s">
        <v>0</v>
      </c>
      <c r="L38" s="24"/>
      <c r="M38" s="24"/>
      <c r="N38" s="7"/>
      <c r="O38" s="20" t="s">
        <v>0</v>
      </c>
      <c r="P38" s="24"/>
      <c r="Q38" s="24"/>
      <c r="R38" s="7"/>
      <c r="S38" s="20" t="s">
        <v>0</v>
      </c>
      <c r="T38" s="24"/>
      <c r="U38" s="24"/>
      <c r="V38" s="7"/>
      <c r="W38" s="20"/>
      <c r="X38" s="20"/>
      <c r="Y38" s="20"/>
      <c r="Z38" s="20"/>
      <c r="AA38" s="20"/>
      <c r="AB38" s="20"/>
      <c r="AC38" s="20"/>
      <c r="AE38" s="2"/>
      <c r="AF38" s="3"/>
      <c r="AG38" s="8" t="s">
        <v>0</v>
      </c>
      <c r="AH38" s="2"/>
      <c r="AI38" s="2"/>
      <c r="AJ38" s="7"/>
      <c r="AK38" s="8" t="s">
        <v>0</v>
      </c>
      <c r="AL38" s="2"/>
      <c r="AM38" s="2"/>
      <c r="AN38" s="7"/>
      <c r="AO38" s="8" t="s">
        <v>0</v>
      </c>
      <c r="AP38" s="2"/>
      <c r="AQ38" s="2"/>
      <c r="AR38" s="7"/>
      <c r="AS38" s="8" t="s">
        <v>0</v>
      </c>
      <c r="AT38" s="2"/>
      <c r="AU38" s="2"/>
      <c r="AV38" s="7"/>
      <c r="AW38" s="8" t="s">
        <v>0</v>
      </c>
      <c r="AX38" s="2"/>
      <c r="AY38" s="2"/>
      <c r="AZ38" s="7"/>
      <c r="BB38" s="20"/>
      <c r="BC38" s="20"/>
      <c r="BD38" s="20"/>
      <c r="BE38" s="20"/>
      <c r="BF38" s="20"/>
      <c r="BG38" s="20"/>
    </row>
    <row r="39" spans="1:73" x14ac:dyDescent="0.25">
      <c r="A39" s="2"/>
      <c r="B39" s="3"/>
      <c r="C39" s="6">
        <v>1</v>
      </c>
      <c r="D39" s="24">
        <v>2</v>
      </c>
      <c r="E39" s="24">
        <v>3</v>
      </c>
      <c r="F39" s="20">
        <v>4</v>
      </c>
      <c r="G39" s="6">
        <v>1</v>
      </c>
      <c r="H39" s="24">
        <v>2</v>
      </c>
      <c r="I39" s="24">
        <v>3</v>
      </c>
      <c r="J39" s="7">
        <v>4</v>
      </c>
      <c r="K39" s="20">
        <v>1</v>
      </c>
      <c r="L39" s="24">
        <v>2</v>
      </c>
      <c r="M39" s="24">
        <v>3</v>
      </c>
      <c r="N39" s="7">
        <v>4</v>
      </c>
      <c r="O39" s="20">
        <v>1</v>
      </c>
      <c r="P39" s="24">
        <v>2</v>
      </c>
      <c r="Q39" s="24">
        <v>3</v>
      </c>
      <c r="R39" s="7">
        <v>4</v>
      </c>
      <c r="S39" s="20">
        <v>1</v>
      </c>
      <c r="T39" s="24">
        <v>2</v>
      </c>
      <c r="U39" s="24">
        <v>3</v>
      </c>
      <c r="V39" s="7">
        <v>4</v>
      </c>
      <c r="W39" s="20"/>
      <c r="X39" s="20"/>
      <c r="Y39" s="20"/>
      <c r="Z39" s="20"/>
      <c r="AA39" s="20"/>
      <c r="AB39" s="20"/>
      <c r="AC39" s="20"/>
      <c r="AE39" s="2"/>
      <c r="AF39" s="3"/>
      <c r="AG39" s="8">
        <v>1</v>
      </c>
      <c r="AH39" s="2">
        <v>2</v>
      </c>
      <c r="AI39" s="2">
        <v>3</v>
      </c>
      <c r="AJ39" s="7">
        <v>4</v>
      </c>
      <c r="AK39" s="8">
        <v>1</v>
      </c>
      <c r="AL39" s="2">
        <v>2</v>
      </c>
      <c r="AM39" s="2">
        <v>3</v>
      </c>
      <c r="AN39" s="7">
        <v>4</v>
      </c>
      <c r="AO39" s="8">
        <v>1</v>
      </c>
      <c r="AP39" s="2">
        <v>2</v>
      </c>
      <c r="AQ39" s="2">
        <v>3</v>
      </c>
      <c r="AR39" s="7">
        <v>4</v>
      </c>
      <c r="AS39" s="8">
        <v>1</v>
      </c>
      <c r="AT39" s="2">
        <v>2</v>
      </c>
      <c r="AU39" s="2">
        <v>3</v>
      </c>
      <c r="AV39" s="7">
        <v>4</v>
      </c>
      <c r="AW39" s="8">
        <v>1</v>
      </c>
      <c r="AX39" s="2">
        <v>2</v>
      </c>
      <c r="AY39" s="2">
        <v>3</v>
      </c>
      <c r="AZ39" s="7">
        <v>4</v>
      </c>
      <c r="BB39" s="20"/>
      <c r="BC39" s="20"/>
      <c r="BD39" s="20"/>
      <c r="BE39" s="20"/>
      <c r="BF39" s="20"/>
      <c r="BG39" s="20"/>
    </row>
    <row r="40" spans="1:73" ht="15.75" thickBot="1" x14ac:dyDescent="0.3">
      <c r="A40" s="9" t="s">
        <v>1</v>
      </c>
      <c r="B40" s="3"/>
      <c r="C40" s="10" t="s">
        <v>2</v>
      </c>
      <c r="D40" s="11" t="s">
        <v>3</v>
      </c>
      <c r="E40" s="11" t="s">
        <v>4</v>
      </c>
      <c r="F40" s="11" t="s">
        <v>5</v>
      </c>
      <c r="G40" s="10" t="s">
        <v>2</v>
      </c>
      <c r="H40" s="11" t="s">
        <v>3</v>
      </c>
      <c r="I40" s="11" t="s">
        <v>4</v>
      </c>
      <c r="J40" s="12" t="s">
        <v>5</v>
      </c>
      <c r="K40" s="11" t="s">
        <v>2</v>
      </c>
      <c r="L40" s="11" t="s">
        <v>3</v>
      </c>
      <c r="M40" s="11" t="s">
        <v>4</v>
      </c>
      <c r="N40" s="12" t="s">
        <v>5</v>
      </c>
      <c r="O40" s="11" t="s">
        <v>2</v>
      </c>
      <c r="P40" s="11" t="s">
        <v>3</v>
      </c>
      <c r="Q40" s="11" t="s">
        <v>4</v>
      </c>
      <c r="R40" s="12" t="s">
        <v>5</v>
      </c>
      <c r="S40" s="11" t="s">
        <v>2</v>
      </c>
      <c r="T40" s="11" t="s">
        <v>3</v>
      </c>
      <c r="U40" s="11" t="s">
        <v>4</v>
      </c>
      <c r="V40" s="12" t="s">
        <v>5</v>
      </c>
      <c r="W40" s="20"/>
      <c r="X40" s="20"/>
      <c r="Y40" s="20" t="s">
        <v>18</v>
      </c>
      <c r="Z40" s="20" t="s">
        <v>19</v>
      </c>
      <c r="AA40" s="20" t="s">
        <v>20</v>
      </c>
      <c r="AB40" s="20" t="s">
        <v>25</v>
      </c>
      <c r="AC40" s="20" t="s">
        <v>26</v>
      </c>
      <c r="AE40" s="2" t="s">
        <v>1</v>
      </c>
      <c r="AF40" s="3"/>
      <c r="AG40" s="10" t="s">
        <v>2</v>
      </c>
      <c r="AH40" s="11" t="s">
        <v>3</v>
      </c>
      <c r="AI40" s="11" t="s">
        <v>4</v>
      </c>
      <c r="AJ40" s="12" t="s">
        <v>5</v>
      </c>
      <c r="AK40" s="10" t="s">
        <v>2</v>
      </c>
      <c r="AL40" s="11" t="s">
        <v>3</v>
      </c>
      <c r="AM40" s="11" t="s">
        <v>4</v>
      </c>
      <c r="AN40" s="12" t="s">
        <v>5</v>
      </c>
      <c r="AO40" s="10" t="s">
        <v>2</v>
      </c>
      <c r="AP40" s="11" t="s">
        <v>3</v>
      </c>
      <c r="AQ40" s="11" t="s">
        <v>4</v>
      </c>
      <c r="AR40" s="12" t="s">
        <v>5</v>
      </c>
      <c r="AS40" s="10" t="s">
        <v>2</v>
      </c>
      <c r="AT40" s="11" t="s">
        <v>3</v>
      </c>
      <c r="AU40" s="11" t="s">
        <v>4</v>
      </c>
      <c r="AV40" s="12" t="s">
        <v>5</v>
      </c>
      <c r="AW40" s="10" t="s">
        <v>2</v>
      </c>
      <c r="AX40" s="11" t="s">
        <v>3</v>
      </c>
      <c r="AY40" s="11" t="s">
        <v>4</v>
      </c>
      <c r="AZ40" s="12" t="s">
        <v>5</v>
      </c>
      <c r="BB40" s="20"/>
      <c r="BC40" s="20" t="s">
        <v>18</v>
      </c>
      <c r="BD40" s="20" t="s">
        <v>19</v>
      </c>
      <c r="BE40" s="20" t="s">
        <v>20</v>
      </c>
      <c r="BF40" s="20" t="s">
        <v>25</v>
      </c>
      <c r="BG40" s="20" t="s">
        <v>26</v>
      </c>
      <c r="BI40" s="20"/>
      <c r="BJ40" s="20" t="s">
        <v>18</v>
      </c>
      <c r="BK40" s="20" t="s">
        <v>19</v>
      </c>
      <c r="BL40" s="20" t="s">
        <v>20</v>
      </c>
      <c r="BM40" s="20" t="s">
        <v>25</v>
      </c>
      <c r="BN40" s="20" t="s">
        <v>26</v>
      </c>
      <c r="BO40" s="20"/>
      <c r="BP40" s="20"/>
      <c r="BQ40" s="20" t="s">
        <v>18</v>
      </c>
      <c r="BR40" s="20" t="s">
        <v>19</v>
      </c>
      <c r="BS40" s="20" t="s">
        <v>20</v>
      </c>
      <c r="BT40" s="20" t="s">
        <v>25</v>
      </c>
      <c r="BU40" s="20" t="s">
        <v>26</v>
      </c>
    </row>
    <row r="41" spans="1:73" x14ac:dyDescent="0.25">
      <c r="A41" s="42" t="s">
        <v>6</v>
      </c>
      <c r="B41" s="43" t="s">
        <v>7</v>
      </c>
      <c r="C41" s="36"/>
      <c r="D41" s="19"/>
      <c r="E41" s="19"/>
      <c r="F41" s="25"/>
      <c r="G41" s="37"/>
      <c r="H41" s="19"/>
      <c r="I41" s="57"/>
      <c r="J41" s="58"/>
      <c r="K41" s="36"/>
      <c r="L41" s="19"/>
      <c r="M41" s="19"/>
      <c r="N41" s="25"/>
      <c r="O41" s="36"/>
      <c r="P41" s="19"/>
      <c r="Q41" s="19"/>
      <c r="R41" s="25"/>
      <c r="S41" s="36"/>
      <c r="T41" s="19"/>
      <c r="U41" s="19"/>
      <c r="V41" s="25"/>
      <c r="W41" s="28"/>
      <c r="X41" s="28"/>
      <c r="Y41" s="28"/>
      <c r="Z41" s="28"/>
      <c r="AA41" s="28"/>
      <c r="AB41" s="28"/>
      <c r="AC41" s="28"/>
      <c r="AE41" s="42" t="s">
        <v>6</v>
      </c>
      <c r="AF41" s="43" t="s">
        <v>7</v>
      </c>
      <c r="AG41" s="36"/>
      <c r="AH41" s="13"/>
      <c r="AI41" s="13"/>
      <c r="AJ41" s="14"/>
      <c r="AK41" s="36"/>
      <c r="AL41" s="13"/>
      <c r="AM41" s="13"/>
      <c r="AN41" s="14"/>
      <c r="AO41" s="36"/>
      <c r="AP41" s="13"/>
      <c r="AQ41" s="13"/>
      <c r="AR41" s="14"/>
      <c r="AS41" s="36"/>
      <c r="AT41" s="13"/>
      <c r="AU41" s="13"/>
      <c r="AV41" s="14"/>
      <c r="AW41" s="36"/>
      <c r="AX41" s="13"/>
      <c r="AY41" s="13"/>
      <c r="AZ41" s="14"/>
      <c r="BB41" s="28"/>
      <c r="BC41" s="28"/>
      <c r="BD41" s="28"/>
      <c r="BE41" s="28"/>
      <c r="BF41" s="28"/>
      <c r="BG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</row>
    <row r="42" spans="1:73" x14ac:dyDescent="0.25">
      <c r="A42" s="44" t="s">
        <v>8</v>
      </c>
      <c r="B42" s="45">
        <v>1</v>
      </c>
      <c r="C42" s="38">
        <f>C9-C26</f>
        <v>0</v>
      </c>
      <c r="D42" s="39">
        <f t="shared" ref="D42:V47" si="21">D9-D26</f>
        <v>0</v>
      </c>
      <c r="E42" s="40">
        <f t="shared" si="21"/>
        <v>0</v>
      </c>
      <c r="F42" s="41">
        <f t="shared" si="21"/>
        <v>0</v>
      </c>
      <c r="G42" s="38">
        <f t="shared" si="21"/>
        <v>0</v>
      </c>
      <c r="H42" s="39">
        <f t="shared" si="21"/>
        <v>0</v>
      </c>
      <c r="I42" s="59">
        <f t="shared" si="21"/>
        <v>0</v>
      </c>
      <c r="J42" s="41">
        <f t="shared" si="21"/>
        <v>0</v>
      </c>
      <c r="K42" s="38">
        <f t="shared" si="21"/>
        <v>0</v>
      </c>
      <c r="L42" s="39">
        <f t="shared" si="21"/>
        <v>0</v>
      </c>
      <c r="M42" s="40">
        <f t="shared" si="21"/>
        <v>0</v>
      </c>
      <c r="N42" s="41">
        <f t="shared" si="21"/>
        <v>0</v>
      </c>
      <c r="O42" s="38">
        <f t="shared" si="21"/>
        <v>210.61701010015349</v>
      </c>
      <c r="P42" s="39">
        <f t="shared" si="21"/>
        <v>172.96550212840384</v>
      </c>
      <c r="Q42" s="40">
        <f t="shared" si="21"/>
        <v>82.405756556525944</v>
      </c>
      <c r="R42" s="41">
        <f t="shared" si="21"/>
        <v>276.77593748098479</v>
      </c>
      <c r="S42" s="38">
        <f t="shared" si="21"/>
        <v>510.99173145156783</v>
      </c>
      <c r="T42" s="39">
        <f t="shared" si="21"/>
        <v>272.72906697173721</v>
      </c>
      <c r="U42" s="40">
        <f t="shared" si="21"/>
        <v>105.93463552790718</v>
      </c>
      <c r="V42" s="41">
        <f t="shared" si="21"/>
        <v>277.08632702492469</v>
      </c>
      <c r="W42" s="47"/>
      <c r="X42" s="44" t="s">
        <v>8</v>
      </c>
      <c r="Y42" s="47">
        <f t="shared" ref="Y42:AC48" si="22">Y9-Y26</f>
        <v>0</v>
      </c>
      <c r="Z42" s="47">
        <f t="shared" si="22"/>
        <v>0</v>
      </c>
      <c r="AA42" s="47">
        <f t="shared" si="22"/>
        <v>0</v>
      </c>
      <c r="AB42" s="47">
        <f t="shared" si="22"/>
        <v>742.76420626606705</v>
      </c>
      <c r="AC42" s="47">
        <f t="shared" si="22"/>
        <v>1166.741760976136</v>
      </c>
      <c r="AE42" s="44" t="s">
        <v>8</v>
      </c>
      <c r="AF42" s="45">
        <v>1</v>
      </c>
      <c r="AG42" s="38">
        <f>AG9-AG26</f>
        <v>0</v>
      </c>
      <c r="AH42" s="39">
        <f t="shared" ref="AH42:AZ48" si="23">AH9-AH26</f>
        <v>0</v>
      </c>
      <c r="AI42" s="40">
        <f t="shared" si="23"/>
        <v>0</v>
      </c>
      <c r="AJ42" s="41">
        <f t="shared" si="23"/>
        <v>0</v>
      </c>
      <c r="AK42" s="38">
        <f t="shared" si="23"/>
        <v>0</v>
      </c>
      <c r="AL42" s="39">
        <f t="shared" si="23"/>
        <v>0</v>
      </c>
      <c r="AM42" s="40">
        <f t="shared" si="23"/>
        <v>0</v>
      </c>
      <c r="AN42" s="41">
        <f t="shared" si="23"/>
        <v>0</v>
      </c>
      <c r="AO42" s="38">
        <f t="shared" si="23"/>
        <v>0</v>
      </c>
      <c r="AP42" s="39">
        <f t="shared" si="23"/>
        <v>0</v>
      </c>
      <c r="AQ42" s="40">
        <f t="shared" si="23"/>
        <v>0</v>
      </c>
      <c r="AR42" s="41">
        <f t="shared" si="23"/>
        <v>0</v>
      </c>
      <c r="AS42" s="38">
        <f t="shared" si="23"/>
        <v>229.66359131730496</v>
      </c>
      <c r="AT42" s="39">
        <f t="shared" si="23"/>
        <v>188.51275485260294</v>
      </c>
      <c r="AU42" s="40">
        <f t="shared" si="23"/>
        <v>89.729266258199118</v>
      </c>
      <c r="AV42" s="41">
        <f t="shared" si="23"/>
        <v>302.78076164731419</v>
      </c>
      <c r="AW42" s="38">
        <f t="shared" si="23"/>
        <v>557.20189040196419</v>
      </c>
      <c r="AX42" s="39">
        <f t="shared" si="23"/>
        <v>297.24371109017466</v>
      </c>
      <c r="AY42" s="40">
        <f t="shared" si="23"/>
        <v>115.34918814474611</v>
      </c>
      <c r="AZ42" s="41">
        <f t="shared" si="23"/>
        <v>303.12031422322343</v>
      </c>
      <c r="BB42" s="15" t="s">
        <v>8</v>
      </c>
      <c r="BC42" s="29">
        <f t="shared" ref="BC42:BG48" si="24">BC9-BC26</f>
        <v>0</v>
      </c>
      <c r="BD42" s="29">
        <f t="shared" si="24"/>
        <v>0</v>
      </c>
      <c r="BE42" s="29">
        <f t="shared" si="24"/>
        <v>0</v>
      </c>
      <c r="BF42" s="29">
        <f t="shared" si="24"/>
        <v>810.6863740754161</v>
      </c>
      <c r="BG42" s="29">
        <f t="shared" si="24"/>
        <v>1272.9151038601085</v>
      </c>
      <c r="BI42" s="49" t="s">
        <v>8</v>
      </c>
      <c r="BJ42" s="18">
        <f t="shared" ref="BJ42:BN48" si="25">BJ9-BJ26</f>
        <v>0</v>
      </c>
      <c r="BK42" s="18">
        <f t="shared" si="25"/>
        <v>0</v>
      </c>
      <c r="BL42" s="18">
        <f t="shared" si="25"/>
        <v>0</v>
      </c>
      <c r="BM42" s="18">
        <f t="shared" si="25"/>
        <v>418.17634616990472</v>
      </c>
      <c r="BN42" s="18">
        <f t="shared" si="25"/>
        <v>854.44560149213976</v>
      </c>
      <c r="BP42" s="51" t="s">
        <v>8</v>
      </c>
      <c r="BQ42" s="18">
        <f t="shared" ref="BQ42:BU48" si="26">BQ9-BQ26</f>
        <v>0</v>
      </c>
      <c r="BR42" s="18">
        <f t="shared" si="26"/>
        <v>0</v>
      </c>
      <c r="BS42" s="18">
        <f t="shared" si="26"/>
        <v>0</v>
      </c>
      <c r="BT42" s="18">
        <f t="shared" si="26"/>
        <v>392.5100279055132</v>
      </c>
      <c r="BU42" s="18">
        <f t="shared" si="26"/>
        <v>418.46950236796965</v>
      </c>
    </row>
    <row r="43" spans="1:73" x14ac:dyDescent="0.25">
      <c r="A43" s="44" t="s">
        <v>9</v>
      </c>
      <c r="B43" s="46">
        <v>2</v>
      </c>
      <c r="C43" s="38">
        <f t="shared" ref="C43:N48" si="27">C10-C27</f>
        <v>0</v>
      </c>
      <c r="D43" s="39">
        <f t="shared" si="27"/>
        <v>0</v>
      </c>
      <c r="E43" s="40">
        <f t="shared" si="27"/>
        <v>0</v>
      </c>
      <c r="F43" s="41">
        <f t="shared" si="27"/>
        <v>0</v>
      </c>
      <c r="G43" s="38">
        <f>G10-G27</f>
        <v>0</v>
      </c>
      <c r="H43" s="39">
        <f t="shared" si="27"/>
        <v>0</v>
      </c>
      <c r="I43" s="59">
        <f t="shared" si="27"/>
        <v>0</v>
      </c>
      <c r="J43" s="41">
        <f t="shared" si="27"/>
        <v>0</v>
      </c>
      <c r="K43" s="38">
        <f t="shared" si="27"/>
        <v>0</v>
      </c>
      <c r="L43" s="39">
        <f t="shared" si="27"/>
        <v>0</v>
      </c>
      <c r="M43" s="40">
        <f t="shared" si="27"/>
        <v>0</v>
      </c>
      <c r="N43" s="41">
        <f t="shared" si="27"/>
        <v>0</v>
      </c>
      <c r="O43" s="38">
        <f t="shared" si="21"/>
        <v>281.05601766215295</v>
      </c>
      <c r="P43" s="39">
        <f t="shared" si="21"/>
        <v>15.934873143211234</v>
      </c>
      <c r="Q43" s="40">
        <f t="shared" si="21"/>
        <v>-22.645493498219139</v>
      </c>
      <c r="R43" s="41">
        <f t="shared" si="21"/>
        <v>192.39002805780888</v>
      </c>
      <c r="S43" s="38">
        <f t="shared" si="21"/>
        <v>677.39550429512201</v>
      </c>
      <c r="T43" s="39">
        <f t="shared" si="21"/>
        <v>105.21898180830294</v>
      </c>
      <c r="U43" s="40">
        <f t="shared" si="21"/>
        <v>-29.260669334164618</v>
      </c>
      <c r="V43" s="41">
        <f t="shared" si="21"/>
        <v>218.28356478866181</v>
      </c>
      <c r="W43" s="47"/>
      <c r="X43" s="44" t="s">
        <v>9</v>
      </c>
      <c r="Y43" s="47">
        <f t="shared" si="22"/>
        <v>0</v>
      </c>
      <c r="Z43" s="47">
        <f t="shared" si="22"/>
        <v>0</v>
      </c>
      <c r="AA43" s="47">
        <f t="shared" si="22"/>
        <v>0</v>
      </c>
      <c r="AB43" s="47">
        <f t="shared" si="22"/>
        <v>466.7354253649537</v>
      </c>
      <c r="AC43" s="47">
        <f t="shared" si="22"/>
        <v>971.63738155792089</v>
      </c>
      <c r="AE43" s="44" t="s">
        <v>9</v>
      </c>
      <c r="AF43" s="46">
        <v>2</v>
      </c>
      <c r="AG43" s="38">
        <f t="shared" ref="AG43:AR48" si="28">AG10-AG27</f>
        <v>0</v>
      </c>
      <c r="AH43" s="39">
        <f t="shared" si="28"/>
        <v>0</v>
      </c>
      <c r="AI43" s="40">
        <f t="shared" si="28"/>
        <v>0</v>
      </c>
      <c r="AJ43" s="41">
        <f t="shared" si="28"/>
        <v>0</v>
      </c>
      <c r="AK43" s="38">
        <f t="shared" si="28"/>
        <v>0</v>
      </c>
      <c r="AL43" s="39">
        <f t="shared" si="28"/>
        <v>0</v>
      </c>
      <c r="AM43" s="40">
        <f t="shared" si="28"/>
        <v>0</v>
      </c>
      <c r="AN43" s="41">
        <f t="shared" si="28"/>
        <v>0</v>
      </c>
      <c r="AO43" s="38">
        <f t="shared" si="28"/>
        <v>0</v>
      </c>
      <c r="AP43" s="39">
        <f t="shared" si="28"/>
        <v>0</v>
      </c>
      <c r="AQ43" s="40">
        <f t="shared" si="28"/>
        <v>0</v>
      </c>
      <c r="AR43" s="41">
        <f t="shared" si="28"/>
        <v>0</v>
      </c>
      <c r="AS43" s="38">
        <f t="shared" si="23"/>
        <v>327.15277893653547</v>
      </c>
      <c r="AT43" s="39">
        <f t="shared" si="23"/>
        <v>18.215492646548228</v>
      </c>
      <c r="AU43" s="40">
        <f t="shared" si="23"/>
        <v>-25.996106571610653</v>
      </c>
      <c r="AV43" s="41">
        <f t="shared" si="23"/>
        <v>219.44937423722831</v>
      </c>
      <c r="AW43" s="38">
        <f t="shared" si="23"/>
        <v>788.49698189226001</v>
      </c>
      <c r="AX43" s="39">
        <f t="shared" si="23"/>
        <v>120.27805757731903</v>
      </c>
      <c r="AY43" s="40">
        <f t="shared" si="23"/>
        <v>-33.590059692336695</v>
      </c>
      <c r="AZ43" s="41">
        <f t="shared" si="23"/>
        <v>248.9847950162457</v>
      </c>
      <c r="BB43" s="15" t="s">
        <v>9</v>
      </c>
      <c r="BC43" s="29">
        <f t="shared" si="24"/>
        <v>0</v>
      </c>
      <c r="BD43" s="29">
        <f t="shared" si="24"/>
        <v>0</v>
      </c>
      <c r="BE43" s="29">
        <f t="shared" si="24"/>
        <v>0</v>
      </c>
      <c r="BF43" s="29">
        <f t="shared" si="24"/>
        <v>538.82153924870181</v>
      </c>
      <c r="BG43" s="29">
        <f t="shared" si="24"/>
        <v>1124.1697747934886</v>
      </c>
      <c r="BI43" s="49" t="s">
        <v>9</v>
      </c>
      <c r="BJ43" s="18">
        <f t="shared" si="25"/>
        <v>0</v>
      </c>
      <c r="BK43" s="18">
        <f t="shared" si="25"/>
        <v>0</v>
      </c>
      <c r="BL43" s="18">
        <f t="shared" si="25"/>
        <v>0</v>
      </c>
      <c r="BM43" s="18">
        <f t="shared" si="25"/>
        <v>345.3682715830837</v>
      </c>
      <c r="BN43" s="18">
        <f t="shared" si="25"/>
        <v>908.7750394695795</v>
      </c>
      <c r="BP43" s="51" t="s">
        <v>9</v>
      </c>
      <c r="BQ43" s="18">
        <f t="shared" si="26"/>
        <v>0</v>
      </c>
      <c r="BR43" s="18">
        <f t="shared" si="26"/>
        <v>0</v>
      </c>
      <c r="BS43" s="18">
        <f t="shared" si="26"/>
        <v>0</v>
      </c>
      <c r="BT43" s="18">
        <f t="shared" si="26"/>
        <v>193.45326766561766</v>
      </c>
      <c r="BU43" s="18">
        <f t="shared" si="26"/>
        <v>215.39473532390912</v>
      </c>
    </row>
    <row r="44" spans="1:73" x14ac:dyDescent="0.25">
      <c r="A44" s="44" t="s">
        <v>10</v>
      </c>
      <c r="B44" s="45">
        <v>3</v>
      </c>
      <c r="C44" s="38">
        <f t="shared" si="27"/>
        <v>0</v>
      </c>
      <c r="D44" s="39">
        <f t="shared" si="27"/>
        <v>0</v>
      </c>
      <c r="E44" s="40">
        <f t="shared" si="27"/>
        <v>0</v>
      </c>
      <c r="F44" s="41">
        <f t="shared" si="27"/>
        <v>0</v>
      </c>
      <c r="G44" s="38">
        <f t="shared" si="27"/>
        <v>0</v>
      </c>
      <c r="H44" s="39">
        <f t="shared" si="27"/>
        <v>0</v>
      </c>
      <c r="I44" s="59">
        <f t="shared" si="27"/>
        <v>0</v>
      </c>
      <c r="J44" s="41">
        <f t="shared" si="27"/>
        <v>0</v>
      </c>
      <c r="K44" s="38">
        <f t="shared" si="27"/>
        <v>0</v>
      </c>
      <c r="L44" s="39">
        <f t="shared" si="27"/>
        <v>0</v>
      </c>
      <c r="M44" s="40">
        <f t="shared" si="27"/>
        <v>0</v>
      </c>
      <c r="N44" s="41">
        <f t="shared" si="27"/>
        <v>0</v>
      </c>
      <c r="O44" s="38">
        <f t="shared" si="21"/>
        <v>1500.108043488879</v>
      </c>
      <c r="P44" s="39">
        <f t="shared" si="21"/>
        <v>474.79371583465763</v>
      </c>
      <c r="Q44" s="40">
        <f t="shared" si="21"/>
        <v>31.676134958063471</v>
      </c>
      <c r="R44" s="41">
        <f t="shared" si="21"/>
        <v>223.14289384698486</v>
      </c>
      <c r="S44" s="38">
        <f t="shared" si="21"/>
        <v>2139.2505683430136</v>
      </c>
      <c r="T44" s="39">
        <f t="shared" si="21"/>
        <v>729.48357525103256</v>
      </c>
      <c r="U44" s="40">
        <f t="shared" si="21"/>
        <v>20.103651199992555</v>
      </c>
      <c r="V44" s="41">
        <f t="shared" si="21"/>
        <v>208.071990326594</v>
      </c>
      <c r="W44" s="47"/>
      <c r="X44" s="44" t="s">
        <v>10</v>
      </c>
      <c r="Y44" s="47">
        <f t="shared" si="22"/>
        <v>0</v>
      </c>
      <c r="Z44" s="47">
        <f t="shared" si="22"/>
        <v>0</v>
      </c>
      <c r="AA44" s="47">
        <f t="shared" si="22"/>
        <v>0</v>
      </c>
      <c r="AB44" s="47">
        <f t="shared" si="22"/>
        <v>2229.7207881285867</v>
      </c>
      <c r="AC44" s="47">
        <f t="shared" si="22"/>
        <v>3096.9097851206352</v>
      </c>
      <c r="AE44" s="44" t="s">
        <v>10</v>
      </c>
      <c r="AF44" s="45">
        <v>3</v>
      </c>
      <c r="AG44" s="38">
        <f t="shared" si="28"/>
        <v>0</v>
      </c>
      <c r="AH44" s="39">
        <f t="shared" si="28"/>
        <v>0</v>
      </c>
      <c r="AI44" s="40">
        <f t="shared" si="28"/>
        <v>0</v>
      </c>
      <c r="AJ44" s="41">
        <f t="shared" si="28"/>
        <v>0</v>
      </c>
      <c r="AK44" s="38">
        <f t="shared" si="28"/>
        <v>0</v>
      </c>
      <c r="AL44" s="39">
        <f t="shared" si="28"/>
        <v>0</v>
      </c>
      <c r="AM44" s="40">
        <f t="shared" si="28"/>
        <v>0</v>
      </c>
      <c r="AN44" s="41">
        <f t="shared" si="28"/>
        <v>0</v>
      </c>
      <c r="AO44" s="38">
        <f t="shared" si="28"/>
        <v>0</v>
      </c>
      <c r="AP44" s="39">
        <f t="shared" si="28"/>
        <v>0</v>
      </c>
      <c r="AQ44" s="40">
        <f t="shared" si="28"/>
        <v>0</v>
      </c>
      <c r="AR44" s="41">
        <f t="shared" si="28"/>
        <v>0</v>
      </c>
      <c r="AS44" s="38">
        <f t="shared" si="23"/>
        <v>2310.1969303406513</v>
      </c>
      <c r="AT44" s="39">
        <f t="shared" si="23"/>
        <v>723.08369523031888</v>
      </c>
      <c r="AU44" s="40">
        <f t="shared" si="23"/>
        <v>47.719560693988342</v>
      </c>
      <c r="AV44" s="41">
        <f t="shared" si="23"/>
        <v>338.07837975530765</v>
      </c>
      <c r="AW44" s="38">
        <f t="shared" si="23"/>
        <v>3294.489432055474</v>
      </c>
      <c r="AX44" s="39">
        <f t="shared" si="23"/>
        <v>1110.9617958507906</v>
      </c>
      <c r="AY44" s="40">
        <f t="shared" si="23"/>
        <v>30.285809960050301</v>
      </c>
      <c r="AZ44" s="41">
        <f t="shared" si="23"/>
        <v>315.24481980732116</v>
      </c>
      <c r="BB44" s="15" t="s">
        <v>10</v>
      </c>
      <c r="BC44" s="29">
        <f t="shared" si="24"/>
        <v>0</v>
      </c>
      <c r="BD44" s="29">
        <f>BD11-BD28</f>
        <v>0</v>
      </c>
      <c r="BE44" s="29">
        <f t="shared" si="24"/>
        <v>0</v>
      </c>
      <c r="BF44" s="29">
        <f t="shared" si="24"/>
        <v>3419.0785660202746</v>
      </c>
      <c r="BG44" s="29">
        <f t="shared" si="24"/>
        <v>4750.9818576736361</v>
      </c>
      <c r="BI44" s="49" t="s">
        <v>10</v>
      </c>
      <c r="BJ44" s="18">
        <f t="shared" si="25"/>
        <v>0</v>
      </c>
      <c r="BK44" s="18">
        <f>BK11-BK28</f>
        <v>0</v>
      </c>
      <c r="BL44" s="18">
        <f t="shared" si="25"/>
        <v>0</v>
      </c>
      <c r="BM44" s="18">
        <f t="shared" si="25"/>
        <v>3033.2806255709729</v>
      </c>
      <c r="BN44" s="18">
        <f t="shared" si="25"/>
        <v>4405.4512279062692</v>
      </c>
      <c r="BP44" s="51" t="s">
        <v>10</v>
      </c>
      <c r="BQ44" s="18">
        <f t="shared" si="26"/>
        <v>0</v>
      </c>
      <c r="BR44" s="18">
        <f>BR11-BR28</f>
        <v>0</v>
      </c>
      <c r="BS44" s="18">
        <f t="shared" si="26"/>
        <v>0</v>
      </c>
      <c r="BT44" s="18">
        <f t="shared" si="26"/>
        <v>385.79794044929622</v>
      </c>
      <c r="BU44" s="18">
        <f t="shared" si="26"/>
        <v>345.53062976737237</v>
      </c>
    </row>
    <row r="45" spans="1:73" x14ac:dyDescent="0.25">
      <c r="A45" s="44" t="s">
        <v>11</v>
      </c>
      <c r="B45" s="45">
        <v>5</v>
      </c>
      <c r="C45" s="38">
        <f t="shared" si="27"/>
        <v>0</v>
      </c>
      <c r="D45" s="39">
        <f t="shared" si="27"/>
        <v>0</v>
      </c>
      <c r="E45" s="40">
        <f t="shared" si="27"/>
        <v>0</v>
      </c>
      <c r="F45" s="41">
        <f t="shared" si="27"/>
        <v>0</v>
      </c>
      <c r="G45" s="38">
        <f t="shared" si="27"/>
        <v>0</v>
      </c>
      <c r="H45" s="39">
        <f t="shared" si="27"/>
        <v>0</v>
      </c>
      <c r="I45" s="59">
        <f t="shared" si="27"/>
        <v>0</v>
      </c>
      <c r="J45" s="41">
        <f t="shared" si="27"/>
        <v>0</v>
      </c>
      <c r="K45" s="38">
        <f t="shared" si="27"/>
        <v>0</v>
      </c>
      <c r="L45" s="39">
        <f t="shared" si="27"/>
        <v>0</v>
      </c>
      <c r="M45" s="40">
        <f t="shared" si="27"/>
        <v>0</v>
      </c>
      <c r="N45" s="41">
        <f t="shared" si="27"/>
        <v>0</v>
      </c>
      <c r="O45" s="38">
        <f t="shared" si="21"/>
        <v>219.82077919349695</v>
      </c>
      <c r="P45" s="39">
        <f t="shared" si="21"/>
        <v>77.258164757266741</v>
      </c>
      <c r="Q45" s="40">
        <f t="shared" si="21"/>
        <v>43.876477253028895</v>
      </c>
      <c r="R45" s="41">
        <f t="shared" si="21"/>
        <v>78.034010363412108</v>
      </c>
      <c r="S45" s="38">
        <f t="shared" si="21"/>
        <v>444.17404453680138</v>
      </c>
      <c r="T45" s="39">
        <f t="shared" si="21"/>
        <v>139.44750556002725</v>
      </c>
      <c r="U45" s="40">
        <f t="shared" si="21"/>
        <v>66.908370110860545</v>
      </c>
      <c r="V45" s="41">
        <f t="shared" si="21"/>
        <v>145.21452505344587</v>
      </c>
      <c r="W45" s="47"/>
      <c r="X45" s="44" t="s">
        <v>11</v>
      </c>
      <c r="Y45" s="47">
        <f t="shared" si="22"/>
        <v>0</v>
      </c>
      <c r="Z45" s="47">
        <f t="shared" si="22"/>
        <v>0</v>
      </c>
      <c r="AA45" s="47">
        <f t="shared" si="22"/>
        <v>0</v>
      </c>
      <c r="AB45" s="47">
        <f t="shared" si="22"/>
        <v>418.98943156720452</v>
      </c>
      <c r="AC45" s="47">
        <f t="shared" si="22"/>
        <v>795.74444526113621</v>
      </c>
      <c r="AE45" s="44" t="s">
        <v>11</v>
      </c>
      <c r="AF45" s="45">
        <v>5</v>
      </c>
      <c r="AG45" s="38">
        <f t="shared" si="28"/>
        <v>0</v>
      </c>
      <c r="AH45" s="39">
        <f t="shared" si="28"/>
        <v>0</v>
      </c>
      <c r="AI45" s="40">
        <f t="shared" si="28"/>
        <v>0</v>
      </c>
      <c r="AJ45" s="41">
        <f t="shared" si="28"/>
        <v>0</v>
      </c>
      <c r="AK45" s="38">
        <f t="shared" si="28"/>
        <v>0</v>
      </c>
      <c r="AL45" s="39">
        <f t="shared" si="28"/>
        <v>0</v>
      </c>
      <c r="AM45" s="40">
        <f t="shared" si="28"/>
        <v>0</v>
      </c>
      <c r="AN45" s="41">
        <f t="shared" si="28"/>
        <v>0</v>
      </c>
      <c r="AO45" s="38">
        <f t="shared" si="28"/>
        <v>0</v>
      </c>
      <c r="AP45" s="39">
        <f t="shared" si="28"/>
        <v>0</v>
      </c>
      <c r="AQ45" s="40">
        <f t="shared" si="28"/>
        <v>0</v>
      </c>
      <c r="AR45" s="41">
        <f t="shared" si="28"/>
        <v>0</v>
      </c>
      <c r="AS45" s="38">
        <f t="shared" si="23"/>
        <v>247.36905207649033</v>
      </c>
      <c r="AT45" s="39">
        <f t="shared" si="23"/>
        <v>85.746038906880699</v>
      </c>
      <c r="AU45" s="40">
        <f t="shared" si="23"/>
        <v>48.347409000266168</v>
      </c>
      <c r="AV45" s="41">
        <f t="shared" si="23"/>
        <v>85.026447737969988</v>
      </c>
      <c r="AW45" s="38">
        <f t="shared" si="23"/>
        <v>499.83860832979735</v>
      </c>
      <c r="AX45" s="39">
        <f t="shared" si="23"/>
        <v>154.76773587341665</v>
      </c>
      <c r="AY45" s="40">
        <f t="shared" si="23"/>
        <v>73.726209071801691</v>
      </c>
      <c r="AZ45" s="41">
        <f t="shared" si="23"/>
        <v>158.22684452265628</v>
      </c>
      <c r="BB45" s="15" t="s">
        <v>11</v>
      </c>
      <c r="BC45" s="29">
        <f t="shared" si="24"/>
        <v>0</v>
      </c>
      <c r="BD45" s="29">
        <f t="shared" si="24"/>
        <v>0</v>
      </c>
      <c r="BE45" s="29">
        <f t="shared" si="24"/>
        <v>0</v>
      </c>
      <c r="BF45" s="29">
        <f t="shared" si="24"/>
        <v>466.48894772160747</v>
      </c>
      <c r="BG45" s="29">
        <f t="shared" si="24"/>
        <v>886.55939779767141</v>
      </c>
      <c r="BI45" s="49" t="s">
        <v>11</v>
      </c>
      <c r="BJ45" s="18">
        <f t="shared" si="25"/>
        <v>0</v>
      </c>
      <c r="BK45" s="18">
        <f t="shared" si="25"/>
        <v>0</v>
      </c>
      <c r="BL45" s="18">
        <f t="shared" si="25"/>
        <v>0</v>
      </c>
      <c r="BM45" s="18">
        <f t="shared" si="25"/>
        <v>333.11509098337137</v>
      </c>
      <c r="BN45" s="18">
        <f t="shared" si="25"/>
        <v>654.60634420321367</v>
      </c>
      <c r="BP45" s="51" t="s">
        <v>11</v>
      </c>
      <c r="BQ45" s="18">
        <f t="shared" si="26"/>
        <v>0</v>
      </c>
      <c r="BR45" s="18">
        <f t="shared" si="26"/>
        <v>0</v>
      </c>
      <c r="BS45" s="18">
        <f t="shared" si="26"/>
        <v>0</v>
      </c>
      <c r="BT45" s="18">
        <f t="shared" si="26"/>
        <v>133.3738567382361</v>
      </c>
      <c r="BU45" s="18">
        <f t="shared" si="26"/>
        <v>231.95305359445797</v>
      </c>
    </row>
    <row r="46" spans="1:73" x14ac:dyDescent="0.25">
      <c r="A46" s="44" t="s">
        <v>12</v>
      </c>
      <c r="B46" s="45">
        <v>7</v>
      </c>
      <c r="C46" s="38">
        <f t="shared" si="27"/>
        <v>0</v>
      </c>
      <c r="D46" s="39">
        <f t="shared" si="27"/>
        <v>0</v>
      </c>
      <c r="E46" s="40">
        <f t="shared" si="27"/>
        <v>0</v>
      </c>
      <c r="F46" s="41">
        <f t="shared" si="27"/>
        <v>0</v>
      </c>
      <c r="G46" s="38">
        <f t="shared" si="27"/>
        <v>0</v>
      </c>
      <c r="H46" s="39">
        <f t="shared" si="27"/>
        <v>0</v>
      </c>
      <c r="I46" s="59">
        <f t="shared" si="27"/>
        <v>0</v>
      </c>
      <c r="J46" s="41">
        <f t="shared" si="27"/>
        <v>0</v>
      </c>
      <c r="K46" s="38">
        <f t="shared" si="27"/>
        <v>0</v>
      </c>
      <c r="L46" s="39">
        <f t="shared" si="27"/>
        <v>0</v>
      </c>
      <c r="M46" s="40">
        <f t="shared" si="27"/>
        <v>0</v>
      </c>
      <c r="N46" s="41">
        <f t="shared" si="27"/>
        <v>0</v>
      </c>
      <c r="O46" s="38">
        <f t="shared" si="21"/>
        <v>-259.18852691218126</v>
      </c>
      <c r="P46" s="39">
        <f t="shared" si="21"/>
        <v>-47.302169811320709</v>
      </c>
      <c r="Q46" s="40">
        <f t="shared" si="21"/>
        <v>-46.303442028985458</v>
      </c>
      <c r="R46" s="41">
        <f t="shared" si="21"/>
        <v>-49.381578947368439</v>
      </c>
      <c r="S46" s="38">
        <f t="shared" si="21"/>
        <v>-399.28763671236902</v>
      </c>
      <c r="T46" s="39">
        <f t="shared" si="21"/>
        <v>-66.104059087071505</v>
      </c>
      <c r="U46" s="40">
        <f t="shared" si="21"/>
        <v>-85.52909693907597</v>
      </c>
      <c r="V46" s="41">
        <f t="shared" si="21"/>
        <v>-76.026691563987015</v>
      </c>
      <c r="W46" s="47"/>
      <c r="X46" s="44" t="s">
        <v>12</v>
      </c>
      <c r="Y46" s="47">
        <f t="shared" si="22"/>
        <v>0</v>
      </c>
      <c r="Z46" s="47">
        <f t="shared" si="22"/>
        <v>0</v>
      </c>
      <c r="AA46" s="47">
        <f t="shared" si="22"/>
        <v>0</v>
      </c>
      <c r="AB46" s="47">
        <f t="shared" si="22"/>
        <v>-402.1757176998558</v>
      </c>
      <c r="AC46" s="47">
        <f t="shared" si="22"/>
        <v>-626.94748430250343</v>
      </c>
      <c r="AE46" s="44" t="s">
        <v>12</v>
      </c>
      <c r="AF46" s="45">
        <v>7</v>
      </c>
      <c r="AG46" s="38">
        <f t="shared" si="28"/>
        <v>0</v>
      </c>
      <c r="AH46" s="39">
        <f t="shared" si="28"/>
        <v>0</v>
      </c>
      <c r="AI46" s="40">
        <f t="shared" si="28"/>
        <v>0</v>
      </c>
      <c r="AJ46" s="41">
        <f t="shared" si="28"/>
        <v>0</v>
      </c>
      <c r="AK46" s="38">
        <f t="shared" si="28"/>
        <v>0</v>
      </c>
      <c r="AL46" s="39">
        <f t="shared" si="28"/>
        <v>0</v>
      </c>
      <c r="AM46" s="40">
        <f t="shared" si="28"/>
        <v>0</v>
      </c>
      <c r="AN46" s="41">
        <f t="shared" si="28"/>
        <v>0</v>
      </c>
      <c r="AO46" s="38">
        <f t="shared" si="28"/>
        <v>0</v>
      </c>
      <c r="AP46" s="39">
        <f t="shared" si="28"/>
        <v>0</v>
      </c>
      <c r="AQ46" s="40">
        <f t="shared" si="28"/>
        <v>0</v>
      </c>
      <c r="AR46" s="41">
        <f t="shared" si="28"/>
        <v>0</v>
      </c>
      <c r="AS46" s="38">
        <f t="shared" si="23"/>
        <v>-342.96237960339954</v>
      </c>
      <c r="AT46" s="39">
        <f t="shared" si="23"/>
        <v>-62.37528301886789</v>
      </c>
      <c r="AU46" s="40">
        <f t="shared" si="23"/>
        <v>-61.483333333333277</v>
      </c>
      <c r="AV46" s="41">
        <f t="shared" si="23"/>
        <v>-67.215789473684254</v>
      </c>
      <c r="AW46" s="38">
        <f t="shared" si="23"/>
        <v>-528.34374910232896</v>
      </c>
      <c r="AX46" s="39">
        <f t="shared" si="23"/>
        <v>-87.168504334979559</v>
      </c>
      <c r="AY46" s="40">
        <f t="shared" si="23"/>
        <v>-113.56853284281429</v>
      </c>
      <c r="AZ46" s="41">
        <f t="shared" si="23"/>
        <v>-103.48381326551328</v>
      </c>
      <c r="BB46" s="15" t="s">
        <v>12</v>
      </c>
      <c r="BC46" s="29">
        <f t="shared" si="24"/>
        <v>0</v>
      </c>
      <c r="BD46" s="29">
        <f t="shared" si="24"/>
        <v>0</v>
      </c>
      <c r="BE46" s="29">
        <f t="shared" si="24"/>
        <v>0</v>
      </c>
      <c r="BF46" s="29">
        <f t="shared" si="24"/>
        <v>-534.03678542928492</v>
      </c>
      <c r="BG46" s="29">
        <f t="shared" si="24"/>
        <v>-832.56459954563616</v>
      </c>
      <c r="BI46" s="49" t="s">
        <v>12</v>
      </c>
      <c r="BJ46" s="18">
        <f t="shared" si="25"/>
        <v>0</v>
      </c>
      <c r="BK46" s="18">
        <f t="shared" si="25"/>
        <v>0</v>
      </c>
      <c r="BL46" s="18">
        <f t="shared" si="25"/>
        <v>0</v>
      </c>
      <c r="BM46" s="18">
        <f t="shared" si="25"/>
        <v>-405.33766262226709</v>
      </c>
      <c r="BN46" s="18">
        <f t="shared" si="25"/>
        <v>-615.51225343730857</v>
      </c>
      <c r="BP46" s="51" t="s">
        <v>12</v>
      </c>
      <c r="BQ46" s="18">
        <f t="shared" si="26"/>
        <v>0</v>
      </c>
      <c r="BR46" s="18">
        <f t="shared" si="26"/>
        <v>0</v>
      </c>
      <c r="BS46" s="18">
        <f t="shared" si="26"/>
        <v>0</v>
      </c>
      <c r="BT46" s="18">
        <f t="shared" si="26"/>
        <v>-128.69912280701749</v>
      </c>
      <c r="BU46" s="18">
        <f t="shared" si="26"/>
        <v>-217.05234610832753</v>
      </c>
    </row>
    <row r="47" spans="1:73" ht="15.75" thickBot="1" x14ac:dyDescent="0.3">
      <c r="A47" s="44" t="s">
        <v>13</v>
      </c>
      <c r="B47" s="45">
        <v>8</v>
      </c>
      <c r="C47" s="38">
        <f t="shared" si="27"/>
        <v>0</v>
      </c>
      <c r="D47" s="39">
        <f t="shared" si="27"/>
        <v>0</v>
      </c>
      <c r="E47" s="40">
        <f t="shared" si="27"/>
        <v>0</v>
      </c>
      <c r="F47" s="41">
        <f t="shared" si="27"/>
        <v>0</v>
      </c>
      <c r="G47" s="38">
        <f t="shared" si="27"/>
        <v>0</v>
      </c>
      <c r="H47" s="39">
        <f t="shared" si="27"/>
        <v>0</v>
      </c>
      <c r="I47" s="59">
        <f t="shared" si="27"/>
        <v>0</v>
      </c>
      <c r="J47" s="41">
        <f t="shared" si="27"/>
        <v>0</v>
      </c>
      <c r="K47" s="38">
        <f t="shared" si="27"/>
        <v>0</v>
      </c>
      <c r="L47" s="39">
        <f t="shared" si="27"/>
        <v>0</v>
      </c>
      <c r="M47" s="40">
        <f t="shared" si="27"/>
        <v>0</v>
      </c>
      <c r="N47" s="41">
        <f t="shared" si="27"/>
        <v>0</v>
      </c>
      <c r="O47" s="38">
        <f t="shared" si="21"/>
        <v>164.02743490009584</v>
      </c>
      <c r="P47" s="39">
        <f t="shared" si="21"/>
        <v>-19.646776331606276</v>
      </c>
      <c r="Q47" s="40">
        <f t="shared" si="21"/>
        <v>3.844660909090905</v>
      </c>
      <c r="R47" s="41">
        <f t="shared" si="21"/>
        <v>-3.7698070992366581</v>
      </c>
      <c r="S47" s="38">
        <f t="shared" si="21"/>
        <v>277.09068941102146</v>
      </c>
      <c r="T47" s="39">
        <f t="shared" si="21"/>
        <v>-19.810097030321515</v>
      </c>
      <c r="U47" s="40">
        <f t="shared" si="21"/>
        <v>1.2988110006978104</v>
      </c>
      <c r="V47" s="41">
        <f t="shared" si="21"/>
        <v>-12.192473347207766</v>
      </c>
      <c r="W47" s="47"/>
      <c r="X47" s="44" t="s">
        <v>13</v>
      </c>
      <c r="Y47" s="47">
        <f t="shared" si="22"/>
        <v>0</v>
      </c>
      <c r="Z47" s="47">
        <f t="shared" si="22"/>
        <v>0</v>
      </c>
      <c r="AA47" s="47">
        <f t="shared" si="22"/>
        <v>0</v>
      </c>
      <c r="AB47" s="47">
        <f t="shared" si="22"/>
        <v>144.45551237834388</v>
      </c>
      <c r="AC47" s="47">
        <f t="shared" si="22"/>
        <v>246.38693003418985</v>
      </c>
      <c r="AE47" s="44" t="s">
        <v>13</v>
      </c>
      <c r="AF47" s="45">
        <v>8</v>
      </c>
      <c r="AG47" s="38">
        <f t="shared" si="28"/>
        <v>0</v>
      </c>
      <c r="AH47" s="39">
        <f t="shared" si="28"/>
        <v>0</v>
      </c>
      <c r="AI47" s="40">
        <f t="shared" si="28"/>
        <v>0</v>
      </c>
      <c r="AJ47" s="41">
        <f t="shared" si="28"/>
        <v>0</v>
      </c>
      <c r="AK47" s="38">
        <f t="shared" si="28"/>
        <v>0</v>
      </c>
      <c r="AL47" s="39">
        <f t="shared" si="28"/>
        <v>0</v>
      </c>
      <c r="AM47" s="40">
        <f t="shared" si="28"/>
        <v>0</v>
      </c>
      <c r="AN47" s="41">
        <f t="shared" si="28"/>
        <v>0</v>
      </c>
      <c r="AO47" s="38">
        <f t="shared" si="28"/>
        <v>0</v>
      </c>
      <c r="AP47" s="39">
        <f t="shared" si="28"/>
        <v>0</v>
      </c>
      <c r="AQ47" s="40">
        <f t="shared" si="28"/>
        <v>0</v>
      </c>
      <c r="AR47" s="41">
        <f t="shared" si="28"/>
        <v>0</v>
      </c>
      <c r="AS47" s="38">
        <f t="shared" si="23"/>
        <v>223.42216936251225</v>
      </c>
      <c r="AT47" s="39">
        <f t="shared" si="23"/>
        <v>-25.721139896373131</v>
      </c>
      <c r="AU47" s="40">
        <f t="shared" si="23"/>
        <v>4.9636363636363541</v>
      </c>
      <c r="AV47" s="41">
        <f t="shared" si="23"/>
        <v>-4.5160305343511595</v>
      </c>
      <c r="AW47" s="38">
        <f t="shared" si="23"/>
        <v>377.42590424626815</v>
      </c>
      <c r="AX47" s="39">
        <f t="shared" si="23"/>
        <v>-25.934955866419557</v>
      </c>
      <c r="AY47" s="40">
        <f t="shared" si="23"/>
        <v>1.6768255159540217</v>
      </c>
      <c r="AZ47" s="41">
        <f t="shared" si="23"/>
        <v>-14.605941491383561</v>
      </c>
      <c r="BB47" s="15" t="s">
        <v>13</v>
      </c>
      <c r="BC47" s="29">
        <f t="shared" si="24"/>
        <v>0</v>
      </c>
      <c r="BD47" s="29">
        <f t="shared" si="24"/>
        <v>0</v>
      </c>
      <c r="BE47" s="29">
        <f t="shared" si="24"/>
        <v>0</v>
      </c>
      <c r="BF47" s="29">
        <f t="shared" si="24"/>
        <v>198.14863529542436</v>
      </c>
      <c r="BG47" s="29">
        <f t="shared" si="24"/>
        <v>338.56183240441851</v>
      </c>
      <c r="BI47" s="49" t="s">
        <v>13</v>
      </c>
      <c r="BJ47" s="18">
        <f t="shared" si="25"/>
        <v>0</v>
      </c>
      <c r="BK47" s="18">
        <f t="shared" si="25"/>
        <v>0</v>
      </c>
      <c r="BL47" s="18">
        <f t="shared" si="25"/>
        <v>0</v>
      </c>
      <c r="BM47" s="18">
        <f t="shared" si="25"/>
        <v>197.70102946613906</v>
      </c>
      <c r="BN47" s="18">
        <f t="shared" si="25"/>
        <v>351.49094837984831</v>
      </c>
      <c r="BP47" s="51" t="s">
        <v>13</v>
      </c>
      <c r="BQ47" s="18">
        <f t="shared" si="26"/>
        <v>0</v>
      </c>
      <c r="BR47" s="18">
        <f t="shared" si="26"/>
        <v>0</v>
      </c>
      <c r="BS47" s="18">
        <f t="shared" si="26"/>
        <v>0</v>
      </c>
      <c r="BT47" s="18">
        <f t="shared" si="26"/>
        <v>0.44760582928523718</v>
      </c>
      <c r="BU47" s="18">
        <f t="shared" si="26"/>
        <v>-12.929115975429511</v>
      </c>
    </row>
    <row r="48" spans="1:73" ht="15.75" thickBot="1" x14ac:dyDescent="0.3">
      <c r="B48" t="s">
        <v>17</v>
      </c>
      <c r="C48" s="26">
        <f t="shared" si="27"/>
        <v>0</v>
      </c>
      <c r="F48" s="27" t="s">
        <v>17</v>
      </c>
      <c r="G48" s="26">
        <f t="shared" si="27"/>
        <v>0</v>
      </c>
      <c r="J48" t="s">
        <v>17</v>
      </c>
      <c r="K48" s="26">
        <f>K15-K32</f>
        <v>0</v>
      </c>
      <c r="O48" s="26">
        <f>O15-O32</f>
        <v>3600.4896460052842</v>
      </c>
      <c r="S48" s="26">
        <f>S15-S32</f>
        <v>5650.4728186475259</v>
      </c>
      <c r="X48" s="48" t="s">
        <v>17</v>
      </c>
      <c r="Y48" s="34">
        <f t="shared" si="22"/>
        <v>0</v>
      </c>
      <c r="Z48" s="34">
        <f t="shared" si="22"/>
        <v>0</v>
      </c>
      <c r="AA48" s="34">
        <f t="shared" si="22"/>
        <v>0</v>
      </c>
      <c r="AB48" s="34">
        <f t="shared" si="22"/>
        <v>3600.4896460053133</v>
      </c>
      <c r="AC48" s="34">
        <f t="shared" si="22"/>
        <v>5650.4728186474968</v>
      </c>
      <c r="AF48" t="s">
        <v>17</v>
      </c>
      <c r="AG48" s="26">
        <f t="shared" si="28"/>
        <v>0</v>
      </c>
      <c r="AJ48" t="s">
        <v>17</v>
      </c>
      <c r="AK48" s="26">
        <f t="shared" si="28"/>
        <v>0</v>
      </c>
      <c r="AN48" t="s">
        <v>17</v>
      </c>
      <c r="AO48" s="26">
        <f t="shared" si="28"/>
        <v>0</v>
      </c>
      <c r="AS48" s="26">
        <f t="shared" si="23"/>
        <v>4899.1872769321199</v>
      </c>
      <c r="AW48" s="26">
        <f t="shared" si="23"/>
        <v>7540.6233669837093</v>
      </c>
      <c r="BB48" s="33" t="s">
        <v>17</v>
      </c>
      <c r="BC48" s="34">
        <f t="shared" si="24"/>
        <v>0</v>
      </c>
      <c r="BD48" s="34">
        <f t="shared" si="24"/>
        <v>0</v>
      </c>
      <c r="BE48" s="34">
        <f t="shared" si="24"/>
        <v>0</v>
      </c>
      <c r="BF48" s="34">
        <f t="shared" si="24"/>
        <v>4899.1872769321344</v>
      </c>
      <c r="BG48" s="34">
        <f t="shared" si="24"/>
        <v>7540.6233669836802</v>
      </c>
      <c r="BI48" s="50" t="s">
        <v>17</v>
      </c>
      <c r="BJ48" s="34">
        <f t="shared" si="25"/>
        <v>0</v>
      </c>
      <c r="BK48" s="34">
        <f t="shared" si="25"/>
        <v>0</v>
      </c>
      <c r="BL48" s="34">
        <f t="shared" si="25"/>
        <v>0</v>
      </c>
      <c r="BM48" s="34">
        <f t="shared" si="25"/>
        <v>3922.303701151206</v>
      </c>
      <c r="BN48" s="34">
        <f t="shared" si="25"/>
        <v>6559.2569080137473</v>
      </c>
      <c r="BP48" s="52" t="s">
        <v>17</v>
      </c>
      <c r="BQ48" s="34">
        <f t="shared" si="26"/>
        <v>0</v>
      </c>
      <c r="BR48" s="34">
        <f t="shared" si="26"/>
        <v>0</v>
      </c>
      <c r="BS48" s="34">
        <f t="shared" si="26"/>
        <v>0</v>
      </c>
      <c r="BT48" s="34">
        <f t="shared" si="26"/>
        <v>976.88357578093201</v>
      </c>
      <c r="BU48" s="34">
        <f t="shared" si="26"/>
        <v>981.36645896995287</v>
      </c>
    </row>
    <row r="52" spans="1:73" ht="24" thickBot="1" x14ac:dyDescent="0.4">
      <c r="A52" s="17" t="s">
        <v>65</v>
      </c>
      <c r="B52" s="17"/>
      <c r="C52" s="2"/>
      <c r="D52" s="2"/>
      <c r="E52" s="2"/>
      <c r="F52" s="2"/>
      <c r="G52" s="2"/>
      <c r="K52" s="2"/>
      <c r="X52" s="32" t="s">
        <v>66</v>
      </c>
      <c r="AE52" s="17" t="s">
        <v>67</v>
      </c>
      <c r="AF52" s="17"/>
      <c r="AG52" s="2"/>
      <c r="AH52" s="2"/>
      <c r="AI52" s="2"/>
      <c r="AJ52" s="2"/>
      <c r="AK52" s="2"/>
      <c r="AO52" s="2"/>
    </row>
    <row r="53" spans="1:73" ht="23.25" x14ac:dyDescent="0.35">
      <c r="B53" s="3"/>
      <c r="C53" s="21" t="s">
        <v>14</v>
      </c>
      <c r="D53" s="4"/>
      <c r="E53" s="4"/>
      <c r="F53" s="4"/>
      <c r="G53" s="21" t="s">
        <v>15</v>
      </c>
      <c r="H53" s="4"/>
      <c r="I53" s="4"/>
      <c r="J53" s="23"/>
      <c r="K53" s="22" t="s">
        <v>16</v>
      </c>
      <c r="L53" s="4"/>
      <c r="M53" s="4"/>
      <c r="N53" s="23"/>
      <c r="O53" s="22" t="s">
        <v>23</v>
      </c>
      <c r="P53" s="4"/>
      <c r="Q53" s="4"/>
      <c r="R53" s="23"/>
      <c r="S53" s="22" t="s">
        <v>23</v>
      </c>
      <c r="T53" s="4"/>
      <c r="U53" s="4"/>
      <c r="V53" s="23"/>
      <c r="W53" s="20"/>
      <c r="X53" s="20"/>
      <c r="Y53" s="20"/>
      <c r="Z53" s="20"/>
      <c r="AA53" s="20"/>
      <c r="AB53" s="20"/>
      <c r="AC53" s="20"/>
      <c r="AE53" s="2"/>
      <c r="AF53" s="3"/>
      <c r="AG53" s="21" t="s">
        <v>14</v>
      </c>
      <c r="AH53" s="4"/>
      <c r="AI53" s="4"/>
      <c r="AJ53" s="4"/>
      <c r="AK53" s="21" t="s">
        <v>15</v>
      </c>
      <c r="AL53" s="4"/>
      <c r="AM53" s="4"/>
      <c r="AN53" s="23"/>
      <c r="AO53" s="22" t="s">
        <v>16</v>
      </c>
      <c r="AP53" s="4"/>
      <c r="AQ53" s="4"/>
      <c r="AR53" s="23"/>
      <c r="AS53" s="22" t="s">
        <v>23</v>
      </c>
      <c r="AT53" s="4"/>
      <c r="AU53" s="4"/>
      <c r="AV53" s="23"/>
      <c r="AW53" s="22" t="s">
        <v>24</v>
      </c>
      <c r="AX53" s="4"/>
      <c r="AY53" s="4"/>
      <c r="AZ53" s="23"/>
      <c r="BB53" s="32" t="s">
        <v>68</v>
      </c>
      <c r="BC53" s="20"/>
      <c r="BD53" s="20"/>
      <c r="BE53" s="20"/>
      <c r="BF53" s="20"/>
      <c r="BG53" s="20"/>
      <c r="BI53" s="31" t="s">
        <v>69</v>
      </c>
      <c r="BP53" s="31" t="s">
        <v>70</v>
      </c>
    </row>
    <row r="54" spans="1:73" x14ac:dyDescent="0.25">
      <c r="A54" s="2"/>
      <c r="B54" s="3"/>
      <c r="C54" s="6" t="s">
        <v>0</v>
      </c>
      <c r="D54" s="24"/>
      <c r="E54" s="24"/>
      <c r="F54" s="20"/>
      <c r="G54" s="6" t="s">
        <v>0</v>
      </c>
      <c r="H54" s="24"/>
      <c r="I54" s="24"/>
      <c r="J54" s="7"/>
      <c r="K54" s="20" t="s">
        <v>0</v>
      </c>
      <c r="L54" s="24"/>
      <c r="M54" s="24"/>
      <c r="N54" s="7"/>
      <c r="O54" s="20" t="s">
        <v>0</v>
      </c>
      <c r="P54" s="24"/>
      <c r="Q54" s="24"/>
      <c r="R54" s="7"/>
      <c r="S54" s="20" t="s">
        <v>0</v>
      </c>
      <c r="T54" s="24"/>
      <c r="U54" s="24"/>
      <c r="V54" s="7"/>
      <c r="W54" s="20"/>
      <c r="X54" s="20"/>
      <c r="Y54" s="20"/>
      <c r="Z54" s="20"/>
      <c r="AA54" s="20"/>
      <c r="AB54" s="20"/>
      <c r="AC54" s="20"/>
      <c r="AE54" s="2"/>
      <c r="AF54" s="3"/>
      <c r="AG54" s="6" t="s">
        <v>0</v>
      </c>
      <c r="AH54" s="24"/>
      <c r="AI54" s="24"/>
      <c r="AJ54" s="20"/>
      <c r="AK54" s="6" t="s">
        <v>0</v>
      </c>
      <c r="AL54" s="24"/>
      <c r="AM54" s="24"/>
      <c r="AN54" s="7"/>
      <c r="AO54" s="20" t="s">
        <v>0</v>
      </c>
      <c r="AP54" s="24"/>
      <c r="AQ54" s="24"/>
      <c r="AR54" s="7"/>
      <c r="AS54" s="20" t="s">
        <v>0</v>
      </c>
      <c r="AT54" s="24"/>
      <c r="AU54" s="24"/>
      <c r="AV54" s="7"/>
      <c r="AW54" s="20" t="s">
        <v>0</v>
      </c>
      <c r="AX54" s="24"/>
      <c r="AY54" s="24"/>
      <c r="AZ54" s="7"/>
      <c r="BB54" s="20"/>
      <c r="BC54" s="20"/>
      <c r="BD54" s="20"/>
      <c r="BE54" s="20"/>
      <c r="BF54" s="20"/>
      <c r="BG54" s="20"/>
    </row>
    <row r="55" spans="1:73" x14ac:dyDescent="0.25">
      <c r="A55" s="2"/>
      <c r="B55" s="3"/>
      <c r="C55" s="6">
        <v>1</v>
      </c>
      <c r="D55" s="24">
        <v>2</v>
      </c>
      <c r="E55" s="24">
        <v>3</v>
      </c>
      <c r="F55" s="20">
        <v>4</v>
      </c>
      <c r="G55" s="6">
        <v>1</v>
      </c>
      <c r="H55" s="24">
        <v>2</v>
      </c>
      <c r="I55" s="24">
        <v>3</v>
      </c>
      <c r="J55" s="7">
        <v>4</v>
      </c>
      <c r="K55" s="20">
        <v>1</v>
      </c>
      <c r="L55" s="24">
        <v>2</v>
      </c>
      <c r="M55" s="24">
        <v>3</v>
      </c>
      <c r="N55" s="7">
        <v>4</v>
      </c>
      <c r="O55" s="20">
        <v>1</v>
      </c>
      <c r="P55" s="24">
        <v>2</v>
      </c>
      <c r="Q55" s="24">
        <v>3</v>
      </c>
      <c r="R55" s="7">
        <v>4</v>
      </c>
      <c r="S55" s="20">
        <v>1</v>
      </c>
      <c r="T55" s="24">
        <v>2</v>
      </c>
      <c r="U55" s="24">
        <v>3</v>
      </c>
      <c r="V55" s="7">
        <v>4</v>
      </c>
      <c r="W55" s="20"/>
      <c r="X55" s="20"/>
      <c r="Y55" s="20"/>
      <c r="Z55" s="20"/>
      <c r="AA55" s="20"/>
      <c r="AB55" s="20"/>
      <c r="AC55" s="20"/>
      <c r="AE55" s="2"/>
      <c r="AF55" s="3"/>
      <c r="AG55" s="6">
        <v>1</v>
      </c>
      <c r="AH55" s="24">
        <v>2</v>
      </c>
      <c r="AI55" s="24">
        <v>3</v>
      </c>
      <c r="AJ55" s="20">
        <v>4</v>
      </c>
      <c r="AK55" s="6">
        <v>1</v>
      </c>
      <c r="AL55" s="24">
        <v>2</v>
      </c>
      <c r="AM55" s="24">
        <v>3</v>
      </c>
      <c r="AN55" s="7">
        <v>4</v>
      </c>
      <c r="AO55" s="20">
        <v>1</v>
      </c>
      <c r="AP55" s="24">
        <v>2</v>
      </c>
      <c r="AQ55" s="24">
        <v>3</v>
      </c>
      <c r="AR55" s="7">
        <v>4</v>
      </c>
      <c r="AS55" s="20">
        <v>1</v>
      </c>
      <c r="AT55" s="24">
        <v>2</v>
      </c>
      <c r="AU55" s="24">
        <v>3</v>
      </c>
      <c r="AV55" s="7">
        <v>4</v>
      </c>
      <c r="AW55" s="20">
        <v>1</v>
      </c>
      <c r="AX55" s="24">
        <v>2</v>
      </c>
      <c r="AY55" s="24">
        <v>3</v>
      </c>
      <c r="AZ55" s="7">
        <v>4</v>
      </c>
      <c r="BB55" s="20"/>
      <c r="BC55" s="20"/>
      <c r="BD55" s="20"/>
      <c r="BE55" s="20"/>
      <c r="BF55" s="20"/>
      <c r="BG55" s="20"/>
    </row>
    <row r="56" spans="1:73" ht="15.75" thickBot="1" x14ac:dyDescent="0.3">
      <c r="A56" s="9" t="s">
        <v>1</v>
      </c>
      <c r="B56" s="3"/>
      <c r="C56" s="10" t="s">
        <v>2</v>
      </c>
      <c r="D56" s="11" t="s">
        <v>3</v>
      </c>
      <c r="E56" s="11" t="s">
        <v>4</v>
      </c>
      <c r="F56" s="11" t="s">
        <v>5</v>
      </c>
      <c r="G56" s="10" t="s">
        <v>2</v>
      </c>
      <c r="H56" s="11" t="s">
        <v>3</v>
      </c>
      <c r="I56" s="11" t="s">
        <v>4</v>
      </c>
      <c r="J56" s="12" t="s">
        <v>5</v>
      </c>
      <c r="K56" s="11" t="s">
        <v>2</v>
      </c>
      <c r="L56" s="11" t="s">
        <v>3</v>
      </c>
      <c r="M56" s="11" t="s">
        <v>4</v>
      </c>
      <c r="N56" s="12" t="s">
        <v>5</v>
      </c>
      <c r="O56" s="11" t="s">
        <v>2</v>
      </c>
      <c r="P56" s="11" t="s">
        <v>3</v>
      </c>
      <c r="Q56" s="11" t="s">
        <v>4</v>
      </c>
      <c r="R56" s="12" t="s">
        <v>5</v>
      </c>
      <c r="S56" s="11" t="s">
        <v>2</v>
      </c>
      <c r="T56" s="11" t="s">
        <v>3</v>
      </c>
      <c r="U56" s="11" t="s">
        <v>4</v>
      </c>
      <c r="V56" s="12" t="s">
        <v>5</v>
      </c>
      <c r="W56" s="20"/>
      <c r="X56" s="20"/>
      <c r="Y56" s="20" t="s">
        <v>18</v>
      </c>
      <c r="Z56" s="20" t="s">
        <v>19</v>
      </c>
      <c r="AA56" s="20" t="s">
        <v>20</v>
      </c>
      <c r="AB56" s="20" t="s">
        <v>25</v>
      </c>
      <c r="AC56" s="20" t="s">
        <v>26</v>
      </c>
      <c r="AE56" s="2" t="s">
        <v>1</v>
      </c>
      <c r="AF56" s="3"/>
      <c r="AG56" s="10" t="s">
        <v>2</v>
      </c>
      <c r="AH56" s="11" t="s">
        <v>3</v>
      </c>
      <c r="AI56" s="11" t="s">
        <v>4</v>
      </c>
      <c r="AJ56" s="11" t="s">
        <v>5</v>
      </c>
      <c r="AK56" s="10" t="s">
        <v>2</v>
      </c>
      <c r="AL56" s="11" t="s">
        <v>3</v>
      </c>
      <c r="AM56" s="11" t="s">
        <v>4</v>
      </c>
      <c r="AN56" s="12" t="s">
        <v>5</v>
      </c>
      <c r="AO56" s="11" t="s">
        <v>2</v>
      </c>
      <c r="AP56" s="11" t="s">
        <v>3</v>
      </c>
      <c r="AQ56" s="11" t="s">
        <v>4</v>
      </c>
      <c r="AR56" s="12" t="s">
        <v>5</v>
      </c>
      <c r="AS56" s="11" t="s">
        <v>2</v>
      </c>
      <c r="AT56" s="11" t="s">
        <v>3</v>
      </c>
      <c r="AU56" s="11" t="s">
        <v>4</v>
      </c>
      <c r="AV56" s="12" t="s">
        <v>5</v>
      </c>
      <c r="AW56" s="11" t="s">
        <v>2</v>
      </c>
      <c r="AX56" s="11" t="s">
        <v>3</v>
      </c>
      <c r="AY56" s="11" t="s">
        <v>4</v>
      </c>
      <c r="AZ56" s="12" t="s">
        <v>5</v>
      </c>
      <c r="BB56" s="20"/>
      <c r="BC56" s="20" t="s">
        <v>18</v>
      </c>
      <c r="BD56" s="20" t="s">
        <v>19</v>
      </c>
      <c r="BE56" s="20" t="s">
        <v>20</v>
      </c>
      <c r="BF56" s="20" t="s">
        <v>25</v>
      </c>
      <c r="BG56" s="20" t="s">
        <v>26</v>
      </c>
      <c r="BI56" s="20"/>
      <c r="BJ56" s="20" t="s">
        <v>18</v>
      </c>
      <c r="BK56" s="20" t="s">
        <v>19</v>
      </c>
      <c r="BL56" s="20" t="s">
        <v>20</v>
      </c>
      <c r="BM56" s="20" t="s">
        <v>25</v>
      </c>
      <c r="BN56" s="20" t="s">
        <v>26</v>
      </c>
      <c r="BO56" s="20"/>
      <c r="BP56" s="20"/>
      <c r="BQ56" s="20" t="s">
        <v>18</v>
      </c>
      <c r="BR56" s="20" t="s">
        <v>19</v>
      </c>
      <c r="BS56" s="20" t="s">
        <v>20</v>
      </c>
      <c r="BT56" s="20" t="s">
        <v>25</v>
      </c>
      <c r="BU56" s="20" t="s">
        <v>26</v>
      </c>
    </row>
    <row r="57" spans="1:73" x14ac:dyDescent="0.25">
      <c r="A57" s="42" t="s">
        <v>6</v>
      </c>
      <c r="B57" s="43" t="s">
        <v>7</v>
      </c>
      <c r="C57" s="36"/>
      <c r="D57" s="19"/>
      <c r="E57" s="19"/>
      <c r="F57" s="25"/>
      <c r="G57" s="37"/>
      <c r="H57" s="19"/>
      <c r="I57" s="57"/>
      <c r="J57" s="58"/>
      <c r="K57" s="36"/>
      <c r="L57" s="19"/>
      <c r="M57" s="19"/>
      <c r="N57" s="25"/>
      <c r="O57" s="36"/>
      <c r="P57" s="19"/>
      <c r="Q57" s="19"/>
      <c r="R57" s="25"/>
      <c r="S57" s="36"/>
      <c r="T57" s="19"/>
      <c r="U57" s="19"/>
      <c r="V57" s="25"/>
      <c r="W57" s="28"/>
      <c r="X57" s="28"/>
      <c r="Y57" s="28"/>
      <c r="Z57" s="28"/>
      <c r="AA57" s="28"/>
      <c r="AB57" s="28"/>
      <c r="AC57" s="28"/>
      <c r="AE57" s="42" t="s">
        <v>6</v>
      </c>
      <c r="AF57" s="43" t="s">
        <v>7</v>
      </c>
      <c r="AG57" s="36"/>
      <c r="AH57" s="13"/>
      <c r="AI57" s="13"/>
      <c r="AJ57" s="14"/>
      <c r="AK57" s="89"/>
      <c r="AL57" s="90"/>
      <c r="AM57" s="90"/>
      <c r="AN57" s="91"/>
      <c r="AO57" s="89"/>
      <c r="AP57" s="90"/>
      <c r="AQ57" s="90"/>
      <c r="AR57" s="91"/>
      <c r="AS57" s="89"/>
      <c r="AT57" s="90"/>
      <c r="AU57" s="90"/>
      <c r="AV57" s="91"/>
      <c r="AW57" s="89"/>
      <c r="AX57" s="90"/>
      <c r="AY57" s="90"/>
      <c r="AZ57" s="91"/>
      <c r="BB57" s="28"/>
      <c r="BC57" s="28"/>
      <c r="BD57" s="28"/>
      <c r="BE57" s="28"/>
      <c r="BF57" s="28"/>
      <c r="BG57" s="28"/>
      <c r="BI57" s="28"/>
      <c r="BJ57" s="28"/>
      <c r="BK57" s="95"/>
      <c r="BL57" s="95"/>
      <c r="BM57" s="95"/>
      <c r="BN57" s="95"/>
      <c r="BO57" s="28"/>
      <c r="BP57" s="28"/>
      <c r="BQ57" s="28"/>
      <c r="BR57" s="28"/>
      <c r="BS57" s="28"/>
      <c r="BT57" s="28"/>
      <c r="BU57" s="28"/>
    </row>
    <row r="58" spans="1:73" x14ac:dyDescent="0.25">
      <c r="A58" s="44" t="s">
        <v>8</v>
      </c>
      <c r="B58" s="45">
        <v>1</v>
      </c>
      <c r="C58" s="77">
        <f>C42/C9</f>
        <v>0</v>
      </c>
      <c r="D58" s="78">
        <f t="shared" ref="D58:V63" si="29">D42/D9</f>
        <v>0</v>
      </c>
      <c r="E58" s="83">
        <f t="shared" si="29"/>
        <v>0</v>
      </c>
      <c r="F58" s="84">
        <f t="shared" si="29"/>
        <v>0</v>
      </c>
      <c r="G58" s="77">
        <f t="shared" si="29"/>
        <v>0</v>
      </c>
      <c r="H58" s="78">
        <f t="shared" si="29"/>
        <v>0</v>
      </c>
      <c r="I58" s="83">
        <f t="shared" si="29"/>
        <v>0</v>
      </c>
      <c r="J58" s="84">
        <f t="shared" si="29"/>
        <v>0</v>
      </c>
      <c r="K58" s="77">
        <f t="shared" si="29"/>
        <v>0</v>
      </c>
      <c r="L58" s="78">
        <f t="shared" si="29"/>
        <v>0</v>
      </c>
      <c r="M58" s="83">
        <f t="shared" si="29"/>
        <v>0</v>
      </c>
      <c r="N58" s="84">
        <f t="shared" si="29"/>
        <v>0</v>
      </c>
      <c r="O58" s="77">
        <f t="shared" si="29"/>
        <v>1.6352164395713607E-2</v>
      </c>
      <c r="P58" s="78">
        <f t="shared" si="29"/>
        <v>5.6899844283507986E-2</v>
      </c>
      <c r="Q58" s="83">
        <f t="shared" si="29"/>
        <v>9.9417582632580173E-2</v>
      </c>
      <c r="R58" s="84">
        <f t="shared" si="29"/>
        <v>8.8089856962367694E-2</v>
      </c>
      <c r="S58" s="77">
        <f t="shared" si="29"/>
        <v>4.1141734396054785E-2</v>
      </c>
      <c r="T58" s="78">
        <f t="shared" si="29"/>
        <v>8.9314483567067754E-2</v>
      </c>
      <c r="U58" s="83">
        <f t="shared" si="29"/>
        <v>0.12878732253970673</v>
      </c>
      <c r="V58" s="84">
        <f t="shared" si="29"/>
        <v>8.8179933939305233E-2</v>
      </c>
      <c r="W58" s="47"/>
      <c r="X58" s="44" t="s">
        <v>8</v>
      </c>
      <c r="Y58" s="82">
        <f t="shared" ref="Y58:AC64" si="30">Y42/Y9</f>
        <v>0</v>
      </c>
      <c r="Z58" s="82">
        <f t="shared" si="30"/>
        <v>0</v>
      </c>
      <c r="AA58" s="82">
        <f t="shared" si="30"/>
        <v>0</v>
      </c>
      <c r="AB58" s="82">
        <f t="shared" si="30"/>
        <v>3.734219004680104E-2</v>
      </c>
      <c r="AC58" s="82">
        <f t="shared" si="30"/>
        <v>6.0021604725048451E-2</v>
      </c>
      <c r="AE58" s="44" t="s">
        <v>8</v>
      </c>
      <c r="AF58" s="45">
        <v>1</v>
      </c>
      <c r="AG58" s="85">
        <f>AG42/AG9</f>
        <v>0</v>
      </c>
      <c r="AH58" s="86">
        <f t="shared" ref="AH58:AZ64" si="31">AH42/AH9</f>
        <v>0</v>
      </c>
      <c r="AI58" s="87">
        <f t="shared" si="31"/>
        <v>0</v>
      </c>
      <c r="AJ58" s="88">
        <f t="shared" si="31"/>
        <v>0</v>
      </c>
      <c r="AK58" s="77">
        <f t="shared" si="31"/>
        <v>0</v>
      </c>
      <c r="AL58" s="78">
        <f t="shared" si="31"/>
        <v>0</v>
      </c>
      <c r="AM58" s="83">
        <f t="shared" si="31"/>
        <v>0</v>
      </c>
      <c r="AN58" s="84">
        <f t="shared" si="31"/>
        <v>0</v>
      </c>
      <c r="AO58" s="77">
        <f t="shared" si="31"/>
        <v>0</v>
      </c>
      <c r="AP58" s="78">
        <f t="shared" si="31"/>
        <v>0</v>
      </c>
      <c r="AQ58" s="83">
        <f t="shared" si="31"/>
        <v>0</v>
      </c>
      <c r="AR58" s="84">
        <f t="shared" si="31"/>
        <v>0</v>
      </c>
      <c r="AS58" s="77">
        <f t="shared" si="31"/>
        <v>1.6352164395713586E-2</v>
      </c>
      <c r="AT58" s="78">
        <f t="shared" si="31"/>
        <v>5.6899844283507944E-2</v>
      </c>
      <c r="AU58" s="83">
        <f t="shared" si="31"/>
        <v>9.9417582632580173E-2</v>
      </c>
      <c r="AV58" s="84">
        <f t="shared" si="31"/>
        <v>8.8089856962367763E-2</v>
      </c>
      <c r="AW58" s="77">
        <f t="shared" si="31"/>
        <v>4.1141734396054799E-2</v>
      </c>
      <c r="AX58" s="78">
        <f t="shared" si="31"/>
        <v>8.931448356706774E-2</v>
      </c>
      <c r="AY58" s="83">
        <f t="shared" si="31"/>
        <v>0.12878732253970665</v>
      </c>
      <c r="AZ58" s="84">
        <f t="shared" si="31"/>
        <v>8.8179933939305177E-2</v>
      </c>
      <c r="BB58" s="15" t="s">
        <v>8</v>
      </c>
      <c r="BC58" s="30">
        <f t="shared" ref="BC58:BG64" si="32">BC42/BC9</f>
        <v>0</v>
      </c>
      <c r="BD58" s="30">
        <f t="shared" si="32"/>
        <v>0</v>
      </c>
      <c r="BE58" s="30">
        <f t="shared" si="32"/>
        <v>0</v>
      </c>
      <c r="BF58" s="30">
        <f t="shared" si="32"/>
        <v>3.7362888754280787E-2</v>
      </c>
      <c r="BG58" s="30">
        <f t="shared" si="32"/>
        <v>6.0029842604666594E-2</v>
      </c>
      <c r="BI58" s="49" t="s">
        <v>8</v>
      </c>
      <c r="BJ58" s="18">
        <f t="shared" ref="BJ58:BN64" si="33">BJ42/BJ9</f>
        <v>0</v>
      </c>
      <c r="BK58" s="94">
        <f t="shared" si="33"/>
        <v>0</v>
      </c>
      <c r="BL58" s="94">
        <f t="shared" si="33"/>
        <v>0</v>
      </c>
      <c r="BM58" s="94">
        <f t="shared" si="33"/>
        <v>2.4091404679238697E-2</v>
      </c>
      <c r="BN58" s="94">
        <f t="shared" si="33"/>
        <v>5.0644232473982316E-2</v>
      </c>
      <c r="BP58" s="51" t="s">
        <v>8</v>
      </c>
      <c r="BQ58" s="18">
        <f t="shared" ref="BQ58:BU64" si="34">BQ42/BQ9</f>
        <v>0</v>
      </c>
      <c r="BR58" s="94">
        <f t="shared" si="34"/>
        <v>0</v>
      </c>
      <c r="BS58" s="94">
        <f t="shared" si="34"/>
        <v>0</v>
      </c>
      <c r="BT58" s="94">
        <f t="shared" si="34"/>
        <v>9.0445724821954093E-2</v>
      </c>
      <c r="BU58" s="94">
        <f t="shared" si="34"/>
        <v>9.6573375865167663E-2</v>
      </c>
    </row>
    <row r="59" spans="1:73" x14ac:dyDescent="0.25">
      <c r="A59" s="44" t="s">
        <v>9</v>
      </c>
      <c r="B59" s="46">
        <v>2</v>
      </c>
      <c r="C59" s="77">
        <f t="shared" ref="C59:N64" si="35">C43/C10</f>
        <v>0</v>
      </c>
      <c r="D59" s="78">
        <f t="shared" si="35"/>
        <v>0</v>
      </c>
      <c r="E59" s="83">
        <f t="shared" si="35"/>
        <v>0</v>
      </c>
      <c r="F59" s="84">
        <f t="shared" si="35"/>
        <v>0</v>
      </c>
      <c r="G59" s="77">
        <f t="shared" si="35"/>
        <v>0</v>
      </c>
      <c r="H59" s="78">
        <f t="shared" si="35"/>
        <v>0</v>
      </c>
      <c r="I59" s="83">
        <f t="shared" si="35"/>
        <v>0</v>
      </c>
      <c r="J59" s="84">
        <f t="shared" si="35"/>
        <v>0</v>
      </c>
      <c r="K59" s="77">
        <f t="shared" si="35"/>
        <v>0</v>
      </c>
      <c r="L59" s="78">
        <f t="shared" si="35"/>
        <v>0</v>
      </c>
      <c r="M59" s="83">
        <f t="shared" si="35"/>
        <v>0</v>
      </c>
      <c r="N59" s="84">
        <f t="shared" si="35"/>
        <v>0</v>
      </c>
      <c r="O59" s="77">
        <f t="shared" si="29"/>
        <v>3.0859123876076727E-2</v>
      </c>
      <c r="P59" s="78">
        <f t="shared" si="29"/>
        <v>8.3602731429187564E-3</v>
      </c>
      <c r="Q59" s="83">
        <f t="shared" si="29"/>
        <v>-4.6145250569596279E-2</v>
      </c>
      <c r="R59" s="84">
        <f t="shared" si="29"/>
        <v>9.4392130873687502E-2</v>
      </c>
      <c r="S59" s="77">
        <f t="shared" si="29"/>
        <v>7.4971450672012288E-2</v>
      </c>
      <c r="T59" s="78">
        <f t="shared" si="29"/>
        <v>5.5689286153885673E-2</v>
      </c>
      <c r="U59" s="83">
        <f t="shared" si="29"/>
        <v>-6.27391370581067E-2</v>
      </c>
      <c r="V59" s="84">
        <f t="shared" si="29"/>
        <v>0.1057527556617671</v>
      </c>
      <c r="W59" s="47"/>
      <c r="X59" s="44" t="s">
        <v>9</v>
      </c>
      <c r="Y59" s="82">
        <f t="shared" si="30"/>
        <v>0</v>
      </c>
      <c r="Z59" s="82">
        <f t="shared" si="30"/>
        <v>0</v>
      </c>
      <c r="AA59" s="82">
        <f t="shared" si="30"/>
        <v>0</v>
      </c>
      <c r="AB59" s="82">
        <f t="shared" si="30"/>
        <v>3.4464040106995254E-2</v>
      </c>
      <c r="AC59" s="82">
        <f t="shared" si="30"/>
        <v>7.2212496063808737E-2</v>
      </c>
      <c r="AE59" s="44" t="s">
        <v>9</v>
      </c>
      <c r="AF59" s="46">
        <v>2</v>
      </c>
      <c r="AG59" s="85">
        <f t="shared" ref="AG59:AR64" si="36">AG43/AG10</f>
        <v>0</v>
      </c>
      <c r="AH59" s="86">
        <f t="shared" si="36"/>
        <v>0</v>
      </c>
      <c r="AI59" s="87">
        <f t="shared" si="36"/>
        <v>0</v>
      </c>
      <c r="AJ59" s="88">
        <f t="shared" si="36"/>
        <v>0</v>
      </c>
      <c r="AK59" s="77">
        <f t="shared" si="36"/>
        <v>0</v>
      </c>
      <c r="AL59" s="78">
        <f t="shared" si="36"/>
        <v>0</v>
      </c>
      <c r="AM59" s="83">
        <f t="shared" si="36"/>
        <v>0</v>
      </c>
      <c r="AN59" s="84">
        <f t="shared" si="36"/>
        <v>0</v>
      </c>
      <c r="AO59" s="77">
        <f t="shared" si="36"/>
        <v>0</v>
      </c>
      <c r="AP59" s="78">
        <f t="shared" si="36"/>
        <v>0</v>
      </c>
      <c r="AQ59" s="83">
        <f t="shared" si="36"/>
        <v>0</v>
      </c>
      <c r="AR59" s="84">
        <f t="shared" si="36"/>
        <v>0</v>
      </c>
      <c r="AS59" s="77">
        <f t="shared" si="31"/>
        <v>3.0859123876076727E-2</v>
      </c>
      <c r="AT59" s="78">
        <f t="shared" si="31"/>
        <v>8.3602731429187511E-3</v>
      </c>
      <c r="AU59" s="83">
        <f t="shared" si="31"/>
        <v>-4.6145250569596265E-2</v>
      </c>
      <c r="AV59" s="84">
        <f t="shared" si="31"/>
        <v>9.4392130873687446E-2</v>
      </c>
      <c r="AW59" s="77">
        <f t="shared" si="31"/>
        <v>7.4971450672012399E-2</v>
      </c>
      <c r="AX59" s="78">
        <f t="shared" si="31"/>
        <v>5.5689286153885686E-2</v>
      </c>
      <c r="AY59" s="83">
        <f t="shared" si="31"/>
        <v>-6.27391370581067E-2</v>
      </c>
      <c r="AZ59" s="84">
        <f t="shared" si="31"/>
        <v>0.10575275566176702</v>
      </c>
      <c r="BB59" s="15" t="s">
        <v>9</v>
      </c>
      <c r="BC59" s="30">
        <f t="shared" si="32"/>
        <v>0</v>
      </c>
      <c r="BD59" s="30">
        <f t="shared" si="32"/>
        <v>0</v>
      </c>
      <c r="BE59" s="30">
        <f t="shared" si="32"/>
        <v>0</v>
      </c>
      <c r="BF59" s="30">
        <f t="shared" si="32"/>
        <v>3.4388770759977552E-2</v>
      </c>
      <c r="BG59" s="30">
        <f t="shared" si="32"/>
        <v>7.2215391878622331E-2</v>
      </c>
      <c r="BI59" s="49" t="s">
        <v>9</v>
      </c>
      <c r="BJ59" s="18">
        <f t="shared" si="33"/>
        <v>0</v>
      </c>
      <c r="BK59" s="94">
        <f t="shared" si="33"/>
        <v>0</v>
      </c>
      <c r="BL59" s="94">
        <f t="shared" si="33"/>
        <v>0</v>
      </c>
      <c r="BM59" s="94">
        <f t="shared" si="33"/>
        <v>2.7023469563015733E-2</v>
      </c>
      <c r="BN59" s="94">
        <f t="shared" si="33"/>
        <v>7.1686336011838381E-2</v>
      </c>
      <c r="BP59" s="51" t="s">
        <v>9</v>
      </c>
      <c r="BQ59" s="18">
        <f t="shared" si="34"/>
        <v>0</v>
      </c>
      <c r="BR59" s="94">
        <f t="shared" si="34"/>
        <v>0</v>
      </c>
      <c r="BS59" s="94">
        <f t="shared" si="34"/>
        <v>0</v>
      </c>
      <c r="BT59" s="94">
        <f t="shared" si="34"/>
        <v>6.6980025343392049E-2</v>
      </c>
      <c r="BU59" s="94">
        <f t="shared" si="34"/>
        <v>7.4536279809183953E-2</v>
      </c>
    </row>
    <row r="60" spans="1:73" x14ac:dyDescent="0.25">
      <c r="A60" s="44" t="s">
        <v>10</v>
      </c>
      <c r="B60" s="45">
        <v>3</v>
      </c>
      <c r="C60" s="77">
        <f t="shared" si="35"/>
        <v>0</v>
      </c>
      <c r="D60" s="78">
        <f t="shared" si="35"/>
        <v>0</v>
      </c>
      <c r="E60" s="83">
        <f t="shared" si="35"/>
        <v>0</v>
      </c>
      <c r="F60" s="84">
        <f t="shared" si="35"/>
        <v>0</v>
      </c>
      <c r="G60" s="77">
        <f t="shared" si="35"/>
        <v>0</v>
      </c>
      <c r="H60" s="78">
        <f t="shared" si="35"/>
        <v>0</v>
      </c>
      <c r="I60" s="83">
        <f t="shared" si="35"/>
        <v>0</v>
      </c>
      <c r="J60" s="84">
        <f t="shared" si="35"/>
        <v>0</v>
      </c>
      <c r="K60" s="77">
        <f t="shared" si="35"/>
        <v>0</v>
      </c>
      <c r="L60" s="78">
        <f t="shared" si="35"/>
        <v>0</v>
      </c>
      <c r="M60" s="83">
        <f t="shared" si="35"/>
        <v>0</v>
      </c>
      <c r="N60" s="84">
        <f t="shared" si="35"/>
        <v>0</v>
      </c>
      <c r="O60" s="77">
        <f t="shared" si="29"/>
        <v>6.4767863684959764E-2</v>
      </c>
      <c r="P60" s="78">
        <f t="shared" si="29"/>
        <v>0.12411423955972893</v>
      </c>
      <c r="Q60" s="83">
        <f t="shared" si="29"/>
        <v>3.7396776148909204E-2</v>
      </c>
      <c r="R60" s="84">
        <f t="shared" si="29"/>
        <v>9.6697024403086751E-2</v>
      </c>
      <c r="S60" s="77">
        <f t="shared" si="29"/>
        <v>8.6646175435062867E-2</v>
      </c>
      <c r="T60" s="78">
        <f t="shared" si="29"/>
        <v>0.17776755166212876</v>
      </c>
      <c r="U60" s="83">
        <f t="shared" si="29"/>
        <v>2.3581853686616625E-2</v>
      </c>
      <c r="V60" s="84">
        <f t="shared" si="29"/>
        <v>9.022516631108965E-2</v>
      </c>
      <c r="W60" s="47"/>
      <c r="X60" s="44" t="s">
        <v>10</v>
      </c>
      <c r="Y60" s="82">
        <f t="shared" si="30"/>
        <v>0</v>
      </c>
      <c r="Z60" s="82">
        <f t="shared" si="30"/>
        <v>0</v>
      </c>
      <c r="AA60" s="82">
        <f t="shared" si="30"/>
        <v>0</v>
      </c>
      <c r="AB60" s="82">
        <f t="shared" si="30"/>
        <v>7.3975263296359797E-2</v>
      </c>
      <c r="AC60" s="82">
        <f t="shared" si="30"/>
        <v>9.6924648901534932E-2</v>
      </c>
      <c r="AE60" s="44" t="s">
        <v>10</v>
      </c>
      <c r="AF60" s="45">
        <v>3</v>
      </c>
      <c r="AG60" s="85">
        <f t="shared" si="36"/>
        <v>0</v>
      </c>
      <c r="AH60" s="86">
        <f t="shared" si="36"/>
        <v>0</v>
      </c>
      <c r="AI60" s="87">
        <f t="shared" si="36"/>
        <v>0</v>
      </c>
      <c r="AJ60" s="88">
        <f t="shared" si="36"/>
        <v>0</v>
      </c>
      <c r="AK60" s="77">
        <f t="shared" si="36"/>
        <v>0</v>
      </c>
      <c r="AL60" s="78">
        <f t="shared" si="36"/>
        <v>0</v>
      </c>
      <c r="AM60" s="83">
        <f t="shared" si="36"/>
        <v>0</v>
      </c>
      <c r="AN60" s="84">
        <f t="shared" si="36"/>
        <v>0</v>
      </c>
      <c r="AO60" s="77">
        <f t="shared" si="36"/>
        <v>0</v>
      </c>
      <c r="AP60" s="78">
        <f t="shared" si="36"/>
        <v>0</v>
      </c>
      <c r="AQ60" s="83">
        <f t="shared" si="36"/>
        <v>0</v>
      </c>
      <c r="AR60" s="84">
        <f t="shared" si="36"/>
        <v>0</v>
      </c>
      <c r="AS60" s="77">
        <f t="shared" si="31"/>
        <v>6.4767863684959778E-2</v>
      </c>
      <c r="AT60" s="78">
        <f t="shared" si="31"/>
        <v>0.12411423955972896</v>
      </c>
      <c r="AU60" s="83">
        <f t="shared" si="31"/>
        <v>3.7396776148909218E-2</v>
      </c>
      <c r="AV60" s="84">
        <f t="shared" si="31"/>
        <v>9.6697024403086765E-2</v>
      </c>
      <c r="AW60" s="77">
        <f t="shared" si="31"/>
        <v>8.6646175435062922E-2</v>
      </c>
      <c r="AX60" s="78">
        <f t="shared" si="31"/>
        <v>0.17776755166212885</v>
      </c>
      <c r="AY60" s="83">
        <f t="shared" si="31"/>
        <v>2.3581853686616628E-2</v>
      </c>
      <c r="AZ60" s="84">
        <f t="shared" si="31"/>
        <v>9.0225166311089636E-2</v>
      </c>
      <c r="BB60" s="15" t="s">
        <v>10</v>
      </c>
      <c r="BC60" s="30">
        <f t="shared" si="32"/>
        <v>0</v>
      </c>
      <c r="BD60" s="30">
        <f t="shared" si="32"/>
        <v>0</v>
      </c>
      <c r="BE60" s="30">
        <f t="shared" si="32"/>
        <v>0</v>
      </c>
      <c r="BF60" s="30">
        <f t="shared" si="32"/>
        <v>7.3898655973681102E-2</v>
      </c>
      <c r="BG60" s="30">
        <f t="shared" si="32"/>
        <v>9.6859754687929955E-2</v>
      </c>
      <c r="BI60" s="49" t="s">
        <v>10</v>
      </c>
      <c r="BJ60" s="18">
        <f t="shared" si="33"/>
        <v>0</v>
      </c>
      <c r="BK60" s="94">
        <f t="shared" si="33"/>
        <v>0</v>
      </c>
      <c r="BL60" s="94">
        <f t="shared" si="33"/>
        <v>0</v>
      </c>
      <c r="BM60" s="94">
        <f t="shared" si="33"/>
        <v>7.310020745015279E-2</v>
      </c>
      <c r="BN60" s="94">
        <f t="shared" si="33"/>
        <v>9.950908577698156E-2</v>
      </c>
      <c r="BP60" s="51" t="s">
        <v>10</v>
      </c>
      <c r="BQ60" s="18">
        <f t="shared" si="34"/>
        <v>0</v>
      </c>
      <c r="BR60" s="94">
        <f t="shared" si="34"/>
        <v>0</v>
      </c>
      <c r="BS60" s="94">
        <f t="shared" si="34"/>
        <v>0</v>
      </c>
      <c r="BT60" s="94">
        <f t="shared" si="34"/>
        <v>8.0841114451014981E-2</v>
      </c>
      <c r="BU60" s="94">
        <f t="shared" si="34"/>
        <v>7.2313015097687963E-2</v>
      </c>
    </row>
    <row r="61" spans="1:73" x14ac:dyDescent="0.25">
      <c r="A61" s="44" t="s">
        <v>11</v>
      </c>
      <c r="B61" s="45">
        <v>5</v>
      </c>
      <c r="C61" s="77">
        <f t="shared" si="35"/>
        <v>0</v>
      </c>
      <c r="D61" s="78">
        <f t="shared" si="35"/>
        <v>0</v>
      </c>
      <c r="E61" s="83">
        <f t="shared" si="35"/>
        <v>0</v>
      </c>
      <c r="F61" s="84">
        <f t="shared" si="35"/>
        <v>0</v>
      </c>
      <c r="G61" s="77">
        <f t="shared" si="35"/>
        <v>0</v>
      </c>
      <c r="H61" s="78">
        <f t="shared" si="35"/>
        <v>0</v>
      </c>
      <c r="I61" s="83">
        <f t="shared" si="35"/>
        <v>0</v>
      </c>
      <c r="J61" s="84">
        <f t="shared" si="35"/>
        <v>0</v>
      </c>
      <c r="K61" s="77">
        <f t="shared" si="35"/>
        <v>0</v>
      </c>
      <c r="L61" s="78">
        <f t="shared" si="35"/>
        <v>0</v>
      </c>
      <c r="M61" s="83">
        <f t="shared" si="35"/>
        <v>0</v>
      </c>
      <c r="N61" s="84">
        <f t="shared" si="35"/>
        <v>0</v>
      </c>
      <c r="O61" s="77">
        <f t="shared" si="29"/>
        <v>5.1732243024413663E-2</v>
      </c>
      <c r="P61" s="78">
        <f t="shared" si="29"/>
        <v>7.9435224936035637E-2</v>
      </c>
      <c r="Q61" s="83">
        <f t="shared" si="29"/>
        <v>0.18478076731200108</v>
      </c>
      <c r="R61" s="84">
        <f t="shared" si="29"/>
        <v>9.0364606013974266E-2</v>
      </c>
      <c r="S61" s="77">
        <f t="shared" si="29"/>
        <v>0.103971214192788</v>
      </c>
      <c r="T61" s="78">
        <f t="shared" si="29"/>
        <v>0.13959139615341581</v>
      </c>
      <c r="U61" s="83">
        <f t="shared" si="29"/>
        <v>0.27095739510924821</v>
      </c>
      <c r="V61" s="84">
        <f t="shared" si="29"/>
        <v>0.16434493912331447</v>
      </c>
      <c r="W61" s="47"/>
      <c r="X61" s="44" t="s">
        <v>11</v>
      </c>
      <c r="Y61" s="82">
        <f t="shared" si="30"/>
        <v>0</v>
      </c>
      <c r="Z61" s="82">
        <f t="shared" si="30"/>
        <v>0</v>
      </c>
      <c r="AA61" s="82">
        <f t="shared" si="30"/>
        <v>0</v>
      </c>
      <c r="AB61" s="82">
        <f t="shared" si="30"/>
        <v>6.6266505326170164E-2</v>
      </c>
      <c r="AC61" s="82">
        <f t="shared" si="30"/>
        <v>0.12430428341935779</v>
      </c>
      <c r="AE61" s="44" t="s">
        <v>11</v>
      </c>
      <c r="AF61" s="45">
        <v>5</v>
      </c>
      <c r="AG61" s="85">
        <f t="shared" si="36"/>
        <v>0</v>
      </c>
      <c r="AH61" s="86">
        <f t="shared" si="36"/>
        <v>0</v>
      </c>
      <c r="AI61" s="87">
        <f t="shared" si="36"/>
        <v>0</v>
      </c>
      <c r="AJ61" s="88">
        <f t="shared" si="36"/>
        <v>0</v>
      </c>
      <c r="AK61" s="77">
        <f t="shared" si="36"/>
        <v>0</v>
      </c>
      <c r="AL61" s="78">
        <f t="shared" si="36"/>
        <v>0</v>
      </c>
      <c r="AM61" s="83">
        <f t="shared" si="36"/>
        <v>0</v>
      </c>
      <c r="AN61" s="84">
        <f t="shared" si="36"/>
        <v>0</v>
      </c>
      <c r="AO61" s="77">
        <f t="shared" si="36"/>
        <v>0</v>
      </c>
      <c r="AP61" s="78">
        <f t="shared" si="36"/>
        <v>0</v>
      </c>
      <c r="AQ61" s="83">
        <f t="shared" si="36"/>
        <v>0</v>
      </c>
      <c r="AR61" s="84">
        <f t="shared" si="36"/>
        <v>0</v>
      </c>
      <c r="AS61" s="77">
        <f t="shared" si="31"/>
        <v>5.1732243024413753E-2</v>
      </c>
      <c r="AT61" s="78">
        <f t="shared" si="31"/>
        <v>7.9435224936035595E-2</v>
      </c>
      <c r="AU61" s="83">
        <f t="shared" si="31"/>
        <v>0.1847807673120011</v>
      </c>
      <c r="AV61" s="84">
        <f t="shared" si="31"/>
        <v>9.0364606013974252E-2</v>
      </c>
      <c r="AW61" s="77">
        <f t="shared" si="31"/>
        <v>0.10397121419278801</v>
      </c>
      <c r="AX61" s="78">
        <f t="shared" si="31"/>
        <v>0.13959139615341584</v>
      </c>
      <c r="AY61" s="83">
        <f t="shared" si="31"/>
        <v>0.27095739510924827</v>
      </c>
      <c r="AZ61" s="84">
        <f t="shared" si="31"/>
        <v>0.16434493912331452</v>
      </c>
      <c r="BB61" s="15" t="s">
        <v>11</v>
      </c>
      <c r="BC61" s="30">
        <f t="shared" si="32"/>
        <v>0</v>
      </c>
      <c r="BD61" s="30">
        <f t="shared" si="32"/>
        <v>0</v>
      </c>
      <c r="BE61" s="30">
        <f t="shared" si="32"/>
        <v>0</v>
      </c>
      <c r="BF61" s="30">
        <f t="shared" si="32"/>
        <v>6.6039947282037145E-2</v>
      </c>
      <c r="BG61" s="30">
        <f t="shared" si="32"/>
        <v>0.12397596082878121</v>
      </c>
      <c r="BI61" s="49" t="s">
        <v>11</v>
      </c>
      <c r="BJ61" s="18">
        <f t="shared" si="33"/>
        <v>0</v>
      </c>
      <c r="BK61" s="94">
        <f t="shared" si="33"/>
        <v>0</v>
      </c>
      <c r="BL61" s="94">
        <f t="shared" si="33"/>
        <v>0</v>
      </c>
      <c r="BM61" s="94">
        <f t="shared" si="33"/>
        <v>5.6834278818698521E-2</v>
      </c>
      <c r="BN61" s="94">
        <f t="shared" si="33"/>
        <v>0.11064659025403285</v>
      </c>
      <c r="BP61" s="51" t="s">
        <v>11</v>
      </c>
      <c r="BQ61" s="18">
        <f t="shared" si="34"/>
        <v>0</v>
      </c>
      <c r="BR61" s="94">
        <f t="shared" si="34"/>
        <v>0</v>
      </c>
      <c r="BS61" s="94">
        <f t="shared" si="34"/>
        <v>0</v>
      </c>
      <c r="BT61" s="94">
        <f t="shared" si="34"/>
        <v>0.11090699834435827</v>
      </c>
      <c r="BU61" s="94">
        <f t="shared" si="34"/>
        <v>0.18783630600798867</v>
      </c>
    </row>
    <row r="62" spans="1:73" x14ac:dyDescent="0.25">
      <c r="A62" s="44" t="s">
        <v>12</v>
      </c>
      <c r="B62" s="45">
        <v>7</v>
      </c>
      <c r="C62" s="77">
        <f t="shared" si="35"/>
        <v>0</v>
      </c>
      <c r="D62" s="78">
        <f t="shared" si="35"/>
        <v>0</v>
      </c>
      <c r="E62" s="83">
        <f t="shared" si="35"/>
        <v>0</v>
      </c>
      <c r="F62" s="84">
        <f t="shared" si="35"/>
        <v>0</v>
      </c>
      <c r="G62" s="77">
        <f t="shared" si="35"/>
        <v>0</v>
      </c>
      <c r="H62" s="78">
        <f t="shared" si="35"/>
        <v>0</v>
      </c>
      <c r="I62" s="83">
        <f t="shared" si="35"/>
        <v>0</v>
      </c>
      <c r="J62" s="84">
        <f t="shared" si="35"/>
        <v>0</v>
      </c>
      <c r="K62" s="77">
        <f t="shared" si="35"/>
        <v>0</v>
      </c>
      <c r="L62" s="78">
        <f t="shared" si="35"/>
        <v>0</v>
      </c>
      <c r="M62" s="83">
        <f t="shared" si="35"/>
        <v>0</v>
      </c>
      <c r="N62" s="84">
        <f t="shared" si="35"/>
        <v>0</v>
      </c>
      <c r="O62" s="77">
        <f t="shared" si="29"/>
        <v>-0.21966777408637872</v>
      </c>
      <c r="P62" s="78">
        <f t="shared" si="29"/>
        <v>-0.1204145077720206</v>
      </c>
      <c r="Q62" s="83">
        <f t="shared" si="29"/>
        <v>-0.49716981132075405</v>
      </c>
      <c r="R62" s="84">
        <f t="shared" si="29"/>
        <v>-0.16564417177914117</v>
      </c>
      <c r="S62" s="77">
        <f t="shared" si="29"/>
        <v>-0.36385660386938057</v>
      </c>
      <c r="T62" s="78">
        <f t="shared" si="29"/>
        <v>-0.1726727556138673</v>
      </c>
      <c r="U62" s="83">
        <f t="shared" si="29"/>
        <v>-1.1430699356286407</v>
      </c>
      <c r="V62" s="84">
        <f t="shared" si="29"/>
        <v>-0.28005217898579049</v>
      </c>
      <c r="W62" s="47"/>
      <c r="X62" s="44" t="s">
        <v>12</v>
      </c>
      <c r="Y62" s="82">
        <f t="shared" si="30"/>
        <v>0</v>
      </c>
      <c r="Z62" s="82">
        <f t="shared" si="30"/>
        <v>0</v>
      </c>
      <c r="AA62" s="82">
        <f t="shared" si="30"/>
        <v>0</v>
      </c>
      <c r="AB62" s="82">
        <f t="shared" si="30"/>
        <v>-0.20477464382709615</v>
      </c>
      <c r="AC62" s="82">
        <f t="shared" si="30"/>
        <v>-0.34325032312201681</v>
      </c>
      <c r="AE62" s="44" t="s">
        <v>12</v>
      </c>
      <c r="AF62" s="45">
        <v>7</v>
      </c>
      <c r="AG62" s="85">
        <f t="shared" si="36"/>
        <v>0</v>
      </c>
      <c r="AH62" s="86">
        <f t="shared" si="36"/>
        <v>0</v>
      </c>
      <c r="AI62" s="87">
        <f t="shared" si="36"/>
        <v>0</v>
      </c>
      <c r="AJ62" s="88">
        <f t="shared" si="36"/>
        <v>0</v>
      </c>
      <c r="AK62" s="77">
        <f t="shared" si="36"/>
        <v>0</v>
      </c>
      <c r="AL62" s="78">
        <f t="shared" si="36"/>
        <v>0</v>
      </c>
      <c r="AM62" s="83">
        <f t="shared" si="36"/>
        <v>0</v>
      </c>
      <c r="AN62" s="84">
        <f t="shared" si="36"/>
        <v>0</v>
      </c>
      <c r="AO62" s="77">
        <f t="shared" si="36"/>
        <v>0</v>
      </c>
      <c r="AP62" s="78">
        <f t="shared" si="36"/>
        <v>0</v>
      </c>
      <c r="AQ62" s="83">
        <f t="shared" si="36"/>
        <v>0</v>
      </c>
      <c r="AR62" s="84">
        <f t="shared" si="36"/>
        <v>0</v>
      </c>
      <c r="AS62" s="77">
        <f t="shared" si="31"/>
        <v>-0.21966777408637883</v>
      </c>
      <c r="AT62" s="78">
        <f t="shared" si="31"/>
        <v>-0.12041450777202065</v>
      </c>
      <c r="AU62" s="83">
        <f t="shared" si="31"/>
        <v>-0.49716981132075411</v>
      </c>
      <c r="AV62" s="84">
        <f t="shared" si="31"/>
        <v>-0.16564417177914123</v>
      </c>
      <c r="AW62" s="77">
        <f t="shared" si="31"/>
        <v>-0.36385660386938057</v>
      </c>
      <c r="AX62" s="78">
        <f t="shared" si="31"/>
        <v>-0.17267275561386727</v>
      </c>
      <c r="AY62" s="83">
        <f t="shared" si="31"/>
        <v>-1.1430699356286407</v>
      </c>
      <c r="AZ62" s="84">
        <f t="shared" si="31"/>
        <v>-0.28005217898579055</v>
      </c>
      <c r="BB62" s="15" t="s">
        <v>12</v>
      </c>
      <c r="BC62" s="30">
        <f t="shared" si="32"/>
        <v>0</v>
      </c>
      <c r="BD62" s="30">
        <f t="shared" si="32"/>
        <v>0</v>
      </c>
      <c r="BE62" s="30">
        <f t="shared" si="32"/>
        <v>0</v>
      </c>
      <c r="BF62" s="30">
        <f t="shared" si="32"/>
        <v>-0.20471115346195504</v>
      </c>
      <c r="BG62" s="30">
        <f t="shared" si="32"/>
        <v>-0.34321873605034975</v>
      </c>
      <c r="BI62" s="49" t="s">
        <v>12</v>
      </c>
      <c r="BJ62" s="18">
        <f t="shared" si="33"/>
        <v>0</v>
      </c>
      <c r="BK62" s="94">
        <f t="shared" si="33"/>
        <v>0</v>
      </c>
      <c r="BL62" s="94">
        <f t="shared" si="33"/>
        <v>0</v>
      </c>
      <c r="BM62" s="94">
        <f t="shared" si="33"/>
        <v>-0.19494113682197428</v>
      </c>
      <c r="BN62" s="94">
        <f t="shared" si="33"/>
        <v>-0.31453676135557607</v>
      </c>
      <c r="BP62" s="51" t="s">
        <v>12</v>
      </c>
      <c r="BQ62" s="18">
        <f t="shared" si="34"/>
        <v>0</v>
      </c>
      <c r="BR62" s="94">
        <f t="shared" si="34"/>
        <v>0</v>
      </c>
      <c r="BS62" s="94">
        <f t="shared" si="34"/>
        <v>0</v>
      </c>
      <c r="BT62" s="94">
        <f t="shared" si="34"/>
        <v>-0.24308038450960434</v>
      </c>
      <c r="BU62" s="94">
        <f t="shared" si="34"/>
        <v>-0.46292634390730536</v>
      </c>
    </row>
    <row r="63" spans="1:73" ht="15.75" thickBot="1" x14ac:dyDescent="0.3">
      <c r="A63" s="44" t="s">
        <v>13</v>
      </c>
      <c r="B63" s="45">
        <v>8</v>
      </c>
      <c r="C63" s="77">
        <f t="shared" si="35"/>
        <v>0</v>
      </c>
      <c r="D63" s="78">
        <f t="shared" si="35"/>
        <v>0</v>
      </c>
      <c r="E63" s="83">
        <f t="shared" si="35"/>
        <v>0</v>
      </c>
      <c r="F63" s="84">
        <f t="shared" si="35"/>
        <v>0</v>
      </c>
      <c r="G63" s="77">
        <f t="shared" si="35"/>
        <v>0</v>
      </c>
      <c r="H63" s="78">
        <f t="shared" si="35"/>
        <v>0</v>
      </c>
      <c r="I63" s="83">
        <f t="shared" si="35"/>
        <v>0</v>
      </c>
      <c r="J63" s="84">
        <f t="shared" si="35"/>
        <v>0</v>
      </c>
      <c r="K63" s="77">
        <f t="shared" si="35"/>
        <v>0</v>
      </c>
      <c r="L63" s="78">
        <f t="shared" si="35"/>
        <v>0</v>
      </c>
      <c r="M63" s="83">
        <f t="shared" si="35"/>
        <v>0</v>
      </c>
      <c r="N63" s="84">
        <f t="shared" si="35"/>
        <v>0</v>
      </c>
      <c r="O63" s="77">
        <f t="shared" si="29"/>
        <v>9.0980230642504351E-2</v>
      </c>
      <c r="P63" s="78">
        <f t="shared" si="29"/>
        <v>-8.7624309392265468E-2</v>
      </c>
      <c r="Q63" s="83">
        <f t="shared" si="29"/>
        <v>5.7142857142857065E-2</v>
      </c>
      <c r="R63" s="84">
        <f t="shared" si="29"/>
        <v>-1.8888888888888955E-2</v>
      </c>
      <c r="S63" s="77">
        <f t="shared" si="29"/>
        <v>0.14339623539569096</v>
      </c>
      <c r="T63" s="78">
        <f t="shared" si="29"/>
        <v>-8.7465135311596998E-2</v>
      </c>
      <c r="U63" s="83">
        <f t="shared" si="29"/>
        <v>1.9126161752487665E-2</v>
      </c>
      <c r="V63" s="84">
        <f t="shared" si="29"/>
        <v>-6.0561826515274746E-2</v>
      </c>
      <c r="W63" s="47"/>
      <c r="X63" s="44" t="s">
        <v>13</v>
      </c>
      <c r="Y63" s="82">
        <f t="shared" si="30"/>
        <v>0</v>
      </c>
      <c r="Z63" s="82">
        <f t="shared" si="30"/>
        <v>0</v>
      </c>
      <c r="AA63" s="82">
        <f t="shared" si="30"/>
        <v>0</v>
      </c>
      <c r="AB63" s="82">
        <f t="shared" si="30"/>
        <v>6.2971933820338138E-2</v>
      </c>
      <c r="AC63" s="82">
        <f t="shared" si="30"/>
        <v>0.10147462272858418</v>
      </c>
      <c r="AE63" s="44" t="s">
        <v>13</v>
      </c>
      <c r="AF63" s="45">
        <v>8</v>
      </c>
      <c r="AG63" s="85">
        <f t="shared" si="36"/>
        <v>0</v>
      </c>
      <c r="AH63" s="86">
        <f t="shared" si="36"/>
        <v>0</v>
      </c>
      <c r="AI63" s="87">
        <f t="shared" si="36"/>
        <v>0</v>
      </c>
      <c r="AJ63" s="88">
        <f t="shared" si="36"/>
        <v>0</v>
      </c>
      <c r="AK63" s="77">
        <f t="shared" si="36"/>
        <v>0</v>
      </c>
      <c r="AL63" s="78">
        <f t="shared" si="36"/>
        <v>0</v>
      </c>
      <c r="AM63" s="83">
        <f t="shared" si="36"/>
        <v>0</v>
      </c>
      <c r="AN63" s="84">
        <f t="shared" si="36"/>
        <v>0</v>
      </c>
      <c r="AO63" s="77">
        <f t="shared" si="36"/>
        <v>0</v>
      </c>
      <c r="AP63" s="78">
        <f t="shared" si="36"/>
        <v>0</v>
      </c>
      <c r="AQ63" s="83">
        <f t="shared" si="36"/>
        <v>0</v>
      </c>
      <c r="AR63" s="84">
        <f t="shared" si="36"/>
        <v>0</v>
      </c>
      <c r="AS63" s="77">
        <f t="shared" si="31"/>
        <v>9.098023064250424E-2</v>
      </c>
      <c r="AT63" s="78">
        <f t="shared" si="31"/>
        <v>-8.7624309392265468E-2</v>
      </c>
      <c r="AU63" s="83">
        <f t="shared" si="31"/>
        <v>5.7142857142857037E-2</v>
      </c>
      <c r="AV63" s="84">
        <f t="shared" si="31"/>
        <v>-1.8888888888888948E-2</v>
      </c>
      <c r="AW63" s="77">
        <f t="shared" si="31"/>
        <v>0.14339623539569088</v>
      </c>
      <c r="AX63" s="78">
        <f t="shared" si="31"/>
        <v>-8.7465135311596914E-2</v>
      </c>
      <c r="AY63" s="83">
        <f t="shared" si="31"/>
        <v>1.9126161752487776E-2</v>
      </c>
      <c r="AZ63" s="84">
        <f t="shared" si="31"/>
        <v>-6.0561826515274787E-2</v>
      </c>
      <c r="BB63" s="15" t="s">
        <v>13</v>
      </c>
      <c r="BC63" s="30">
        <f t="shared" si="32"/>
        <v>0</v>
      </c>
      <c r="BD63" s="30">
        <f t="shared" si="32"/>
        <v>0</v>
      </c>
      <c r="BE63" s="30">
        <f t="shared" si="32"/>
        <v>0</v>
      </c>
      <c r="BF63" s="30">
        <f t="shared" si="32"/>
        <v>6.4434208795198997E-2</v>
      </c>
      <c r="BG63" s="30">
        <f t="shared" si="32"/>
        <v>0.10393582005042981</v>
      </c>
      <c r="BI63" s="49" t="s">
        <v>13</v>
      </c>
      <c r="BJ63" s="18">
        <f t="shared" si="33"/>
        <v>0</v>
      </c>
      <c r="BK63" s="94">
        <f t="shared" si="33"/>
        <v>0</v>
      </c>
      <c r="BL63" s="94">
        <f t="shared" si="33"/>
        <v>0</v>
      </c>
      <c r="BM63" s="94">
        <f t="shared" si="33"/>
        <v>7.1910607013015895E-2</v>
      </c>
      <c r="BN63" s="94">
        <f t="shared" si="33"/>
        <v>0.12002149945143002</v>
      </c>
      <c r="BP63" s="51" t="s">
        <v>13</v>
      </c>
      <c r="BQ63" s="18">
        <f t="shared" si="34"/>
        <v>0</v>
      </c>
      <c r="BR63" s="94">
        <f t="shared" si="34"/>
        <v>0</v>
      </c>
      <c r="BS63" s="94">
        <f t="shared" si="34"/>
        <v>0</v>
      </c>
      <c r="BT63" s="94">
        <f t="shared" si="34"/>
        <v>1.3732447217902571E-3</v>
      </c>
      <c r="BU63" s="94">
        <f t="shared" si="34"/>
        <v>-3.931664224346345E-2</v>
      </c>
    </row>
    <row r="64" spans="1:73" ht="15.75" thickBot="1" x14ac:dyDescent="0.3">
      <c r="B64" t="s">
        <v>17</v>
      </c>
      <c r="C64" s="26">
        <f t="shared" si="35"/>
        <v>0</v>
      </c>
      <c r="F64" s="27" t="s">
        <v>17</v>
      </c>
      <c r="G64" s="128">
        <f>G48/G32</f>
        <v>0</v>
      </c>
      <c r="J64" t="s">
        <v>17</v>
      </c>
      <c r="K64" s="128">
        <f>K48/K32</f>
        <v>0</v>
      </c>
      <c r="O64" s="128">
        <f>O48/O32</f>
        <v>5.1030869848532168E-2</v>
      </c>
      <c r="S64" s="128">
        <f>S48/S32</f>
        <v>8.0892817505537506E-2</v>
      </c>
      <c r="X64" s="48" t="s">
        <v>17</v>
      </c>
      <c r="Y64" s="35">
        <f t="shared" si="30"/>
        <v>0</v>
      </c>
      <c r="Z64" s="35">
        <f t="shared" si="30"/>
        <v>0</v>
      </c>
      <c r="AA64" s="35">
        <f t="shared" si="30"/>
        <v>0</v>
      </c>
      <c r="AB64" s="35">
        <f t="shared" si="30"/>
        <v>4.855315986664293E-2</v>
      </c>
      <c r="AC64" s="35">
        <f t="shared" si="30"/>
        <v>7.4838888921678587E-2</v>
      </c>
      <c r="AF64" t="s">
        <v>17</v>
      </c>
      <c r="AG64" s="26">
        <f t="shared" si="36"/>
        <v>0</v>
      </c>
      <c r="AJ64" t="s">
        <v>17</v>
      </c>
      <c r="AK64" s="26">
        <f t="shared" si="36"/>
        <v>0</v>
      </c>
      <c r="AN64" t="s">
        <v>17</v>
      </c>
      <c r="AO64" s="26">
        <f t="shared" si="36"/>
        <v>0</v>
      </c>
      <c r="AS64" s="26">
        <f t="shared" si="31"/>
        <v>5.0831475777400367E-2</v>
      </c>
      <c r="AW64" s="26">
        <f t="shared" si="31"/>
        <v>7.6433543494161288E-2</v>
      </c>
      <c r="BB64" s="33" t="s">
        <v>17</v>
      </c>
      <c r="BC64" s="35">
        <f t="shared" si="32"/>
        <v>0</v>
      </c>
      <c r="BD64" s="35">
        <f t="shared" si="32"/>
        <v>0</v>
      </c>
      <c r="BE64" s="35">
        <f t="shared" si="32"/>
        <v>0</v>
      </c>
      <c r="BF64" s="35">
        <f t="shared" si="32"/>
        <v>5.0831475777400506E-2</v>
      </c>
      <c r="BG64" s="35">
        <f t="shared" si="32"/>
        <v>7.6433543494161024E-2</v>
      </c>
      <c r="BI64" s="50" t="s">
        <v>17</v>
      </c>
      <c r="BJ64" s="34">
        <f t="shared" si="33"/>
        <v>0</v>
      </c>
      <c r="BK64" s="35">
        <f t="shared" si="33"/>
        <v>0</v>
      </c>
      <c r="BL64" s="35">
        <f t="shared" si="33"/>
        <v>0</v>
      </c>
      <c r="BM64" s="35">
        <f t="shared" si="33"/>
        <v>4.7645439332534886E-2</v>
      </c>
      <c r="BN64" s="35">
        <f t="shared" si="33"/>
        <v>7.7512318585772441E-2</v>
      </c>
      <c r="BP64" s="52" t="s">
        <v>17</v>
      </c>
      <c r="BQ64" s="34">
        <f t="shared" si="34"/>
        <v>0</v>
      </c>
      <c r="BR64" s="35">
        <f t="shared" si="34"/>
        <v>0</v>
      </c>
      <c r="BS64" s="35">
        <f t="shared" si="34"/>
        <v>0</v>
      </c>
      <c r="BT64" s="35">
        <f t="shared" si="34"/>
        <v>6.9488404562034839E-2</v>
      </c>
      <c r="BU64" s="35">
        <f t="shared" si="34"/>
        <v>6.992866963706211E-2</v>
      </c>
    </row>
    <row r="65" spans="1:52" ht="15.75" thickBot="1" x14ac:dyDescent="0.3">
      <c r="A65" s="15" t="s">
        <v>21</v>
      </c>
      <c r="C65" s="53">
        <f>SUM(C42:C47)/SUM(C26:C31)</f>
        <v>0</v>
      </c>
      <c r="D65" s="54">
        <f>SUM(D42:D47)/SUM(D26:D31)</f>
        <v>0</v>
      </c>
      <c r="E65" s="54">
        <f t="shared" ref="E65:F65" si="37">SUM(E42:E47)/SUM(E26:E31)</f>
        <v>0</v>
      </c>
      <c r="F65" s="55">
        <f t="shared" si="37"/>
        <v>0</v>
      </c>
      <c r="G65" s="53">
        <f>SUM(G42:G47)/SUM(G26:G31)</f>
        <v>0</v>
      </c>
      <c r="H65" s="54">
        <f>SUM(H42:H47)/SUM(H26:H31)</f>
        <v>0</v>
      </c>
      <c r="I65" s="54">
        <f t="shared" ref="I65:J65" si="38">SUM(I42:I47)/SUM(I26:I31)</f>
        <v>0</v>
      </c>
      <c r="J65" s="55">
        <f t="shared" si="38"/>
        <v>0</v>
      </c>
      <c r="K65" s="53">
        <f>SUM(K42:K47)/SUM(K26:K31)</f>
        <v>0</v>
      </c>
      <c r="L65" s="54">
        <f>SUM(L42:L47)/SUM(L26:L31)</f>
        <v>0</v>
      </c>
      <c r="M65" s="54">
        <f t="shared" ref="M65:N65" si="39">SUM(M42:M47)/SUM(M26:M31)</f>
        <v>0</v>
      </c>
      <c r="N65" s="55">
        <f t="shared" si="39"/>
        <v>0</v>
      </c>
      <c r="O65" s="53">
        <f>SUM(O42:O47)/SUM(O26:O31)</f>
        <v>4.2105950447173232E-2</v>
      </c>
      <c r="P65" s="54">
        <f>SUM(P42:P47)/SUM(P26:P31)</f>
        <v>6.9578572221693349E-2</v>
      </c>
      <c r="Q65" s="54">
        <f t="shared" ref="Q65:R65" si="40">SUM(Q42:Q47)/SUM(Q26:Q31)</f>
        <v>3.7567344025152515E-2</v>
      </c>
      <c r="R65" s="55">
        <f t="shared" si="40"/>
        <v>8.819510646817548E-2</v>
      </c>
      <c r="S65" s="53">
        <f>SUM(S42:S47)/SUM(S26:S31)</f>
        <v>7.3289346700469521E-2</v>
      </c>
      <c r="T65" s="54">
        <f>SUM(T42:T47)/SUM(T26:T31)</f>
        <v>0.12228561009845607</v>
      </c>
      <c r="U65" s="54">
        <f t="shared" ref="U65:V65" si="41">SUM(U42:U47)/SUM(U26:U31)</f>
        <v>3.240900257578215E-2</v>
      </c>
      <c r="V65" s="55">
        <f t="shared" si="41"/>
        <v>9.3783041773872866E-2</v>
      </c>
      <c r="AE65" s="15" t="s">
        <v>21</v>
      </c>
      <c r="AG65" s="53">
        <f>SUM(AG42:AG47)/SUM(AG26:AG31)</f>
        <v>0</v>
      </c>
      <c r="AH65" s="54">
        <f t="shared" ref="AH65:AR65" si="42">SUM(AH42:AH47)/SUM(AH26:AH31)</f>
        <v>0</v>
      </c>
      <c r="AI65" s="54">
        <f t="shared" si="42"/>
        <v>0</v>
      </c>
      <c r="AJ65" s="55">
        <f t="shared" si="42"/>
        <v>0</v>
      </c>
      <c r="AK65" s="53">
        <f>SUM(AK42:AK47)/SUM(AK26:AK31)</f>
        <v>0</v>
      </c>
      <c r="AL65" s="54">
        <f t="shared" si="42"/>
        <v>0</v>
      </c>
      <c r="AM65" s="54">
        <f t="shared" si="42"/>
        <v>0</v>
      </c>
      <c r="AN65" s="55">
        <f t="shared" si="42"/>
        <v>0</v>
      </c>
      <c r="AO65" s="53">
        <f>SUM(AO42:AO47)/SUM(AO26:AO31)</f>
        <v>0</v>
      </c>
      <c r="AP65" s="54">
        <f t="shared" si="42"/>
        <v>0</v>
      </c>
      <c r="AQ65" s="54">
        <f t="shared" si="42"/>
        <v>0</v>
      </c>
      <c r="AR65" s="55">
        <f t="shared" si="42"/>
        <v>0</v>
      </c>
      <c r="AS65" s="53">
        <f>SUM(AS42:AS47)/SUM(AS26:AS31)</f>
        <v>4.5294666976613565E-2</v>
      </c>
      <c r="AT65" s="54">
        <f t="shared" ref="AT65:AV65" si="43">SUM(AT42:AT47)/SUM(AT26:AT31)</f>
        <v>7.5517827840837812E-2</v>
      </c>
      <c r="AU65" s="54">
        <f t="shared" si="43"/>
        <v>3.320023354088255E-2</v>
      </c>
      <c r="AV65" s="55">
        <f t="shared" si="43"/>
        <v>8.7618735430846764E-2</v>
      </c>
      <c r="AW65" s="53">
        <f>SUM(AW42:AW47)/SUM(AW26:AW31)</f>
        <v>7.5609087987419873E-2</v>
      </c>
      <c r="AX65" s="54">
        <f t="shared" ref="AX65:AZ65" si="44">SUM(AX42:AX47)/SUM(AX26:AX31)</f>
        <v>0.13000827557100716</v>
      </c>
      <c r="AY65" s="54">
        <f t="shared" si="44"/>
        <v>2.382765841181271E-2</v>
      </c>
      <c r="AZ65" s="55">
        <f t="shared" si="44"/>
        <v>9.1187496142732735E-2</v>
      </c>
    </row>
    <row r="66" spans="1:52" ht="21" x14ac:dyDescent="0.35">
      <c r="K66" s="131" t="s">
        <v>39</v>
      </c>
      <c r="O66" s="131" t="s">
        <v>39</v>
      </c>
      <c r="S66" s="131" t="s">
        <v>39</v>
      </c>
      <c r="AO66" s="131" t="s">
        <v>39</v>
      </c>
      <c r="AS66" s="131" t="s">
        <v>39</v>
      </c>
      <c r="AW66" s="131" t="s">
        <v>39</v>
      </c>
    </row>
  </sheetData>
  <pageMargins left="0.7" right="0.7" top="0.75" bottom="0.75" header="0.3" footer="0.3"/>
  <pageSetup scale="1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22EC-26D6-41E3-8114-86E2579CAEC8}">
  <sheetPr>
    <tabColor theme="6" tint="0.79998168889431442"/>
  </sheetPr>
  <dimension ref="A1:AW99"/>
  <sheetViews>
    <sheetView tabSelected="1" topLeftCell="X1" zoomScale="70" zoomScaleNormal="70" workbookViewId="0">
      <selection activeCell="AZ14" sqref="AZ14"/>
    </sheetView>
  </sheetViews>
  <sheetFormatPr defaultRowHeight="15" x14ac:dyDescent="0.25"/>
  <cols>
    <col min="1" max="1" width="37.42578125" customWidth="1"/>
    <col min="3" max="3" width="9.42578125" customWidth="1"/>
    <col min="4" max="4" width="9" customWidth="1"/>
    <col min="5" max="5" width="10.28515625" customWidth="1"/>
    <col min="6" max="6" width="11.140625" customWidth="1"/>
    <col min="7" max="7" width="9.42578125" customWidth="1"/>
    <col min="8" max="9" width="8.85546875" customWidth="1"/>
    <col min="10" max="19" width="9.140625" customWidth="1"/>
    <col min="20" max="20" width="26.85546875" bestFit="1" customWidth="1"/>
    <col min="21" max="23" width="11.42578125" customWidth="1"/>
    <col min="24" max="24" width="11.42578125" bestFit="1" customWidth="1"/>
    <col min="26" max="26" width="37.42578125" customWidth="1"/>
    <col min="28" max="28" width="10.5703125" customWidth="1"/>
    <col min="29" max="30" width="8.85546875" customWidth="1"/>
    <col min="31" max="31" width="9.140625" customWidth="1"/>
    <col min="32" max="32" width="10.5703125" customWidth="1"/>
    <col min="33" max="34" width="8.85546875" customWidth="1"/>
    <col min="35" max="43" width="9.140625" customWidth="1"/>
    <col min="45" max="45" width="26.85546875" bestFit="1" customWidth="1"/>
    <col min="46" max="48" width="12.42578125" customWidth="1"/>
    <col min="49" max="49" width="11.42578125" bestFit="1" customWidth="1"/>
    <col min="50" max="50" width="9.140625" bestFit="1" customWidth="1"/>
  </cols>
  <sheetData>
    <row r="1" spans="1:49" x14ac:dyDescent="0.25">
      <c r="A1" t="s">
        <v>52</v>
      </c>
      <c r="B1" s="1"/>
    </row>
    <row r="2" spans="1:49" x14ac:dyDescent="0.25">
      <c r="A2" s="56" t="s">
        <v>51</v>
      </c>
      <c r="B2" s="1"/>
      <c r="C2" s="130"/>
    </row>
    <row r="3" spans="1:49" ht="24" thickBot="1" x14ac:dyDescent="0.4">
      <c r="A3" s="17" t="s">
        <v>71</v>
      </c>
      <c r="B3" s="17"/>
      <c r="C3" s="2"/>
      <c r="G3" s="2"/>
      <c r="T3" s="31" t="s">
        <v>76</v>
      </c>
      <c r="Z3" s="17" t="s">
        <v>77</v>
      </c>
      <c r="AA3" s="17"/>
      <c r="AB3" s="2"/>
      <c r="AF3" s="2"/>
      <c r="AJ3" s="2"/>
      <c r="AS3" s="31" t="s">
        <v>78</v>
      </c>
    </row>
    <row r="4" spans="1:49" x14ac:dyDescent="0.25">
      <c r="B4" s="3"/>
      <c r="C4" s="108" t="s">
        <v>15</v>
      </c>
      <c r="D4" s="4"/>
      <c r="E4" s="4"/>
      <c r="F4" s="4"/>
      <c r="G4" s="108" t="s">
        <v>16</v>
      </c>
      <c r="H4" s="4"/>
      <c r="I4" s="4"/>
      <c r="J4" s="4"/>
      <c r="K4" s="108" t="s">
        <v>23</v>
      </c>
      <c r="L4" s="4"/>
      <c r="M4" s="4"/>
      <c r="N4" s="4"/>
      <c r="O4" s="108" t="s">
        <v>24</v>
      </c>
      <c r="P4" s="4"/>
      <c r="Q4" s="4"/>
      <c r="R4" s="4"/>
      <c r="S4" s="20"/>
      <c r="X4" s="20"/>
      <c r="AA4" s="3"/>
      <c r="AB4" s="108" t="s">
        <v>15</v>
      </c>
      <c r="AC4" s="4"/>
      <c r="AD4" s="4"/>
      <c r="AE4" s="4"/>
      <c r="AF4" s="108" t="s">
        <v>16</v>
      </c>
      <c r="AG4" s="4"/>
      <c r="AH4" s="4"/>
      <c r="AI4" s="4"/>
      <c r="AJ4" s="108" t="s">
        <v>23</v>
      </c>
      <c r="AK4" s="4"/>
      <c r="AL4" s="4"/>
      <c r="AM4" s="4"/>
      <c r="AN4" s="108" t="s">
        <v>24</v>
      </c>
      <c r="AO4" s="4"/>
      <c r="AP4" s="4"/>
      <c r="AQ4" s="4"/>
      <c r="AW4" s="20"/>
    </row>
    <row r="5" spans="1:49" x14ac:dyDescent="0.25">
      <c r="A5" s="2"/>
      <c r="B5" s="3"/>
      <c r="C5" s="109" t="s">
        <v>0</v>
      </c>
      <c r="D5" s="24"/>
      <c r="E5" s="121"/>
      <c r="F5" s="20"/>
      <c r="G5" s="109" t="s">
        <v>0</v>
      </c>
      <c r="H5" s="24"/>
      <c r="I5" s="121"/>
      <c r="J5" s="20"/>
      <c r="K5" s="109" t="s">
        <v>0</v>
      </c>
      <c r="L5" s="24"/>
      <c r="M5" s="121"/>
      <c r="N5" s="20"/>
      <c r="O5" s="109" t="s">
        <v>0</v>
      </c>
      <c r="P5" s="24"/>
      <c r="Q5" s="121"/>
      <c r="R5" s="20"/>
      <c r="S5" s="20"/>
      <c r="T5" s="20"/>
      <c r="U5" s="20"/>
      <c r="V5" s="20"/>
      <c r="W5" s="20"/>
      <c r="X5" s="20"/>
      <c r="Z5" s="2"/>
      <c r="AA5" s="3"/>
      <c r="AB5" s="109" t="s">
        <v>0</v>
      </c>
      <c r="AC5" s="24"/>
      <c r="AD5" s="121"/>
      <c r="AE5" s="20"/>
      <c r="AF5" s="109" t="s">
        <v>0</v>
      </c>
      <c r="AG5" s="24"/>
      <c r="AH5" s="121"/>
      <c r="AI5" s="20"/>
      <c r="AJ5" s="109" t="s">
        <v>0</v>
      </c>
      <c r="AK5" s="24"/>
      <c r="AL5" s="121"/>
      <c r="AM5" s="20"/>
      <c r="AN5" s="109" t="s">
        <v>0</v>
      </c>
      <c r="AO5" s="24"/>
      <c r="AP5" s="121"/>
      <c r="AQ5" s="20"/>
      <c r="AS5" s="20"/>
      <c r="AT5" s="20"/>
      <c r="AU5" s="20"/>
      <c r="AV5" s="20"/>
      <c r="AW5" s="20"/>
    </row>
    <row r="6" spans="1:49" x14ac:dyDescent="0.25">
      <c r="A6" s="2"/>
      <c r="B6" s="3"/>
      <c r="C6" s="110">
        <v>1</v>
      </c>
      <c r="D6" s="114">
        <v>2</v>
      </c>
      <c r="E6" s="117">
        <v>3</v>
      </c>
      <c r="F6" s="81">
        <v>4</v>
      </c>
      <c r="G6" s="110">
        <v>1</v>
      </c>
      <c r="H6" s="114">
        <v>2</v>
      </c>
      <c r="I6" s="117">
        <v>3</v>
      </c>
      <c r="J6" s="81">
        <v>4</v>
      </c>
      <c r="K6" s="110">
        <v>1</v>
      </c>
      <c r="L6" s="114">
        <v>2</v>
      </c>
      <c r="M6" s="117">
        <v>3</v>
      </c>
      <c r="N6" s="81">
        <v>4</v>
      </c>
      <c r="O6" s="110">
        <v>1</v>
      </c>
      <c r="P6" s="114">
        <v>2</v>
      </c>
      <c r="Q6" s="117">
        <v>3</v>
      </c>
      <c r="R6" s="81">
        <v>4</v>
      </c>
      <c r="S6" s="20"/>
      <c r="T6" s="20"/>
      <c r="U6" s="20"/>
      <c r="V6" s="20"/>
      <c r="W6" s="20"/>
      <c r="X6" s="20"/>
      <c r="Z6" s="2"/>
      <c r="AA6" s="3"/>
      <c r="AB6" s="110">
        <v>1</v>
      </c>
      <c r="AC6" s="114">
        <v>2</v>
      </c>
      <c r="AD6" s="117">
        <v>3</v>
      </c>
      <c r="AE6" s="81">
        <v>4</v>
      </c>
      <c r="AF6" s="110">
        <v>1</v>
      </c>
      <c r="AG6" s="114">
        <v>2</v>
      </c>
      <c r="AH6" s="117">
        <v>3</v>
      </c>
      <c r="AI6" s="81">
        <v>4</v>
      </c>
      <c r="AJ6" s="110">
        <v>1</v>
      </c>
      <c r="AK6" s="114">
        <v>2</v>
      </c>
      <c r="AL6" s="117">
        <v>3</v>
      </c>
      <c r="AM6" s="81">
        <v>4</v>
      </c>
      <c r="AN6" s="110">
        <v>1</v>
      </c>
      <c r="AO6" s="114">
        <v>2</v>
      </c>
      <c r="AP6" s="117">
        <v>3</v>
      </c>
      <c r="AQ6" s="81">
        <v>4</v>
      </c>
      <c r="AS6" s="20"/>
      <c r="AT6" s="20"/>
      <c r="AU6" s="20"/>
      <c r="AV6" s="20"/>
      <c r="AW6" s="20"/>
    </row>
    <row r="7" spans="1:49" ht="15.75" thickBot="1" x14ac:dyDescent="0.3">
      <c r="A7" s="9" t="s">
        <v>1</v>
      </c>
      <c r="B7" s="3"/>
      <c r="C7" s="111" t="s">
        <v>27</v>
      </c>
      <c r="D7" s="115" t="s">
        <v>38</v>
      </c>
      <c r="E7" s="118"/>
      <c r="F7" s="107"/>
      <c r="G7" s="111" t="s">
        <v>27</v>
      </c>
      <c r="H7" s="115" t="s">
        <v>38</v>
      </c>
      <c r="I7" s="118"/>
      <c r="J7" s="107"/>
      <c r="K7" s="111" t="s">
        <v>27</v>
      </c>
      <c r="L7" s="115" t="s">
        <v>38</v>
      </c>
      <c r="M7" s="118"/>
      <c r="N7" s="107"/>
      <c r="O7" s="111" t="s">
        <v>27</v>
      </c>
      <c r="P7" s="115" t="s">
        <v>38</v>
      </c>
      <c r="Q7" s="118"/>
      <c r="R7" s="107"/>
      <c r="S7" s="20"/>
      <c r="T7" s="20"/>
      <c r="U7" s="20" t="s">
        <v>19</v>
      </c>
      <c r="V7" s="20" t="s">
        <v>20</v>
      </c>
      <c r="W7" s="20" t="s">
        <v>23</v>
      </c>
      <c r="X7" s="20" t="s">
        <v>24</v>
      </c>
      <c r="Y7" s="20"/>
      <c r="Z7" s="9" t="s">
        <v>1</v>
      </c>
      <c r="AA7" s="3"/>
      <c r="AB7" s="111" t="s">
        <v>27</v>
      </c>
      <c r="AC7" s="115" t="s">
        <v>38</v>
      </c>
      <c r="AD7" s="118"/>
      <c r="AE7" s="107"/>
      <c r="AF7" s="111" t="s">
        <v>27</v>
      </c>
      <c r="AG7" s="115" t="s">
        <v>38</v>
      </c>
      <c r="AH7" s="118"/>
      <c r="AI7" s="107"/>
      <c r="AJ7" s="111" t="s">
        <v>27</v>
      </c>
      <c r="AK7" s="115" t="s">
        <v>38</v>
      </c>
      <c r="AL7" s="118"/>
      <c r="AM7" s="107"/>
      <c r="AN7" s="111" t="s">
        <v>27</v>
      </c>
      <c r="AO7" s="115" t="s">
        <v>38</v>
      </c>
      <c r="AP7" s="118"/>
      <c r="AQ7" s="107"/>
      <c r="AS7" s="20"/>
      <c r="AT7" s="20" t="s">
        <v>19</v>
      </c>
      <c r="AU7" s="20" t="s">
        <v>20</v>
      </c>
      <c r="AV7" s="20" t="s">
        <v>25</v>
      </c>
      <c r="AW7" s="20" t="s">
        <v>26</v>
      </c>
    </row>
    <row r="8" spans="1:49" x14ac:dyDescent="0.25">
      <c r="A8" s="96" t="s">
        <v>6</v>
      </c>
      <c r="B8" s="97" t="s">
        <v>7</v>
      </c>
      <c r="C8" s="112"/>
      <c r="D8" s="101"/>
      <c r="E8" s="119"/>
      <c r="F8" s="122"/>
      <c r="G8" s="112"/>
      <c r="H8" s="101"/>
      <c r="I8" s="119"/>
      <c r="J8" s="122"/>
      <c r="K8" s="112"/>
      <c r="L8" s="101"/>
      <c r="M8" s="119"/>
      <c r="N8" s="122"/>
      <c r="O8" s="112"/>
      <c r="P8" s="101"/>
      <c r="Q8" s="119"/>
      <c r="R8" s="122"/>
      <c r="S8" s="28"/>
      <c r="T8" s="28"/>
      <c r="U8" s="28"/>
      <c r="V8" s="28"/>
      <c r="W8" s="28"/>
      <c r="X8" s="28"/>
      <c r="Y8" s="28"/>
      <c r="Z8" s="96" t="s">
        <v>6</v>
      </c>
      <c r="AA8" s="97" t="s">
        <v>7</v>
      </c>
      <c r="AB8" s="112"/>
      <c r="AC8" s="101"/>
      <c r="AD8" s="119"/>
      <c r="AE8" s="122"/>
      <c r="AF8" s="112"/>
      <c r="AG8" s="101"/>
      <c r="AH8" s="119"/>
      <c r="AI8" s="122"/>
      <c r="AJ8" s="112"/>
      <c r="AK8" s="101"/>
      <c r="AL8" s="119"/>
      <c r="AM8" s="122"/>
      <c r="AN8" s="112"/>
      <c r="AO8" s="101"/>
      <c r="AP8" s="119"/>
      <c r="AQ8" s="122"/>
      <c r="AS8" s="28"/>
      <c r="AT8" s="28"/>
      <c r="AU8" s="28"/>
      <c r="AV8" s="28"/>
      <c r="AW8" s="28"/>
    </row>
    <row r="9" spans="1:49" x14ac:dyDescent="0.25">
      <c r="A9" s="98" t="s">
        <v>8</v>
      </c>
      <c r="B9" s="99">
        <v>1</v>
      </c>
      <c r="C9" s="113">
        <v>1107.8316000000004</v>
      </c>
      <c r="D9" s="116"/>
      <c r="E9" s="120"/>
      <c r="F9" s="41"/>
      <c r="G9" s="113">
        <v>1055.7070000000001</v>
      </c>
      <c r="H9" s="116">
        <v>1050.9145000000005</v>
      </c>
      <c r="I9" s="120"/>
      <c r="J9" s="41"/>
      <c r="K9" s="113">
        <v>1128.7789587055918</v>
      </c>
      <c r="L9" s="116">
        <v>1024.213744947242</v>
      </c>
      <c r="M9" s="120"/>
      <c r="N9" s="41"/>
      <c r="O9" s="113">
        <v>1133.8876535751388</v>
      </c>
      <c r="P9" s="116">
        <v>1028.8491923603758</v>
      </c>
      <c r="Q9" s="120"/>
      <c r="R9" s="41"/>
      <c r="S9" s="73"/>
      <c r="T9" s="104" t="s">
        <v>8</v>
      </c>
      <c r="U9" s="103">
        <f>SUM(C9:F9)</f>
        <v>1107.8316000000004</v>
      </c>
      <c r="V9" s="103">
        <f t="shared" ref="V9:V14" si="0">SUM(G9:J9)</f>
        <v>2106.6215000000007</v>
      </c>
      <c r="W9" s="103">
        <f t="shared" ref="W9:W14" si="1">SUM(K9:N9)</f>
        <v>2152.9927036528338</v>
      </c>
      <c r="X9" s="103">
        <f t="shared" ref="X9:X14" si="2">SUM(O9:R9)</f>
        <v>2162.7368459355148</v>
      </c>
      <c r="Y9" s="103"/>
      <c r="Z9" s="98" t="s">
        <v>8</v>
      </c>
      <c r="AA9" s="99">
        <v>1</v>
      </c>
      <c r="AB9" s="113">
        <v>1203</v>
      </c>
      <c r="AC9" s="116"/>
      <c r="AD9" s="120"/>
      <c r="AE9" s="41"/>
      <c r="AF9" s="113">
        <v>1140</v>
      </c>
      <c r="AG9" s="116">
        <v>1146</v>
      </c>
      <c r="AH9" s="120"/>
      <c r="AI9" s="41"/>
      <c r="AJ9" s="113">
        <v>1218.906394410925</v>
      </c>
      <c r="AK9" s="116">
        <v>1116.8833922355614</v>
      </c>
      <c r="AL9" s="120"/>
      <c r="AM9" s="41"/>
      <c r="AN9" s="113">
        <v>1224.4229933832569</v>
      </c>
      <c r="AO9" s="116">
        <v>1121.9382494436893</v>
      </c>
      <c r="AP9" s="120"/>
      <c r="AQ9" s="41"/>
      <c r="AS9" s="104" t="s">
        <v>8</v>
      </c>
      <c r="AT9" s="103">
        <f>SUM(AB9:AE9)</f>
        <v>1203</v>
      </c>
      <c r="AU9" s="103">
        <f>SUM(AF9:AI9)</f>
        <v>2286</v>
      </c>
      <c r="AV9" s="103">
        <f>SUM(AJ9:AM9)</f>
        <v>2335.7897866464864</v>
      </c>
      <c r="AW9" s="103">
        <f>SUM(AN9:AQ9)</f>
        <v>2346.3612428269462</v>
      </c>
    </row>
    <row r="10" spans="1:49" x14ac:dyDescent="0.25">
      <c r="A10" s="98" t="s">
        <v>9</v>
      </c>
      <c r="B10" s="100">
        <v>2</v>
      </c>
      <c r="C10" s="113">
        <v>760.58180000000016</v>
      </c>
      <c r="D10" s="116"/>
      <c r="E10" s="120"/>
      <c r="F10" s="41"/>
      <c r="G10" s="113">
        <v>750.03920000000016</v>
      </c>
      <c r="H10" s="116">
        <v>643.99880000000007</v>
      </c>
      <c r="I10" s="120"/>
      <c r="J10" s="41"/>
      <c r="K10" s="113">
        <v>784.68604795968236</v>
      </c>
      <c r="L10" s="116">
        <v>700.71998758087932</v>
      </c>
      <c r="M10" s="120"/>
      <c r="N10" s="41"/>
      <c r="O10" s="113">
        <v>822.21555535920822</v>
      </c>
      <c r="P10" s="116">
        <v>738.93402515165667</v>
      </c>
      <c r="Q10" s="120"/>
      <c r="R10" s="41"/>
      <c r="S10" s="73"/>
      <c r="T10" s="104" t="s">
        <v>9</v>
      </c>
      <c r="U10" s="103">
        <f t="shared" ref="U10:U14" si="3">SUM(C10:F10)</f>
        <v>760.58180000000016</v>
      </c>
      <c r="V10" s="103">
        <f t="shared" si="0"/>
        <v>1394.0380000000002</v>
      </c>
      <c r="W10" s="103">
        <f t="shared" si="1"/>
        <v>1485.4060355405618</v>
      </c>
      <c r="X10" s="103">
        <f t="shared" si="2"/>
        <v>1561.1495805108648</v>
      </c>
      <c r="Y10" s="103"/>
      <c r="Z10" s="98" t="s">
        <v>9</v>
      </c>
      <c r="AA10" s="100">
        <v>2</v>
      </c>
      <c r="AB10" s="113">
        <v>880</v>
      </c>
      <c r="AC10" s="116"/>
      <c r="AD10" s="120"/>
      <c r="AE10" s="41"/>
      <c r="AF10" s="113">
        <v>857</v>
      </c>
      <c r="AG10" s="116">
        <v>735</v>
      </c>
      <c r="AH10" s="120"/>
      <c r="AI10" s="41"/>
      <c r="AJ10" s="113">
        <v>896.58772914995325</v>
      </c>
      <c r="AK10" s="116">
        <v>799.73625862648532</v>
      </c>
      <c r="AL10" s="120"/>
      <c r="AM10" s="41"/>
      <c r="AN10" s="113">
        <v>939.46920500000704</v>
      </c>
      <c r="AO10" s="116">
        <v>843.35018712219278</v>
      </c>
      <c r="AP10" s="120"/>
      <c r="AQ10" s="41"/>
      <c r="AS10" s="104" t="s">
        <v>9</v>
      </c>
      <c r="AT10" s="103">
        <f t="shared" ref="AT10:AT14" si="4">SUM(AB10:AE10)</f>
        <v>880</v>
      </c>
      <c r="AU10" s="103">
        <f t="shared" ref="AU10:AU14" si="5">SUM(AF10:AI10)</f>
        <v>1592</v>
      </c>
      <c r="AV10" s="103">
        <f t="shared" ref="AV10:AV14" si="6">SUM(AJ10:AM10)</f>
        <v>1696.3239877764386</v>
      </c>
      <c r="AW10" s="103">
        <f t="shared" ref="AW10:AW14" si="7">SUM(AN10:AQ10)</f>
        <v>1782.8193921221998</v>
      </c>
    </row>
    <row r="11" spans="1:49" x14ac:dyDescent="0.25">
      <c r="A11" s="98" t="s">
        <v>10</v>
      </c>
      <c r="B11" s="99">
        <v>3</v>
      </c>
      <c r="C11" s="113">
        <v>1368.8271000000016</v>
      </c>
      <c r="D11" s="116"/>
      <c r="E11" s="120"/>
      <c r="F11" s="41"/>
      <c r="G11" s="113">
        <v>1425.5794000000008</v>
      </c>
      <c r="H11" s="116">
        <v>1099.3287000000012</v>
      </c>
      <c r="I11" s="120"/>
      <c r="J11" s="41"/>
      <c r="K11" s="113">
        <v>1280.0359385281879</v>
      </c>
      <c r="L11" s="116">
        <v>1121.5850875618521</v>
      </c>
      <c r="M11" s="120"/>
      <c r="N11" s="41"/>
      <c r="O11" s="113">
        <v>1344.190767125305</v>
      </c>
      <c r="P11" s="116">
        <v>1173.8290338231641</v>
      </c>
      <c r="Q11" s="120"/>
      <c r="R11" s="41"/>
      <c r="S11" s="73"/>
      <c r="T11" s="104" t="s">
        <v>10</v>
      </c>
      <c r="U11" s="103">
        <f t="shared" si="3"/>
        <v>1368.8271000000016</v>
      </c>
      <c r="V11" s="103">
        <f t="shared" si="0"/>
        <v>2524.9081000000019</v>
      </c>
      <c r="W11" s="103">
        <f t="shared" si="1"/>
        <v>2401.6210260900398</v>
      </c>
      <c r="X11" s="103">
        <f t="shared" si="2"/>
        <v>2518.0198009484693</v>
      </c>
      <c r="Y11" s="103"/>
      <c r="Z11" s="98" t="s">
        <v>10</v>
      </c>
      <c r="AA11" s="99">
        <v>3</v>
      </c>
      <c r="AB11" s="113">
        <v>2096</v>
      </c>
      <c r="AC11" s="116"/>
      <c r="AD11" s="120"/>
      <c r="AE11" s="41"/>
      <c r="AF11" s="113">
        <v>2101</v>
      </c>
      <c r="AG11" s="116">
        <v>1662</v>
      </c>
      <c r="AH11" s="120"/>
      <c r="AI11" s="41"/>
      <c r="AJ11" s="113">
        <v>1922.566811630486</v>
      </c>
      <c r="AK11" s="116">
        <v>1695.6479127014477</v>
      </c>
      <c r="AL11" s="120"/>
      <c r="AM11" s="41"/>
      <c r="AN11" s="113">
        <v>2018.9250001423497</v>
      </c>
      <c r="AO11" s="116">
        <v>1774.6319678673872</v>
      </c>
      <c r="AP11" s="120"/>
      <c r="AQ11" s="41"/>
      <c r="AS11" s="104" t="s">
        <v>10</v>
      </c>
      <c r="AT11" s="103">
        <f t="shared" si="4"/>
        <v>2096</v>
      </c>
      <c r="AU11" s="103">
        <f t="shared" si="5"/>
        <v>3763</v>
      </c>
      <c r="AV11" s="103">
        <f t="shared" si="6"/>
        <v>3618.2147243319337</v>
      </c>
      <c r="AW11" s="103">
        <f t="shared" si="7"/>
        <v>3793.5569680097369</v>
      </c>
    </row>
    <row r="12" spans="1:49" x14ac:dyDescent="0.25">
      <c r="A12" s="98" t="s">
        <v>11</v>
      </c>
      <c r="B12" s="99">
        <v>5</v>
      </c>
      <c r="C12" s="113">
        <v>354.29140000000007</v>
      </c>
      <c r="D12" s="116"/>
      <c r="E12" s="120"/>
      <c r="F12" s="41"/>
      <c r="G12" s="113">
        <v>358.12480000000005</v>
      </c>
      <c r="H12" s="116">
        <v>295.45810000000006</v>
      </c>
      <c r="I12" s="120"/>
      <c r="J12" s="41"/>
      <c r="K12" s="113">
        <v>384.22607770199289</v>
      </c>
      <c r="L12" s="116">
        <v>346.72919195991153</v>
      </c>
      <c r="M12" s="120"/>
      <c r="N12" s="41"/>
      <c r="O12" s="113">
        <v>394.64597583481566</v>
      </c>
      <c r="P12" s="116">
        <v>356.13220510651115</v>
      </c>
      <c r="Q12" s="120"/>
      <c r="R12" s="41"/>
      <c r="S12" s="73"/>
      <c r="T12" s="104" t="s">
        <v>11</v>
      </c>
      <c r="U12" s="103">
        <f t="shared" si="3"/>
        <v>354.29140000000007</v>
      </c>
      <c r="V12" s="103">
        <f t="shared" si="0"/>
        <v>653.58290000000011</v>
      </c>
      <c r="W12" s="103">
        <f t="shared" si="1"/>
        <v>730.95526966190437</v>
      </c>
      <c r="X12" s="103">
        <f t="shared" si="2"/>
        <v>750.77818094132681</v>
      </c>
      <c r="Y12" s="103"/>
      <c r="Z12" s="98" t="s">
        <v>11</v>
      </c>
      <c r="AA12" s="99">
        <v>5</v>
      </c>
      <c r="AB12" s="113">
        <v>388</v>
      </c>
      <c r="AC12" s="116"/>
      <c r="AD12" s="120"/>
      <c r="AE12" s="41"/>
      <c r="AF12" s="113">
        <v>390</v>
      </c>
      <c r="AG12" s="116">
        <v>330</v>
      </c>
      <c r="AH12" s="120"/>
      <c r="AI12" s="41"/>
      <c r="AJ12" s="113">
        <v>418.42444394740937</v>
      </c>
      <c r="AK12" s="116">
        <v>387.26517684494274</v>
      </c>
      <c r="AL12" s="120"/>
      <c r="AM12" s="41"/>
      <c r="AN12" s="113">
        <v>429.77177390557171</v>
      </c>
      <c r="AO12" s="116">
        <v>397.76749287005043</v>
      </c>
      <c r="AP12" s="120"/>
      <c r="AQ12" s="41"/>
      <c r="AS12" s="104" t="s">
        <v>11</v>
      </c>
      <c r="AT12" s="103">
        <f t="shared" si="4"/>
        <v>388</v>
      </c>
      <c r="AU12" s="103">
        <f t="shared" si="5"/>
        <v>720</v>
      </c>
      <c r="AV12" s="103">
        <f t="shared" si="6"/>
        <v>805.68962079235212</v>
      </c>
      <c r="AW12" s="103">
        <f t="shared" si="7"/>
        <v>827.53926677562208</v>
      </c>
    </row>
    <row r="13" spans="1:49" x14ac:dyDescent="0.25">
      <c r="A13" s="98" t="s">
        <v>12</v>
      </c>
      <c r="B13" s="99">
        <v>7</v>
      </c>
      <c r="C13" s="113">
        <v>153.25</v>
      </c>
      <c r="D13" s="116"/>
      <c r="E13" s="120"/>
      <c r="F13" s="41"/>
      <c r="G13" s="113">
        <v>156.75</v>
      </c>
      <c r="H13" s="116">
        <v>165.125</v>
      </c>
      <c r="I13" s="120"/>
      <c r="J13" s="41"/>
      <c r="K13" s="113">
        <v>135.37732930132637</v>
      </c>
      <c r="L13" s="116">
        <v>142.89747454152709</v>
      </c>
      <c r="M13" s="120"/>
      <c r="N13" s="41"/>
      <c r="O13" s="113">
        <v>131.93134871381977</v>
      </c>
      <c r="P13" s="116">
        <v>139.26007139718101</v>
      </c>
      <c r="Q13" s="120"/>
      <c r="R13" s="41"/>
      <c r="S13" s="73"/>
      <c r="T13" s="104" t="s">
        <v>12</v>
      </c>
      <c r="U13" s="103">
        <f t="shared" si="3"/>
        <v>153.25</v>
      </c>
      <c r="V13" s="103">
        <f t="shared" si="0"/>
        <v>321.875</v>
      </c>
      <c r="W13" s="103">
        <f t="shared" si="1"/>
        <v>278.27480384285343</v>
      </c>
      <c r="X13" s="103">
        <f t="shared" si="2"/>
        <v>271.19142011100075</v>
      </c>
      <c r="Y13" s="103"/>
      <c r="Z13" s="98" t="s">
        <v>12</v>
      </c>
      <c r="AA13" s="99">
        <v>7</v>
      </c>
      <c r="AB13" s="113">
        <v>205</v>
      </c>
      <c r="AC13" s="116"/>
      <c r="AD13" s="120"/>
      <c r="AE13" s="41"/>
      <c r="AF13" s="113">
        <v>202</v>
      </c>
      <c r="AG13" s="116">
        <v>214</v>
      </c>
      <c r="AH13" s="120"/>
      <c r="AI13" s="41"/>
      <c r="AJ13" s="113">
        <v>174.45754716981133</v>
      </c>
      <c r="AK13" s="116">
        <v>185.1933962264151</v>
      </c>
      <c r="AL13" s="120"/>
      <c r="AM13" s="41"/>
      <c r="AN13" s="113">
        <v>170.01679387682037</v>
      </c>
      <c r="AO13" s="116">
        <v>180.47936580770164</v>
      </c>
      <c r="AP13" s="120"/>
      <c r="AQ13" s="41"/>
      <c r="AS13" s="104" t="s">
        <v>12</v>
      </c>
      <c r="AT13" s="103">
        <f t="shared" si="4"/>
        <v>205</v>
      </c>
      <c r="AU13" s="103">
        <f t="shared" si="5"/>
        <v>416</v>
      </c>
      <c r="AV13" s="103">
        <f t="shared" si="6"/>
        <v>359.65094339622647</v>
      </c>
      <c r="AW13" s="103">
        <f t="shared" si="7"/>
        <v>350.49615968452201</v>
      </c>
    </row>
    <row r="14" spans="1:49" ht="15.75" thickBot="1" x14ac:dyDescent="0.3">
      <c r="A14" s="98" t="s">
        <v>13</v>
      </c>
      <c r="B14" s="99">
        <v>8</v>
      </c>
      <c r="C14" s="113">
        <v>91.332999999999956</v>
      </c>
      <c r="D14" s="116"/>
      <c r="E14" s="120"/>
      <c r="F14" s="41"/>
      <c r="G14" s="113">
        <v>98.582799999999978</v>
      </c>
      <c r="H14" s="116">
        <v>75.332399999999993</v>
      </c>
      <c r="I14" s="120"/>
      <c r="J14" s="41"/>
      <c r="K14" s="113">
        <v>82.361293578269709</v>
      </c>
      <c r="L14" s="116">
        <v>77.745307772020695</v>
      </c>
      <c r="M14" s="120"/>
      <c r="N14" s="41"/>
      <c r="O14" s="113">
        <v>83.197082427182806</v>
      </c>
      <c r="P14" s="116">
        <v>78.534254356855726</v>
      </c>
      <c r="Q14" s="120"/>
      <c r="R14" s="41"/>
      <c r="S14" s="73"/>
      <c r="T14" s="104" t="s">
        <v>13</v>
      </c>
      <c r="U14" s="103">
        <f t="shared" si="3"/>
        <v>91.332999999999956</v>
      </c>
      <c r="V14" s="103">
        <f t="shared" si="0"/>
        <v>173.91519999999997</v>
      </c>
      <c r="W14" s="103">
        <f t="shared" si="1"/>
        <v>160.10660135029042</v>
      </c>
      <c r="X14" s="103">
        <f t="shared" si="2"/>
        <v>161.73133678403855</v>
      </c>
      <c r="Y14" s="103"/>
      <c r="Z14" s="98" t="s">
        <v>13</v>
      </c>
      <c r="AA14" s="99">
        <v>8</v>
      </c>
      <c r="AB14" s="113">
        <v>118</v>
      </c>
      <c r="AC14" s="116"/>
      <c r="AD14" s="120"/>
      <c r="AE14" s="41"/>
      <c r="AF14" s="113">
        <v>132</v>
      </c>
      <c r="AG14" s="116">
        <v>99</v>
      </c>
      <c r="AH14" s="120"/>
      <c r="AI14" s="41"/>
      <c r="AJ14" s="113">
        <v>110.27979274611396</v>
      </c>
      <c r="AK14" s="116">
        <v>102.17098445595852</v>
      </c>
      <c r="AL14" s="120"/>
      <c r="AM14" s="41"/>
      <c r="AN14" s="113">
        <v>111.39889392863797</v>
      </c>
      <c r="AO14" s="116">
        <v>103.20779878682636</v>
      </c>
      <c r="AP14" s="120"/>
      <c r="AQ14" s="41"/>
      <c r="AS14" s="104" t="s">
        <v>13</v>
      </c>
      <c r="AT14" s="103">
        <f t="shared" si="4"/>
        <v>118</v>
      </c>
      <c r="AU14" s="103">
        <f t="shared" si="5"/>
        <v>231</v>
      </c>
      <c r="AV14" s="103">
        <f t="shared" si="6"/>
        <v>212.45077720207246</v>
      </c>
      <c r="AW14" s="103">
        <f t="shared" si="7"/>
        <v>214.60669271546433</v>
      </c>
    </row>
    <row r="15" spans="1:49" ht="15.75" thickBot="1" x14ac:dyDescent="0.3">
      <c r="B15" t="s">
        <v>17</v>
      </c>
      <c r="C15" s="26">
        <f>SUM(C9:F14)</f>
        <v>3836.1149000000023</v>
      </c>
      <c r="F15" t="s">
        <v>17</v>
      </c>
      <c r="G15" s="26">
        <f>SUM(G9:J14)</f>
        <v>7174.9407000000019</v>
      </c>
      <c r="K15" s="26">
        <f>SUM(K9:N14)</f>
        <v>7209.3564401384847</v>
      </c>
      <c r="O15" s="26">
        <f>SUM(O9:R14)</f>
        <v>7425.6071652312148</v>
      </c>
      <c r="T15" s="74" t="s">
        <v>17</v>
      </c>
      <c r="U15" s="34">
        <f>SUM(U9:U14)</f>
        <v>3836.1149000000023</v>
      </c>
      <c r="V15" s="34">
        <f>SUM(V9:V14)</f>
        <v>7174.9407000000028</v>
      </c>
      <c r="W15" s="34">
        <f>SUM(W9:W14)</f>
        <v>7209.3564401384847</v>
      </c>
      <c r="X15" s="34">
        <f>SUM(X9:X14)</f>
        <v>7425.6071652312157</v>
      </c>
      <c r="AA15" t="s">
        <v>17</v>
      </c>
      <c r="AB15" s="26">
        <f>SUM(AB9:AE14)</f>
        <v>4890</v>
      </c>
      <c r="AE15" t="s">
        <v>17</v>
      </c>
      <c r="AF15" s="26">
        <f>SUM(AF9:AI14)</f>
        <v>9008</v>
      </c>
      <c r="AJ15" s="26">
        <f>SUM(AJ9:AM14)</f>
        <v>9028.1198401455131</v>
      </c>
      <c r="AN15" s="26">
        <f>SUM(AN9:AQ14)</f>
        <v>9315.3797221344921</v>
      </c>
      <c r="AS15" s="74" t="s">
        <v>17</v>
      </c>
      <c r="AT15" s="34">
        <f>SUM(AT9:AT14)</f>
        <v>4890</v>
      </c>
      <c r="AU15" s="34">
        <f>SUM(AU9:AU14)</f>
        <v>9008</v>
      </c>
      <c r="AV15" s="34">
        <f>SUM(AV9:AV14)</f>
        <v>9028.1198401455113</v>
      </c>
      <c r="AW15" s="34">
        <f>SUM(AW9:AW14)</f>
        <v>9315.3797221344921</v>
      </c>
    </row>
    <row r="16" spans="1:49" x14ac:dyDescent="0.25">
      <c r="C16" s="18"/>
      <c r="E16" s="18"/>
      <c r="G16" s="18"/>
      <c r="I16" s="18"/>
      <c r="AB16" s="18"/>
      <c r="AD16" s="18"/>
      <c r="AF16" s="18"/>
      <c r="AH16" s="18"/>
    </row>
    <row r="17" spans="1:49" x14ac:dyDescent="0.25">
      <c r="AB17" s="18"/>
      <c r="AS17" s="20"/>
      <c r="AT17" s="20" t="s">
        <v>19</v>
      </c>
      <c r="AU17" s="20" t="s">
        <v>20</v>
      </c>
      <c r="AV17" s="20" t="s">
        <v>25</v>
      </c>
      <c r="AW17" s="20" t="s">
        <v>26</v>
      </c>
    </row>
    <row r="18" spans="1:49" x14ac:dyDescent="0.25">
      <c r="B18" s="1"/>
      <c r="AS18" s="62" t="s">
        <v>10</v>
      </c>
      <c r="AT18" s="73">
        <f>AT11</f>
        <v>2096</v>
      </c>
      <c r="AU18" s="73">
        <f>AU11</f>
        <v>3763</v>
      </c>
      <c r="AV18" s="73">
        <f>AV11</f>
        <v>3618.2147243319337</v>
      </c>
      <c r="AW18" s="73">
        <f>AW11</f>
        <v>3793.5569680097369</v>
      </c>
    </row>
    <row r="19" spans="1:49" ht="24" hidden="1" thickBot="1" x14ac:dyDescent="0.4">
      <c r="A19" s="17" t="s">
        <v>29</v>
      </c>
      <c r="B19" s="17"/>
      <c r="C19" s="2"/>
      <c r="G19" s="2"/>
      <c r="T19" s="31" t="s">
        <v>31</v>
      </c>
      <c r="Z19" s="17" t="s">
        <v>33</v>
      </c>
      <c r="AA19" s="17"/>
      <c r="AB19" s="2"/>
      <c r="AF19" s="2"/>
      <c r="AJ19" s="2"/>
      <c r="AS19" s="31" t="s">
        <v>36</v>
      </c>
    </row>
    <row r="20" spans="1:49" hidden="1" x14ac:dyDescent="0.25">
      <c r="B20" s="3"/>
      <c r="C20" s="108" t="s">
        <v>15</v>
      </c>
      <c r="D20" s="4"/>
      <c r="E20" s="4"/>
      <c r="F20" s="4"/>
      <c r="G20" s="108" t="s">
        <v>16</v>
      </c>
      <c r="H20" s="4"/>
      <c r="I20" s="4"/>
      <c r="J20" s="4"/>
      <c r="K20" s="108" t="s">
        <v>23</v>
      </c>
      <c r="L20" s="4"/>
      <c r="M20" s="4"/>
      <c r="N20" s="4"/>
      <c r="O20" s="108" t="s">
        <v>24</v>
      </c>
      <c r="P20" s="4"/>
      <c r="Q20" s="4"/>
      <c r="R20" s="4"/>
      <c r="S20" s="20"/>
      <c r="X20" s="20"/>
      <c r="AA20" s="3"/>
      <c r="AB20" s="108" t="s">
        <v>15</v>
      </c>
      <c r="AC20" s="4"/>
      <c r="AD20" s="4"/>
      <c r="AE20" s="4"/>
      <c r="AF20" s="108" t="s">
        <v>16</v>
      </c>
      <c r="AG20" s="4"/>
      <c r="AH20" s="4"/>
      <c r="AI20" s="4"/>
      <c r="AJ20" s="108" t="s">
        <v>23</v>
      </c>
      <c r="AK20" s="4"/>
      <c r="AL20" s="4"/>
      <c r="AM20" s="4"/>
      <c r="AN20" s="108" t="s">
        <v>24</v>
      </c>
      <c r="AO20" s="4"/>
      <c r="AP20" s="4"/>
      <c r="AQ20" s="4"/>
      <c r="AW20" s="20"/>
    </row>
    <row r="21" spans="1:49" hidden="1" x14ac:dyDescent="0.25">
      <c r="A21" s="2"/>
      <c r="B21" s="3"/>
      <c r="C21" s="109" t="s">
        <v>0</v>
      </c>
      <c r="D21" s="24"/>
      <c r="E21" s="121"/>
      <c r="F21" s="20"/>
      <c r="G21" s="109" t="s">
        <v>0</v>
      </c>
      <c r="H21" s="24"/>
      <c r="I21" s="121"/>
      <c r="J21" s="20"/>
      <c r="K21" s="109" t="s">
        <v>0</v>
      </c>
      <c r="L21" s="24"/>
      <c r="M21" s="121"/>
      <c r="N21" s="20"/>
      <c r="O21" s="109" t="s">
        <v>0</v>
      </c>
      <c r="P21" s="24"/>
      <c r="Q21" s="121"/>
      <c r="R21" s="20"/>
      <c r="S21" s="20"/>
      <c r="T21" s="20"/>
      <c r="U21" s="20"/>
      <c r="V21" s="20"/>
      <c r="W21" s="20"/>
      <c r="X21" s="20"/>
      <c r="Z21" s="2"/>
      <c r="AA21" s="3"/>
      <c r="AB21" s="109" t="s">
        <v>0</v>
      </c>
      <c r="AC21" s="24"/>
      <c r="AD21" s="121"/>
      <c r="AE21" s="20"/>
      <c r="AF21" s="109" t="s">
        <v>0</v>
      </c>
      <c r="AG21" s="24"/>
      <c r="AH21" s="121"/>
      <c r="AI21" s="20"/>
      <c r="AJ21" s="109" t="s">
        <v>0</v>
      </c>
      <c r="AK21" s="24"/>
      <c r="AL21" s="121"/>
      <c r="AM21" s="20"/>
      <c r="AN21" s="109" t="s">
        <v>0</v>
      </c>
      <c r="AO21" s="24"/>
      <c r="AP21" s="121"/>
      <c r="AQ21" s="20"/>
      <c r="AS21" s="20"/>
      <c r="AT21" s="20"/>
      <c r="AU21" s="20"/>
      <c r="AV21" s="20"/>
      <c r="AW21" s="20"/>
    </row>
    <row r="22" spans="1:49" hidden="1" x14ac:dyDescent="0.25">
      <c r="A22" s="2"/>
      <c r="B22" s="3"/>
      <c r="C22" s="110">
        <v>1</v>
      </c>
      <c r="D22" s="114">
        <v>2</v>
      </c>
      <c r="E22" s="117">
        <v>3</v>
      </c>
      <c r="F22" s="81">
        <v>4</v>
      </c>
      <c r="G22" s="110">
        <v>1</v>
      </c>
      <c r="H22" s="114">
        <v>2</v>
      </c>
      <c r="I22" s="117">
        <v>3</v>
      </c>
      <c r="J22" s="81">
        <v>4</v>
      </c>
      <c r="K22" s="110">
        <v>1</v>
      </c>
      <c r="L22" s="114">
        <v>2</v>
      </c>
      <c r="M22" s="117">
        <v>3</v>
      </c>
      <c r="N22" s="81">
        <v>4</v>
      </c>
      <c r="O22" s="110">
        <v>1</v>
      </c>
      <c r="P22" s="114">
        <v>2</v>
      </c>
      <c r="Q22" s="117">
        <v>3</v>
      </c>
      <c r="R22" s="81">
        <v>4</v>
      </c>
      <c r="S22" s="20"/>
      <c r="T22" s="20"/>
      <c r="U22" s="20"/>
      <c r="V22" s="20"/>
      <c r="W22" s="20"/>
      <c r="X22" s="20"/>
      <c r="Z22" s="2"/>
      <c r="AA22" s="3"/>
      <c r="AB22" s="110">
        <v>1</v>
      </c>
      <c r="AC22" s="114">
        <v>2</v>
      </c>
      <c r="AD22" s="117">
        <v>3</v>
      </c>
      <c r="AE22" s="81">
        <v>4</v>
      </c>
      <c r="AF22" s="110">
        <v>1</v>
      </c>
      <c r="AG22" s="114">
        <v>2</v>
      </c>
      <c r="AH22" s="117">
        <v>3</v>
      </c>
      <c r="AI22" s="81">
        <v>4</v>
      </c>
      <c r="AJ22" s="110">
        <v>1</v>
      </c>
      <c r="AK22" s="114">
        <v>2</v>
      </c>
      <c r="AL22" s="117">
        <v>3</v>
      </c>
      <c r="AM22" s="81">
        <v>4</v>
      </c>
      <c r="AN22" s="110">
        <v>1</v>
      </c>
      <c r="AO22" s="114">
        <v>2</v>
      </c>
      <c r="AP22" s="117">
        <v>3</v>
      </c>
      <c r="AQ22" s="81">
        <v>4</v>
      </c>
      <c r="AS22" s="20"/>
      <c r="AT22" s="20"/>
      <c r="AU22" s="20"/>
      <c r="AV22" s="20"/>
      <c r="AW22" s="20"/>
    </row>
    <row r="23" spans="1:49" ht="15.75" hidden="1" thickBot="1" x14ac:dyDescent="0.3">
      <c r="A23" s="9" t="s">
        <v>1</v>
      </c>
      <c r="B23" s="3"/>
      <c r="C23" s="111" t="s">
        <v>28</v>
      </c>
      <c r="D23" s="115"/>
      <c r="E23" s="118"/>
      <c r="F23" s="107"/>
      <c r="G23" s="111" t="s">
        <v>28</v>
      </c>
      <c r="H23" s="115"/>
      <c r="I23" s="118"/>
      <c r="J23" s="107"/>
      <c r="K23" s="111" t="s">
        <v>28</v>
      </c>
      <c r="L23" s="115"/>
      <c r="M23" s="118"/>
      <c r="N23" s="107"/>
      <c r="O23" s="111" t="s">
        <v>28</v>
      </c>
      <c r="P23" s="115"/>
      <c r="Q23" s="118"/>
      <c r="R23" s="107"/>
      <c r="S23" s="20"/>
      <c r="T23" s="20"/>
      <c r="U23" s="20" t="s">
        <v>19</v>
      </c>
      <c r="V23" s="20" t="s">
        <v>20</v>
      </c>
      <c r="W23" s="20" t="s">
        <v>23</v>
      </c>
      <c r="X23" s="20" t="s">
        <v>24</v>
      </c>
      <c r="Y23" s="20"/>
      <c r="Z23" s="9" t="s">
        <v>1</v>
      </c>
      <c r="AA23" s="3"/>
      <c r="AB23" s="111" t="s">
        <v>28</v>
      </c>
      <c r="AC23" s="115"/>
      <c r="AD23" s="118"/>
      <c r="AE23" s="107"/>
      <c r="AF23" s="111" t="s">
        <v>28</v>
      </c>
      <c r="AG23" s="115"/>
      <c r="AH23" s="118"/>
      <c r="AI23" s="107"/>
      <c r="AJ23" s="111" t="s">
        <v>28</v>
      </c>
      <c r="AK23" s="115"/>
      <c r="AL23" s="118"/>
      <c r="AM23" s="107"/>
      <c r="AN23" s="111" t="s">
        <v>28</v>
      </c>
      <c r="AO23" s="115"/>
      <c r="AP23" s="118"/>
      <c r="AQ23" s="107"/>
      <c r="AS23" s="20"/>
      <c r="AT23" s="20" t="s">
        <v>19</v>
      </c>
      <c r="AU23" s="20" t="s">
        <v>20</v>
      </c>
      <c r="AV23" s="20" t="s">
        <v>25</v>
      </c>
      <c r="AW23" s="20" t="s">
        <v>26</v>
      </c>
    </row>
    <row r="24" spans="1:49" hidden="1" x14ac:dyDescent="0.25">
      <c r="A24" s="96" t="s">
        <v>6</v>
      </c>
      <c r="B24" s="97" t="s">
        <v>7</v>
      </c>
      <c r="C24" s="112"/>
      <c r="D24" s="101"/>
      <c r="E24" s="119"/>
      <c r="F24" s="122"/>
      <c r="G24" s="112"/>
      <c r="H24" s="101"/>
      <c r="I24" s="119"/>
      <c r="J24" s="122"/>
      <c r="K24" s="112"/>
      <c r="L24" s="101"/>
      <c r="M24" s="119"/>
      <c r="N24" s="122"/>
      <c r="O24" s="112"/>
      <c r="P24" s="101"/>
      <c r="Q24" s="119"/>
      <c r="R24" s="122"/>
      <c r="S24" s="28"/>
      <c r="T24" s="28"/>
      <c r="U24" s="28"/>
      <c r="V24" s="28"/>
      <c r="W24" s="28"/>
      <c r="X24" s="28"/>
      <c r="Y24" s="28"/>
      <c r="Z24" s="96" t="s">
        <v>6</v>
      </c>
      <c r="AA24" s="97" t="s">
        <v>7</v>
      </c>
      <c r="AB24" s="112"/>
      <c r="AC24" s="101"/>
      <c r="AD24" s="119"/>
      <c r="AE24" s="122"/>
      <c r="AF24" s="112"/>
      <c r="AG24" s="101"/>
      <c r="AH24" s="119"/>
      <c r="AI24" s="122"/>
      <c r="AJ24" s="112"/>
      <c r="AK24" s="101"/>
      <c r="AL24" s="119"/>
      <c r="AM24" s="122"/>
      <c r="AN24" s="112"/>
      <c r="AO24" s="101"/>
      <c r="AP24" s="119"/>
      <c r="AQ24" s="122"/>
      <c r="AS24" s="28"/>
      <c r="AT24" s="28"/>
      <c r="AU24" s="28"/>
      <c r="AV24" s="28"/>
      <c r="AW24" s="28"/>
    </row>
    <row r="25" spans="1:49" hidden="1" x14ac:dyDescent="0.25">
      <c r="A25" s="98" t="s">
        <v>8</v>
      </c>
      <c r="B25" s="99">
        <v>1</v>
      </c>
      <c r="C25" s="113" t="e">
        <f>C40-C9</f>
        <v>#REF!</v>
      </c>
      <c r="D25" s="116"/>
      <c r="E25" s="120"/>
      <c r="F25" s="41"/>
      <c r="G25" s="113" t="e">
        <f>G40-G9</f>
        <v>#REF!</v>
      </c>
      <c r="H25" s="116"/>
      <c r="I25" s="120"/>
      <c r="J25" s="41"/>
      <c r="K25" s="113" t="e">
        <f>K40-K9</f>
        <v>#REF!</v>
      </c>
      <c r="L25" s="116"/>
      <c r="M25" s="120"/>
      <c r="N25" s="41"/>
      <c r="O25" s="113" t="e">
        <f>O40-O9</f>
        <v>#REF!</v>
      </c>
      <c r="P25" s="116"/>
      <c r="Q25" s="120"/>
      <c r="R25" s="41"/>
      <c r="S25" s="73"/>
      <c r="T25" s="104" t="s">
        <v>8</v>
      </c>
      <c r="U25" s="103" t="e">
        <f t="shared" ref="U25:U30" si="8">SUM(C25:F25)</f>
        <v>#REF!</v>
      </c>
      <c r="V25" s="103" t="e">
        <f t="shared" ref="V25:V30" si="9">SUM(G25:J25)</f>
        <v>#REF!</v>
      </c>
      <c r="W25" s="103" t="e">
        <f t="shared" ref="W25:W30" si="10">SUM(K25:N25)</f>
        <v>#REF!</v>
      </c>
      <c r="X25" s="103" t="e">
        <f t="shared" ref="X25:X30" si="11">SUM(O25:R25)</f>
        <v>#REF!</v>
      </c>
      <c r="Y25" s="103"/>
      <c r="Z25" s="98" t="s">
        <v>8</v>
      </c>
      <c r="AA25" s="99">
        <v>1</v>
      </c>
      <c r="AB25" s="113" t="e">
        <f>AB40-AB9</f>
        <v>#REF!</v>
      </c>
      <c r="AC25" s="116"/>
      <c r="AD25" s="120"/>
      <c r="AE25" s="41"/>
      <c r="AF25" s="113" t="e">
        <f>AF40-AF9</f>
        <v>#REF!</v>
      </c>
      <c r="AG25" s="116"/>
      <c r="AH25" s="120"/>
      <c r="AI25" s="41"/>
      <c r="AJ25" s="113" t="e">
        <f>AJ40-AJ9</f>
        <v>#REF!</v>
      </c>
      <c r="AK25" s="116"/>
      <c r="AL25" s="120"/>
      <c r="AM25" s="41"/>
      <c r="AN25" s="113" t="e">
        <f>AN40-AN9</f>
        <v>#REF!</v>
      </c>
      <c r="AO25" s="116"/>
      <c r="AP25" s="120"/>
      <c r="AQ25" s="41"/>
      <c r="AS25" s="104" t="s">
        <v>8</v>
      </c>
      <c r="AT25" s="103" t="e">
        <f>SUM(AB25:AE25)</f>
        <v>#REF!</v>
      </c>
      <c r="AU25" s="103" t="e">
        <f>SUM(AF25:AI25)</f>
        <v>#REF!</v>
      </c>
      <c r="AV25" s="103" t="e">
        <f>SUM(AJ25:AM25)</f>
        <v>#REF!</v>
      </c>
      <c r="AW25" s="103" t="e">
        <f>SUM(AN25:AQ25)</f>
        <v>#REF!</v>
      </c>
    </row>
    <row r="26" spans="1:49" hidden="1" x14ac:dyDescent="0.25">
      <c r="A26" s="98" t="s">
        <v>9</v>
      </c>
      <c r="B26" s="100">
        <v>2</v>
      </c>
      <c r="C26" s="113" t="e">
        <f t="shared" ref="C26:C30" si="12">C41-C10</f>
        <v>#REF!</v>
      </c>
      <c r="D26" s="116"/>
      <c r="E26" s="120"/>
      <c r="F26" s="41"/>
      <c r="G26" s="113" t="e">
        <f t="shared" ref="G26:G30" si="13">G41-G10</f>
        <v>#REF!</v>
      </c>
      <c r="H26" s="116"/>
      <c r="I26" s="120"/>
      <c r="J26" s="41"/>
      <c r="K26" s="113" t="e">
        <f t="shared" ref="K26:K30" si="14">K41-K10</f>
        <v>#REF!</v>
      </c>
      <c r="L26" s="116"/>
      <c r="M26" s="120"/>
      <c r="N26" s="41"/>
      <c r="O26" s="113" t="e">
        <f t="shared" ref="O26:O30" si="15">O41-O10</f>
        <v>#REF!</v>
      </c>
      <c r="P26" s="116"/>
      <c r="Q26" s="120"/>
      <c r="R26" s="41"/>
      <c r="S26" s="73"/>
      <c r="T26" s="104" t="s">
        <v>9</v>
      </c>
      <c r="U26" s="103" t="e">
        <f t="shared" si="8"/>
        <v>#REF!</v>
      </c>
      <c r="V26" s="103" t="e">
        <f t="shared" si="9"/>
        <v>#REF!</v>
      </c>
      <c r="W26" s="103" t="e">
        <f t="shared" si="10"/>
        <v>#REF!</v>
      </c>
      <c r="X26" s="103" t="e">
        <f t="shared" si="11"/>
        <v>#REF!</v>
      </c>
      <c r="Y26" s="103"/>
      <c r="Z26" s="98" t="s">
        <v>9</v>
      </c>
      <c r="AA26" s="100">
        <v>2</v>
      </c>
      <c r="AB26" s="113" t="e">
        <f t="shared" ref="AB26:AB30" si="16">AB41-AB10</f>
        <v>#REF!</v>
      </c>
      <c r="AC26" s="116"/>
      <c r="AD26" s="120"/>
      <c r="AE26" s="41"/>
      <c r="AF26" s="113" t="e">
        <f t="shared" ref="AF26:AF30" si="17">AF41-AF10</f>
        <v>#REF!</v>
      </c>
      <c r="AG26" s="116"/>
      <c r="AH26" s="120"/>
      <c r="AI26" s="41"/>
      <c r="AJ26" s="113" t="e">
        <f t="shared" ref="AJ26:AJ30" si="18">AJ41-AJ10</f>
        <v>#REF!</v>
      </c>
      <c r="AK26" s="116"/>
      <c r="AL26" s="120"/>
      <c r="AM26" s="41"/>
      <c r="AN26" s="113" t="e">
        <f t="shared" ref="AN26:AN30" si="19">AN41-AN10</f>
        <v>#REF!</v>
      </c>
      <c r="AO26" s="116"/>
      <c r="AP26" s="120"/>
      <c r="AQ26" s="41"/>
      <c r="AS26" s="104" t="s">
        <v>9</v>
      </c>
      <c r="AT26" s="103" t="e">
        <f t="shared" ref="AT26:AT30" si="20">SUM(AB26:AE26)</f>
        <v>#REF!</v>
      </c>
      <c r="AU26" s="103" t="e">
        <f t="shared" ref="AU26:AU30" si="21">SUM(AF26:AI26)</f>
        <v>#REF!</v>
      </c>
      <c r="AV26" s="103" t="e">
        <f t="shared" ref="AV26:AV30" si="22">SUM(AJ26:AM26)</f>
        <v>#REF!</v>
      </c>
      <c r="AW26" s="103" t="e">
        <f t="shared" ref="AW26:AW30" si="23">SUM(AN26:AQ26)</f>
        <v>#REF!</v>
      </c>
    </row>
    <row r="27" spans="1:49" hidden="1" x14ac:dyDescent="0.25">
      <c r="A27" s="98" t="s">
        <v>10</v>
      </c>
      <c r="B27" s="99">
        <v>3</v>
      </c>
      <c r="C27" s="113" t="e">
        <f t="shared" si="12"/>
        <v>#REF!</v>
      </c>
      <c r="D27" s="116"/>
      <c r="E27" s="120"/>
      <c r="F27" s="41"/>
      <c r="G27" s="113" t="e">
        <f t="shared" si="13"/>
        <v>#REF!</v>
      </c>
      <c r="H27" s="116"/>
      <c r="I27" s="120"/>
      <c r="J27" s="41"/>
      <c r="K27" s="113" t="e">
        <f t="shared" si="14"/>
        <v>#REF!</v>
      </c>
      <c r="L27" s="116"/>
      <c r="M27" s="120"/>
      <c r="N27" s="41"/>
      <c r="O27" s="113" t="e">
        <f t="shared" si="15"/>
        <v>#REF!</v>
      </c>
      <c r="P27" s="116"/>
      <c r="Q27" s="120"/>
      <c r="R27" s="41"/>
      <c r="S27" s="73"/>
      <c r="T27" s="104" t="s">
        <v>10</v>
      </c>
      <c r="U27" s="103" t="e">
        <f t="shared" si="8"/>
        <v>#REF!</v>
      </c>
      <c r="V27" s="103" t="e">
        <f t="shared" si="9"/>
        <v>#REF!</v>
      </c>
      <c r="W27" s="103" t="e">
        <f t="shared" si="10"/>
        <v>#REF!</v>
      </c>
      <c r="X27" s="103" t="e">
        <f t="shared" si="11"/>
        <v>#REF!</v>
      </c>
      <c r="Y27" s="103"/>
      <c r="Z27" s="98" t="s">
        <v>10</v>
      </c>
      <c r="AA27" s="99">
        <v>3</v>
      </c>
      <c r="AB27" s="113" t="e">
        <f t="shared" si="16"/>
        <v>#REF!</v>
      </c>
      <c r="AC27" s="116"/>
      <c r="AD27" s="120"/>
      <c r="AE27" s="41"/>
      <c r="AF27" s="113" t="e">
        <f t="shared" si="17"/>
        <v>#REF!</v>
      </c>
      <c r="AG27" s="116"/>
      <c r="AH27" s="120"/>
      <c r="AI27" s="41"/>
      <c r="AJ27" s="113" t="e">
        <f t="shared" si="18"/>
        <v>#REF!</v>
      </c>
      <c r="AK27" s="116"/>
      <c r="AL27" s="120"/>
      <c r="AM27" s="41"/>
      <c r="AN27" s="113" t="e">
        <f t="shared" si="19"/>
        <v>#REF!</v>
      </c>
      <c r="AO27" s="116"/>
      <c r="AP27" s="120"/>
      <c r="AQ27" s="41"/>
      <c r="AS27" s="104" t="s">
        <v>10</v>
      </c>
      <c r="AT27" s="103" t="e">
        <f t="shared" si="20"/>
        <v>#REF!</v>
      </c>
      <c r="AU27" s="103" t="e">
        <f t="shared" si="21"/>
        <v>#REF!</v>
      </c>
      <c r="AV27" s="103" t="e">
        <f t="shared" si="22"/>
        <v>#REF!</v>
      </c>
      <c r="AW27" s="103" t="e">
        <f t="shared" si="23"/>
        <v>#REF!</v>
      </c>
    </row>
    <row r="28" spans="1:49" hidden="1" x14ac:dyDescent="0.25">
      <c r="A28" s="98" t="s">
        <v>11</v>
      </c>
      <c r="B28" s="99">
        <v>5</v>
      </c>
      <c r="C28" s="113" t="e">
        <f t="shared" si="12"/>
        <v>#REF!</v>
      </c>
      <c r="D28" s="116"/>
      <c r="E28" s="120"/>
      <c r="F28" s="41"/>
      <c r="G28" s="113" t="e">
        <f t="shared" si="13"/>
        <v>#REF!</v>
      </c>
      <c r="H28" s="116"/>
      <c r="I28" s="120"/>
      <c r="J28" s="41"/>
      <c r="K28" s="113" t="e">
        <f t="shared" si="14"/>
        <v>#REF!</v>
      </c>
      <c r="L28" s="116"/>
      <c r="M28" s="120"/>
      <c r="N28" s="41"/>
      <c r="O28" s="113" t="e">
        <f t="shared" si="15"/>
        <v>#REF!</v>
      </c>
      <c r="P28" s="116"/>
      <c r="Q28" s="120"/>
      <c r="R28" s="41"/>
      <c r="S28" s="73"/>
      <c r="T28" s="104" t="s">
        <v>11</v>
      </c>
      <c r="U28" s="103" t="e">
        <f t="shared" si="8"/>
        <v>#REF!</v>
      </c>
      <c r="V28" s="103" t="e">
        <f t="shared" si="9"/>
        <v>#REF!</v>
      </c>
      <c r="W28" s="103" t="e">
        <f t="shared" si="10"/>
        <v>#REF!</v>
      </c>
      <c r="X28" s="103" t="e">
        <f t="shared" si="11"/>
        <v>#REF!</v>
      </c>
      <c r="Y28" s="103"/>
      <c r="Z28" s="98" t="s">
        <v>11</v>
      </c>
      <c r="AA28" s="99">
        <v>5</v>
      </c>
      <c r="AB28" s="113" t="e">
        <f t="shared" si="16"/>
        <v>#REF!</v>
      </c>
      <c r="AC28" s="116"/>
      <c r="AD28" s="120"/>
      <c r="AE28" s="41"/>
      <c r="AF28" s="113" t="e">
        <f t="shared" si="17"/>
        <v>#REF!</v>
      </c>
      <c r="AG28" s="116"/>
      <c r="AH28" s="120"/>
      <c r="AI28" s="41"/>
      <c r="AJ28" s="113" t="e">
        <f t="shared" si="18"/>
        <v>#REF!</v>
      </c>
      <c r="AK28" s="116"/>
      <c r="AL28" s="120"/>
      <c r="AM28" s="41"/>
      <c r="AN28" s="113" t="e">
        <f t="shared" si="19"/>
        <v>#REF!</v>
      </c>
      <c r="AO28" s="116"/>
      <c r="AP28" s="120"/>
      <c r="AQ28" s="41"/>
      <c r="AS28" s="104" t="s">
        <v>11</v>
      </c>
      <c r="AT28" s="103" t="e">
        <f t="shared" si="20"/>
        <v>#REF!</v>
      </c>
      <c r="AU28" s="103" t="e">
        <f t="shared" si="21"/>
        <v>#REF!</v>
      </c>
      <c r="AV28" s="103" t="e">
        <f t="shared" si="22"/>
        <v>#REF!</v>
      </c>
      <c r="AW28" s="103" t="e">
        <f t="shared" si="23"/>
        <v>#REF!</v>
      </c>
    </row>
    <row r="29" spans="1:49" hidden="1" x14ac:dyDescent="0.25">
      <c r="A29" s="98" t="s">
        <v>12</v>
      </c>
      <c r="B29" s="99">
        <v>7</v>
      </c>
      <c r="C29" s="113" t="e">
        <f t="shared" si="12"/>
        <v>#REF!</v>
      </c>
      <c r="D29" s="116"/>
      <c r="E29" s="120"/>
      <c r="F29" s="41"/>
      <c r="G29" s="113" t="e">
        <f t="shared" si="13"/>
        <v>#REF!</v>
      </c>
      <c r="H29" s="116"/>
      <c r="I29" s="120"/>
      <c r="J29" s="41"/>
      <c r="K29" s="113" t="e">
        <f t="shared" si="14"/>
        <v>#REF!</v>
      </c>
      <c r="L29" s="116"/>
      <c r="M29" s="120"/>
      <c r="N29" s="41"/>
      <c r="O29" s="113" t="e">
        <f t="shared" si="15"/>
        <v>#REF!</v>
      </c>
      <c r="P29" s="116"/>
      <c r="Q29" s="120"/>
      <c r="R29" s="41"/>
      <c r="S29" s="73"/>
      <c r="T29" s="104" t="s">
        <v>12</v>
      </c>
      <c r="U29" s="103" t="e">
        <f t="shared" si="8"/>
        <v>#REF!</v>
      </c>
      <c r="V29" s="103" t="e">
        <f t="shared" si="9"/>
        <v>#REF!</v>
      </c>
      <c r="W29" s="103" t="e">
        <f t="shared" si="10"/>
        <v>#REF!</v>
      </c>
      <c r="X29" s="103" t="e">
        <f t="shared" si="11"/>
        <v>#REF!</v>
      </c>
      <c r="Y29" s="103"/>
      <c r="Z29" s="98" t="s">
        <v>12</v>
      </c>
      <c r="AA29" s="99">
        <v>7</v>
      </c>
      <c r="AB29" s="113" t="e">
        <f t="shared" si="16"/>
        <v>#REF!</v>
      </c>
      <c r="AC29" s="116"/>
      <c r="AD29" s="120"/>
      <c r="AE29" s="41"/>
      <c r="AF29" s="113" t="e">
        <f t="shared" si="17"/>
        <v>#REF!</v>
      </c>
      <c r="AG29" s="116"/>
      <c r="AH29" s="120"/>
      <c r="AI29" s="41"/>
      <c r="AJ29" s="113" t="e">
        <f t="shared" si="18"/>
        <v>#REF!</v>
      </c>
      <c r="AK29" s="116"/>
      <c r="AL29" s="120"/>
      <c r="AM29" s="41"/>
      <c r="AN29" s="113" t="e">
        <f t="shared" si="19"/>
        <v>#REF!</v>
      </c>
      <c r="AO29" s="116"/>
      <c r="AP29" s="120"/>
      <c r="AQ29" s="41"/>
      <c r="AS29" s="104" t="s">
        <v>12</v>
      </c>
      <c r="AT29" s="103" t="e">
        <f t="shared" si="20"/>
        <v>#REF!</v>
      </c>
      <c r="AU29" s="103" t="e">
        <f t="shared" si="21"/>
        <v>#REF!</v>
      </c>
      <c r="AV29" s="103" t="e">
        <f t="shared" si="22"/>
        <v>#REF!</v>
      </c>
      <c r="AW29" s="103" t="e">
        <f t="shared" si="23"/>
        <v>#REF!</v>
      </c>
    </row>
    <row r="30" spans="1:49" ht="15.75" hidden="1" thickBot="1" x14ac:dyDescent="0.3">
      <c r="A30" s="98" t="s">
        <v>13</v>
      </c>
      <c r="B30" s="99">
        <v>8</v>
      </c>
      <c r="C30" s="113" t="e">
        <f t="shared" si="12"/>
        <v>#REF!</v>
      </c>
      <c r="D30" s="116"/>
      <c r="E30" s="120"/>
      <c r="F30" s="41"/>
      <c r="G30" s="113" t="e">
        <f t="shared" si="13"/>
        <v>#REF!</v>
      </c>
      <c r="H30" s="116"/>
      <c r="I30" s="120"/>
      <c r="J30" s="41"/>
      <c r="K30" s="113" t="e">
        <f t="shared" si="14"/>
        <v>#REF!</v>
      </c>
      <c r="L30" s="116"/>
      <c r="M30" s="120"/>
      <c r="N30" s="41"/>
      <c r="O30" s="113" t="e">
        <f t="shared" si="15"/>
        <v>#REF!</v>
      </c>
      <c r="P30" s="116"/>
      <c r="Q30" s="120"/>
      <c r="R30" s="41"/>
      <c r="S30" s="73"/>
      <c r="T30" s="104" t="s">
        <v>13</v>
      </c>
      <c r="U30" s="103" t="e">
        <f t="shared" si="8"/>
        <v>#REF!</v>
      </c>
      <c r="V30" s="103" t="e">
        <f t="shared" si="9"/>
        <v>#REF!</v>
      </c>
      <c r="W30" s="103" t="e">
        <f t="shared" si="10"/>
        <v>#REF!</v>
      </c>
      <c r="X30" s="103" t="e">
        <f t="shared" si="11"/>
        <v>#REF!</v>
      </c>
      <c r="Y30" s="103"/>
      <c r="Z30" s="98" t="s">
        <v>13</v>
      </c>
      <c r="AA30" s="99">
        <v>8</v>
      </c>
      <c r="AB30" s="113" t="e">
        <f t="shared" si="16"/>
        <v>#REF!</v>
      </c>
      <c r="AC30" s="116"/>
      <c r="AD30" s="120"/>
      <c r="AE30" s="41"/>
      <c r="AF30" s="113" t="e">
        <f t="shared" si="17"/>
        <v>#REF!</v>
      </c>
      <c r="AG30" s="116"/>
      <c r="AH30" s="120"/>
      <c r="AI30" s="41"/>
      <c r="AJ30" s="113" t="e">
        <f t="shared" si="18"/>
        <v>#REF!</v>
      </c>
      <c r="AK30" s="116"/>
      <c r="AL30" s="120"/>
      <c r="AM30" s="41"/>
      <c r="AN30" s="113" t="e">
        <f t="shared" si="19"/>
        <v>#REF!</v>
      </c>
      <c r="AO30" s="116"/>
      <c r="AP30" s="120"/>
      <c r="AQ30" s="41"/>
      <c r="AS30" s="104" t="s">
        <v>13</v>
      </c>
      <c r="AT30" s="103" t="e">
        <f t="shared" si="20"/>
        <v>#REF!</v>
      </c>
      <c r="AU30" s="103" t="e">
        <f t="shared" si="21"/>
        <v>#REF!</v>
      </c>
      <c r="AV30" s="103" t="e">
        <f t="shared" si="22"/>
        <v>#REF!</v>
      </c>
      <c r="AW30" s="103" t="e">
        <f t="shared" si="23"/>
        <v>#REF!</v>
      </c>
    </row>
    <row r="31" spans="1:49" ht="15.75" hidden="1" thickBot="1" x14ac:dyDescent="0.3">
      <c r="B31" t="s">
        <v>17</v>
      </c>
      <c r="C31" s="26" t="e">
        <f>SUM(C25:F30)</f>
        <v>#REF!</v>
      </c>
      <c r="F31" t="s">
        <v>17</v>
      </c>
      <c r="G31" s="26" t="e">
        <f>SUM(G25:J30)</f>
        <v>#REF!</v>
      </c>
      <c r="K31" s="26" t="e">
        <f>SUM(K25:N30)</f>
        <v>#REF!</v>
      </c>
      <c r="O31" s="26" t="e">
        <f>SUM(O25:R30)</f>
        <v>#REF!</v>
      </c>
      <c r="T31" s="74" t="s">
        <v>17</v>
      </c>
      <c r="U31" s="34" t="e">
        <f>SUM(U25:U30)</f>
        <v>#REF!</v>
      </c>
      <c r="V31" s="34" t="e">
        <f>SUM(V25:V30)</f>
        <v>#REF!</v>
      </c>
      <c r="W31" s="34" t="e">
        <f>SUM(W25:W30)</f>
        <v>#REF!</v>
      </c>
      <c r="X31" s="34" t="e">
        <f>SUM(X25:X30)</f>
        <v>#REF!</v>
      </c>
      <c r="AA31" t="s">
        <v>17</v>
      </c>
      <c r="AB31" s="26" t="e">
        <f>SUM(AB25:AE30)</f>
        <v>#REF!</v>
      </c>
      <c r="AE31" t="s">
        <v>17</v>
      </c>
      <c r="AF31" s="26" t="e">
        <f>SUM(AF25:AI30)</f>
        <v>#REF!</v>
      </c>
      <c r="AJ31" s="26" t="e">
        <f>SUM(AJ25:AM30)</f>
        <v>#REF!</v>
      </c>
      <c r="AN31" s="26" t="e">
        <f>SUM(AN25:AQ30)</f>
        <v>#REF!</v>
      </c>
      <c r="AS31" s="74" t="s">
        <v>17</v>
      </c>
      <c r="AT31" s="34" t="e">
        <f>SUM(AT25:AT30)</f>
        <v>#REF!</v>
      </c>
      <c r="AU31" s="34" t="e">
        <f>SUM(AU25:AU30)</f>
        <v>#REF!</v>
      </c>
      <c r="AV31" s="34" t="e">
        <f>SUM(AV25:AV30)</f>
        <v>#REF!</v>
      </c>
      <c r="AW31" s="34" t="e">
        <f>SUM(AW25:AW30)</f>
        <v>#REF!</v>
      </c>
    </row>
    <row r="32" spans="1:49" hidden="1" x14ac:dyDescent="0.25"/>
    <row r="33" spans="1:49" hidden="1" x14ac:dyDescent="0.25"/>
    <row r="34" spans="1:49" ht="24" hidden="1" thickBot="1" x14ac:dyDescent="0.4">
      <c r="A34" s="17" t="s">
        <v>30</v>
      </c>
      <c r="B34" s="17"/>
      <c r="C34" s="2"/>
      <c r="G34" s="2"/>
      <c r="T34" s="31" t="s">
        <v>32</v>
      </c>
      <c r="Z34" s="17" t="s">
        <v>34</v>
      </c>
      <c r="AA34" s="17"/>
      <c r="AB34" s="2"/>
      <c r="AF34" s="2"/>
      <c r="AJ34" s="2"/>
      <c r="AS34" s="31" t="s">
        <v>35</v>
      </c>
    </row>
    <row r="35" spans="1:49" hidden="1" x14ac:dyDescent="0.25">
      <c r="B35" s="3"/>
      <c r="C35" s="108" t="s">
        <v>15</v>
      </c>
      <c r="D35" s="4"/>
      <c r="E35" s="4"/>
      <c r="F35" s="4"/>
      <c r="G35" s="108" t="s">
        <v>16</v>
      </c>
      <c r="H35" s="4"/>
      <c r="I35" s="4"/>
      <c r="J35" s="4"/>
      <c r="K35" s="108" t="s">
        <v>23</v>
      </c>
      <c r="L35" s="4"/>
      <c r="M35" s="4"/>
      <c r="N35" s="4"/>
      <c r="O35" s="108" t="s">
        <v>24</v>
      </c>
      <c r="P35" s="4"/>
      <c r="Q35" s="4"/>
      <c r="R35" s="4"/>
      <c r="S35" s="20"/>
      <c r="X35" s="20"/>
      <c r="AA35" s="3"/>
      <c r="AB35" s="108" t="s">
        <v>15</v>
      </c>
      <c r="AC35" s="4"/>
      <c r="AD35" s="4"/>
      <c r="AE35" s="4"/>
      <c r="AF35" s="108" t="s">
        <v>16</v>
      </c>
      <c r="AG35" s="4"/>
      <c r="AH35" s="4"/>
      <c r="AI35" s="4"/>
      <c r="AJ35" s="108" t="s">
        <v>23</v>
      </c>
      <c r="AK35" s="4"/>
      <c r="AL35" s="4"/>
      <c r="AM35" s="4"/>
      <c r="AN35" s="108" t="s">
        <v>24</v>
      </c>
      <c r="AO35" s="4"/>
      <c r="AP35" s="4"/>
      <c r="AQ35" s="4"/>
      <c r="AW35" s="20"/>
    </row>
    <row r="36" spans="1:49" hidden="1" x14ac:dyDescent="0.25">
      <c r="A36" s="2"/>
      <c r="B36" s="3"/>
      <c r="C36" s="109" t="s">
        <v>0</v>
      </c>
      <c r="D36" s="24"/>
      <c r="E36" s="121"/>
      <c r="F36" s="20"/>
      <c r="G36" s="109" t="s">
        <v>0</v>
      </c>
      <c r="H36" s="24"/>
      <c r="I36" s="121"/>
      <c r="J36" s="20"/>
      <c r="K36" s="109" t="s">
        <v>0</v>
      </c>
      <c r="L36" s="24"/>
      <c r="M36" s="121"/>
      <c r="N36" s="20"/>
      <c r="O36" s="109" t="s">
        <v>0</v>
      </c>
      <c r="P36" s="24"/>
      <c r="Q36" s="121"/>
      <c r="R36" s="20"/>
      <c r="S36" s="20"/>
      <c r="T36" s="20"/>
      <c r="U36" s="20"/>
      <c r="V36" s="20"/>
      <c r="W36" s="20"/>
      <c r="X36" s="20"/>
      <c r="Z36" s="2"/>
      <c r="AA36" s="3"/>
      <c r="AB36" s="109" t="s">
        <v>0</v>
      </c>
      <c r="AC36" s="24"/>
      <c r="AD36" s="121"/>
      <c r="AE36" s="20"/>
      <c r="AF36" s="109" t="s">
        <v>0</v>
      </c>
      <c r="AG36" s="24"/>
      <c r="AH36" s="121"/>
      <c r="AI36" s="20"/>
      <c r="AJ36" s="109" t="s">
        <v>0</v>
      </c>
      <c r="AK36" s="24"/>
      <c r="AL36" s="121"/>
      <c r="AM36" s="20"/>
      <c r="AN36" s="109" t="s">
        <v>0</v>
      </c>
      <c r="AO36" s="24"/>
      <c r="AP36" s="121"/>
      <c r="AQ36" s="20"/>
      <c r="AS36" s="20"/>
      <c r="AT36" s="20"/>
      <c r="AU36" s="20"/>
      <c r="AV36" s="20"/>
      <c r="AW36" s="20"/>
    </row>
    <row r="37" spans="1:49" hidden="1" x14ac:dyDescent="0.25">
      <c r="A37" s="2"/>
      <c r="B37" s="3"/>
      <c r="C37" s="110">
        <v>1</v>
      </c>
      <c r="D37" s="114">
        <v>2</v>
      </c>
      <c r="E37" s="117">
        <v>3</v>
      </c>
      <c r="F37" s="81">
        <v>4</v>
      </c>
      <c r="G37" s="110">
        <v>1</v>
      </c>
      <c r="H37" s="114">
        <v>2</v>
      </c>
      <c r="I37" s="117">
        <v>3</v>
      </c>
      <c r="J37" s="81">
        <v>4</v>
      </c>
      <c r="K37" s="110">
        <v>1</v>
      </c>
      <c r="L37" s="114">
        <v>2</v>
      </c>
      <c r="M37" s="117">
        <v>3</v>
      </c>
      <c r="N37" s="81">
        <v>4</v>
      </c>
      <c r="O37" s="110">
        <v>1</v>
      </c>
      <c r="P37" s="114">
        <v>2</v>
      </c>
      <c r="Q37" s="117">
        <v>3</v>
      </c>
      <c r="R37" s="81">
        <v>4</v>
      </c>
      <c r="S37" s="20"/>
      <c r="T37" s="20"/>
      <c r="U37" s="20"/>
      <c r="V37" s="20"/>
      <c r="W37" s="20"/>
      <c r="X37" s="20"/>
      <c r="Z37" s="2"/>
      <c r="AA37" s="3"/>
      <c r="AB37" s="110">
        <v>1</v>
      </c>
      <c r="AC37" s="114">
        <v>2</v>
      </c>
      <c r="AD37" s="117">
        <v>3</v>
      </c>
      <c r="AE37" s="81">
        <v>4</v>
      </c>
      <c r="AF37" s="110">
        <v>1</v>
      </c>
      <c r="AG37" s="114">
        <v>2</v>
      </c>
      <c r="AH37" s="117">
        <v>3</v>
      </c>
      <c r="AI37" s="81">
        <v>4</v>
      </c>
      <c r="AJ37" s="110">
        <v>1</v>
      </c>
      <c r="AK37" s="114">
        <v>2</v>
      </c>
      <c r="AL37" s="117">
        <v>3</v>
      </c>
      <c r="AM37" s="81">
        <v>4</v>
      </c>
      <c r="AN37" s="110">
        <v>1</v>
      </c>
      <c r="AO37" s="114">
        <v>2</v>
      </c>
      <c r="AP37" s="117">
        <v>3</v>
      </c>
      <c r="AQ37" s="81">
        <v>4</v>
      </c>
      <c r="AS37" s="20"/>
      <c r="AT37" s="20"/>
      <c r="AU37" s="20"/>
      <c r="AV37" s="20"/>
      <c r="AW37" s="20"/>
    </row>
    <row r="38" spans="1:49" ht="15.75" hidden="1" thickBot="1" x14ac:dyDescent="0.3">
      <c r="A38" s="9" t="s">
        <v>1</v>
      </c>
      <c r="B38" s="3"/>
      <c r="C38" s="111" t="s">
        <v>28</v>
      </c>
      <c r="D38" s="115"/>
      <c r="E38" s="118"/>
      <c r="F38" s="107"/>
      <c r="G38" s="111" t="s">
        <v>28</v>
      </c>
      <c r="H38" s="115"/>
      <c r="I38" s="118"/>
      <c r="J38" s="107"/>
      <c r="K38" s="111" t="s">
        <v>28</v>
      </c>
      <c r="L38" s="115"/>
      <c r="M38" s="118"/>
      <c r="N38" s="107"/>
      <c r="O38" s="111" t="s">
        <v>28</v>
      </c>
      <c r="P38" s="115"/>
      <c r="Q38" s="118"/>
      <c r="R38" s="107"/>
      <c r="S38" s="20"/>
      <c r="T38" s="20"/>
      <c r="U38" s="20" t="s">
        <v>19</v>
      </c>
      <c r="V38" s="20" t="s">
        <v>20</v>
      </c>
      <c r="W38" s="20" t="s">
        <v>23</v>
      </c>
      <c r="X38" s="20" t="s">
        <v>24</v>
      </c>
      <c r="Y38" s="20"/>
      <c r="Z38" s="9" t="s">
        <v>1</v>
      </c>
      <c r="AA38" s="3"/>
      <c r="AB38" s="111" t="s">
        <v>28</v>
      </c>
      <c r="AC38" s="115"/>
      <c r="AD38" s="118"/>
      <c r="AE38" s="107"/>
      <c r="AF38" s="111" t="s">
        <v>28</v>
      </c>
      <c r="AG38" s="115"/>
      <c r="AH38" s="118"/>
      <c r="AI38" s="107"/>
      <c r="AJ38" s="111" t="s">
        <v>28</v>
      </c>
      <c r="AK38" s="115"/>
      <c r="AL38" s="118"/>
      <c r="AM38" s="107"/>
      <c r="AN38" s="111" t="s">
        <v>28</v>
      </c>
      <c r="AO38" s="115"/>
      <c r="AP38" s="118"/>
      <c r="AQ38" s="107"/>
      <c r="AS38" s="20"/>
      <c r="AT38" s="20" t="s">
        <v>19</v>
      </c>
      <c r="AU38" s="20" t="s">
        <v>20</v>
      </c>
      <c r="AV38" s="20" t="s">
        <v>25</v>
      </c>
      <c r="AW38" s="20" t="s">
        <v>26</v>
      </c>
    </row>
    <row r="39" spans="1:49" hidden="1" x14ac:dyDescent="0.25">
      <c r="A39" s="96" t="s">
        <v>6</v>
      </c>
      <c r="B39" s="97" t="s">
        <v>7</v>
      </c>
      <c r="C39" s="112"/>
      <c r="D39" s="101"/>
      <c r="E39" s="119"/>
      <c r="F39" s="122"/>
      <c r="G39" s="112"/>
      <c r="H39" s="101"/>
      <c r="I39" s="119"/>
      <c r="J39" s="122"/>
      <c r="K39" s="112"/>
      <c r="L39" s="101"/>
      <c r="M39" s="119"/>
      <c r="N39" s="122"/>
      <c r="O39" s="112"/>
      <c r="P39" s="101"/>
      <c r="Q39" s="119"/>
      <c r="R39" s="122"/>
      <c r="S39" s="28"/>
      <c r="T39" s="28"/>
      <c r="U39" s="28"/>
      <c r="V39" s="28"/>
      <c r="W39" s="28"/>
      <c r="X39" s="28"/>
      <c r="Y39" s="28"/>
      <c r="Z39" s="96" t="s">
        <v>6</v>
      </c>
      <c r="AA39" s="97" t="s">
        <v>7</v>
      </c>
      <c r="AB39" s="112"/>
      <c r="AC39" s="101"/>
      <c r="AD39" s="119"/>
      <c r="AE39" s="122"/>
      <c r="AF39" s="112"/>
      <c r="AG39" s="101"/>
      <c r="AH39" s="119"/>
      <c r="AI39" s="122"/>
      <c r="AJ39" s="112"/>
      <c r="AK39" s="101"/>
      <c r="AL39" s="119"/>
      <c r="AM39" s="122"/>
      <c r="AN39" s="112"/>
      <c r="AO39" s="101"/>
      <c r="AP39" s="119"/>
      <c r="AQ39" s="122"/>
      <c r="AS39" s="28"/>
      <c r="AT39" s="28"/>
      <c r="AU39" s="28"/>
      <c r="AV39" s="28"/>
      <c r="AW39" s="28"/>
    </row>
    <row r="40" spans="1:49" hidden="1" x14ac:dyDescent="0.25">
      <c r="A40" s="98" t="s">
        <v>8</v>
      </c>
      <c r="B40" s="99">
        <v>1</v>
      </c>
      <c r="C40" s="113" t="e">
        <f>#REF!</f>
        <v>#REF!</v>
      </c>
      <c r="D40" s="116"/>
      <c r="E40" s="120"/>
      <c r="F40" s="41"/>
      <c r="G40" s="113" t="e">
        <f>#REF!</f>
        <v>#REF!</v>
      </c>
      <c r="H40" s="116"/>
      <c r="I40" s="120"/>
      <c r="J40" s="41"/>
      <c r="K40" s="113" t="e">
        <f>#REF!</f>
        <v>#REF!</v>
      </c>
      <c r="L40" s="116"/>
      <c r="M40" s="120"/>
      <c r="N40" s="41"/>
      <c r="O40" s="113" t="e">
        <f>#REF!</f>
        <v>#REF!</v>
      </c>
      <c r="P40" s="116"/>
      <c r="Q40" s="120"/>
      <c r="R40" s="41"/>
      <c r="S40" s="73"/>
      <c r="T40" s="104" t="s">
        <v>8</v>
      </c>
      <c r="U40" s="103" t="e">
        <f t="shared" ref="U40:U45" si="24">SUM(C40:F40)</f>
        <v>#REF!</v>
      </c>
      <c r="V40" s="103" t="e">
        <f t="shared" ref="V40:V45" si="25">SUM(G40:J40)</f>
        <v>#REF!</v>
      </c>
      <c r="W40" s="103" t="e">
        <f t="shared" ref="W40:W45" si="26">SUM(K40:N40)</f>
        <v>#REF!</v>
      </c>
      <c r="X40" s="103" t="e">
        <f t="shared" ref="X40:X45" si="27">SUM(O40:R40)</f>
        <v>#REF!</v>
      </c>
      <c r="Y40" s="103"/>
      <c r="Z40" s="98" t="s">
        <v>8</v>
      </c>
      <c r="AA40" s="99">
        <v>1</v>
      </c>
      <c r="AB40" s="113" t="e">
        <f>#REF!</f>
        <v>#REF!</v>
      </c>
      <c r="AC40" s="116"/>
      <c r="AD40" s="120"/>
      <c r="AE40" s="41"/>
      <c r="AF40" s="113" t="e">
        <f>#REF!</f>
        <v>#REF!</v>
      </c>
      <c r="AG40" s="116"/>
      <c r="AH40" s="120"/>
      <c r="AI40" s="41"/>
      <c r="AJ40" s="113" t="e">
        <f>#REF!</f>
        <v>#REF!</v>
      </c>
      <c r="AK40" s="116"/>
      <c r="AL40" s="120"/>
      <c r="AM40" s="41"/>
      <c r="AN40" s="113" t="e">
        <f>#REF!</f>
        <v>#REF!</v>
      </c>
      <c r="AO40" s="116"/>
      <c r="AP40" s="120"/>
      <c r="AQ40" s="41"/>
      <c r="AS40" s="104" t="s">
        <v>8</v>
      </c>
      <c r="AT40" s="103" t="e">
        <f>SUM(AB40:AE40)</f>
        <v>#REF!</v>
      </c>
      <c r="AU40" s="103" t="e">
        <f>SUM(AF40:AI40)</f>
        <v>#REF!</v>
      </c>
      <c r="AV40" s="103" t="e">
        <f>SUM(AJ40:AM40)</f>
        <v>#REF!</v>
      </c>
      <c r="AW40" s="103" t="e">
        <f>SUM(AN40:AQ40)</f>
        <v>#REF!</v>
      </c>
    </row>
    <row r="41" spans="1:49" hidden="1" x14ac:dyDescent="0.25">
      <c r="A41" s="98" t="s">
        <v>9</v>
      </c>
      <c r="B41" s="100">
        <v>2</v>
      </c>
      <c r="C41" s="113" t="e">
        <f>#REF!</f>
        <v>#REF!</v>
      </c>
      <c r="D41" s="116"/>
      <c r="E41" s="120"/>
      <c r="F41" s="41"/>
      <c r="G41" s="113" t="e">
        <f>#REF!</f>
        <v>#REF!</v>
      </c>
      <c r="H41" s="116"/>
      <c r="I41" s="120"/>
      <c r="J41" s="41"/>
      <c r="K41" s="113" t="e">
        <f>#REF!</f>
        <v>#REF!</v>
      </c>
      <c r="L41" s="116"/>
      <c r="M41" s="120"/>
      <c r="N41" s="41"/>
      <c r="O41" s="113" t="e">
        <f>#REF!</f>
        <v>#REF!</v>
      </c>
      <c r="P41" s="116"/>
      <c r="Q41" s="120"/>
      <c r="R41" s="41"/>
      <c r="S41" s="73"/>
      <c r="T41" s="104" t="s">
        <v>9</v>
      </c>
      <c r="U41" s="103" t="e">
        <f t="shared" si="24"/>
        <v>#REF!</v>
      </c>
      <c r="V41" s="103" t="e">
        <f t="shared" si="25"/>
        <v>#REF!</v>
      </c>
      <c r="W41" s="103" t="e">
        <f t="shared" si="26"/>
        <v>#REF!</v>
      </c>
      <c r="X41" s="103" t="e">
        <f t="shared" si="27"/>
        <v>#REF!</v>
      </c>
      <c r="Y41" s="103"/>
      <c r="Z41" s="98" t="s">
        <v>9</v>
      </c>
      <c r="AA41" s="100">
        <v>2</v>
      </c>
      <c r="AB41" s="113" t="e">
        <f>#REF!</f>
        <v>#REF!</v>
      </c>
      <c r="AC41" s="116"/>
      <c r="AD41" s="120"/>
      <c r="AE41" s="41"/>
      <c r="AF41" s="113" t="e">
        <f>#REF!</f>
        <v>#REF!</v>
      </c>
      <c r="AG41" s="116"/>
      <c r="AH41" s="120"/>
      <c r="AI41" s="41"/>
      <c r="AJ41" s="113" t="e">
        <f>#REF!</f>
        <v>#REF!</v>
      </c>
      <c r="AK41" s="116"/>
      <c r="AL41" s="120"/>
      <c r="AM41" s="41"/>
      <c r="AN41" s="113" t="e">
        <f>#REF!</f>
        <v>#REF!</v>
      </c>
      <c r="AO41" s="116"/>
      <c r="AP41" s="120"/>
      <c r="AQ41" s="41"/>
      <c r="AS41" s="104" t="s">
        <v>9</v>
      </c>
      <c r="AT41" s="103" t="e">
        <f t="shared" ref="AT41:AT45" si="28">SUM(AB41:AE41)</f>
        <v>#REF!</v>
      </c>
      <c r="AU41" s="103" t="e">
        <f t="shared" ref="AU41:AU45" si="29">SUM(AF41:AI41)</f>
        <v>#REF!</v>
      </c>
      <c r="AV41" s="103" t="e">
        <f t="shared" ref="AV41:AV45" si="30">SUM(AJ41:AM41)</f>
        <v>#REF!</v>
      </c>
      <c r="AW41" s="103" t="e">
        <f t="shared" ref="AW41:AW45" si="31">SUM(AN41:AQ41)</f>
        <v>#REF!</v>
      </c>
    </row>
    <row r="42" spans="1:49" hidden="1" x14ac:dyDescent="0.25">
      <c r="A42" s="98" t="s">
        <v>10</v>
      </c>
      <c r="B42" s="99">
        <v>3</v>
      </c>
      <c r="C42" s="113" t="e">
        <f>#REF!</f>
        <v>#REF!</v>
      </c>
      <c r="D42" s="116"/>
      <c r="E42" s="120"/>
      <c r="F42" s="41"/>
      <c r="G42" s="113" t="e">
        <f>#REF!</f>
        <v>#REF!</v>
      </c>
      <c r="H42" s="116"/>
      <c r="I42" s="120"/>
      <c r="J42" s="41"/>
      <c r="K42" s="113" t="e">
        <f>#REF!</f>
        <v>#REF!</v>
      </c>
      <c r="L42" s="116"/>
      <c r="M42" s="120"/>
      <c r="N42" s="41"/>
      <c r="O42" s="113" t="e">
        <f>#REF!</f>
        <v>#REF!</v>
      </c>
      <c r="P42" s="116"/>
      <c r="Q42" s="120"/>
      <c r="R42" s="41"/>
      <c r="S42" s="73"/>
      <c r="T42" s="104" t="s">
        <v>10</v>
      </c>
      <c r="U42" s="103" t="e">
        <f t="shared" si="24"/>
        <v>#REF!</v>
      </c>
      <c r="V42" s="103" t="e">
        <f t="shared" si="25"/>
        <v>#REF!</v>
      </c>
      <c r="W42" s="103" t="e">
        <f t="shared" si="26"/>
        <v>#REF!</v>
      </c>
      <c r="X42" s="103" t="e">
        <f t="shared" si="27"/>
        <v>#REF!</v>
      </c>
      <c r="Y42" s="103"/>
      <c r="Z42" s="98" t="s">
        <v>10</v>
      </c>
      <c r="AA42" s="99">
        <v>3</v>
      </c>
      <c r="AB42" s="113" t="e">
        <f>#REF!</f>
        <v>#REF!</v>
      </c>
      <c r="AC42" s="116"/>
      <c r="AD42" s="120"/>
      <c r="AE42" s="41"/>
      <c r="AF42" s="113" t="e">
        <f>#REF!</f>
        <v>#REF!</v>
      </c>
      <c r="AG42" s="116"/>
      <c r="AH42" s="120"/>
      <c r="AI42" s="41"/>
      <c r="AJ42" s="113" t="e">
        <f>#REF!</f>
        <v>#REF!</v>
      </c>
      <c r="AK42" s="116"/>
      <c r="AL42" s="120"/>
      <c r="AM42" s="41"/>
      <c r="AN42" s="113" t="e">
        <f>#REF!</f>
        <v>#REF!</v>
      </c>
      <c r="AO42" s="116"/>
      <c r="AP42" s="120"/>
      <c r="AQ42" s="41"/>
      <c r="AS42" s="104" t="s">
        <v>10</v>
      </c>
      <c r="AT42" s="103" t="e">
        <f t="shared" si="28"/>
        <v>#REF!</v>
      </c>
      <c r="AU42" s="103" t="e">
        <f t="shared" si="29"/>
        <v>#REF!</v>
      </c>
      <c r="AV42" s="103" t="e">
        <f t="shared" si="30"/>
        <v>#REF!</v>
      </c>
      <c r="AW42" s="103" t="e">
        <f t="shared" si="31"/>
        <v>#REF!</v>
      </c>
    </row>
    <row r="43" spans="1:49" hidden="1" x14ac:dyDescent="0.25">
      <c r="A43" s="98" t="s">
        <v>11</v>
      </c>
      <c r="B43" s="99">
        <v>5</v>
      </c>
      <c r="C43" s="113" t="e">
        <f>#REF!</f>
        <v>#REF!</v>
      </c>
      <c r="D43" s="116"/>
      <c r="E43" s="120"/>
      <c r="F43" s="41"/>
      <c r="G43" s="113" t="e">
        <f>#REF!</f>
        <v>#REF!</v>
      </c>
      <c r="H43" s="116"/>
      <c r="I43" s="120"/>
      <c r="J43" s="41"/>
      <c r="K43" s="113" t="e">
        <f>#REF!</f>
        <v>#REF!</v>
      </c>
      <c r="L43" s="116"/>
      <c r="M43" s="120"/>
      <c r="N43" s="41"/>
      <c r="O43" s="113" t="e">
        <f>#REF!</f>
        <v>#REF!</v>
      </c>
      <c r="P43" s="116"/>
      <c r="Q43" s="120"/>
      <c r="R43" s="41"/>
      <c r="S43" s="73"/>
      <c r="T43" s="104" t="s">
        <v>11</v>
      </c>
      <c r="U43" s="103" t="e">
        <f t="shared" si="24"/>
        <v>#REF!</v>
      </c>
      <c r="V43" s="103" t="e">
        <f t="shared" si="25"/>
        <v>#REF!</v>
      </c>
      <c r="W43" s="103" t="e">
        <f t="shared" si="26"/>
        <v>#REF!</v>
      </c>
      <c r="X43" s="103" t="e">
        <f t="shared" si="27"/>
        <v>#REF!</v>
      </c>
      <c r="Y43" s="103"/>
      <c r="Z43" s="98" t="s">
        <v>11</v>
      </c>
      <c r="AA43" s="99">
        <v>5</v>
      </c>
      <c r="AB43" s="113" t="e">
        <f>#REF!</f>
        <v>#REF!</v>
      </c>
      <c r="AC43" s="116"/>
      <c r="AD43" s="120"/>
      <c r="AE43" s="41"/>
      <c r="AF43" s="113" t="e">
        <f>#REF!</f>
        <v>#REF!</v>
      </c>
      <c r="AG43" s="116"/>
      <c r="AH43" s="120"/>
      <c r="AI43" s="41"/>
      <c r="AJ43" s="113" t="e">
        <f>#REF!</f>
        <v>#REF!</v>
      </c>
      <c r="AK43" s="116"/>
      <c r="AL43" s="120"/>
      <c r="AM43" s="41"/>
      <c r="AN43" s="113" t="e">
        <f>#REF!</f>
        <v>#REF!</v>
      </c>
      <c r="AO43" s="116"/>
      <c r="AP43" s="120"/>
      <c r="AQ43" s="41"/>
      <c r="AS43" s="104" t="s">
        <v>11</v>
      </c>
      <c r="AT43" s="103" t="e">
        <f t="shared" si="28"/>
        <v>#REF!</v>
      </c>
      <c r="AU43" s="103" t="e">
        <f t="shared" si="29"/>
        <v>#REF!</v>
      </c>
      <c r="AV43" s="103" t="e">
        <f t="shared" si="30"/>
        <v>#REF!</v>
      </c>
      <c r="AW43" s="103" t="e">
        <f t="shared" si="31"/>
        <v>#REF!</v>
      </c>
    </row>
    <row r="44" spans="1:49" hidden="1" x14ac:dyDescent="0.25">
      <c r="A44" s="98" t="s">
        <v>12</v>
      </c>
      <c r="B44" s="99">
        <v>7</v>
      </c>
      <c r="C44" s="113" t="e">
        <f>#REF!</f>
        <v>#REF!</v>
      </c>
      <c r="D44" s="116"/>
      <c r="E44" s="120"/>
      <c r="F44" s="41"/>
      <c r="G44" s="113" t="e">
        <f>#REF!</f>
        <v>#REF!</v>
      </c>
      <c r="H44" s="116"/>
      <c r="I44" s="120"/>
      <c r="J44" s="41"/>
      <c r="K44" s="113" t="e">
        <f>#REF!</f>
        <v>#REF!</v>
      </c>
      <c r="L44" s="116"/>
      <c r="M44" s="120"/>
      <c r="N44" s="41"/>
      <c r="O44" s="113" t="e">
        <f>#REF!</f>
        <v>#REF!</v>
      </c>
      <c r="P44" s="116"/>
      <c r="Q44" s="120"/>
      <c r="R44" s="41"/>
      <c r="S44" s="73"/>
      <c r="T44" s="104" t="s">
        <v>12</v>
      </c>
      <c r="U44" s="103" t="e">
        <f t="shared" si="24"/>
        <v>#REF!</v>
      </c>
      <c r="V44" s="103" t="e">
        <f t="shared" si="25"/>
        <v>#REF!</v>
      </c>
      <c r="W44" s="103" t="e">
        <f t="shared" si="26"/>
        <v>#REF!</v>
      </c>
      <c r="X44" s="103" t="e">
        <f t="shared" si="27"/>
        <v>#REF!</v>
      </c>
      <c r="Y44" s="103"/>
      <c r="Z44" s="98" t="s">
        <v>12</v>
      </c>
      <c r="AA44" s="99">
        <v>7</v>
      </c>
      <c r="AB44" s="113" t="e">
        <f>#REF!</f>
        <v>#REF!</v>
      </c>
      <c r="AC44" s="116"/>
      <c r="AD44" s="120"/>
      <c r="AE44" s="41"/>
      <c r="AF44" s="113" t="e">
        <f>#REF!</f>
        <v>#REF!</v>
      </c>
      <c r="AG44" s="116"/>
      <c r="AH44" s="120"/>
      <c r="AI44" s="41"/>
      <c r="AJ44" s="113" t="e">
        <f>#REF!</f>
        <v>#REF!</v>
      </c>
      <c r="AK44" s="116"/>
      <c r="AL44" s="120"/>
      <c r="AM44" s="41"/>
      <c r="AN44" s="113" t="e">
        <f>#REF!</f>
        <v>#REF!</v>
      </c>
      <c r="AO44" s="116"/>
      <c r="AP44" s="120"/>
      <c r="AQ44" s="41"/>
      <c r="AS44" s="104" t="s">
        <v>12</v>
      </c>
      <c r="AT44" s="103" t="e">
        <f t="shared" si="28"/>
        <v>#REF!</v>
      </c>
      <c r="AU44" s="103" t="e">
        <f t="shared" si="29"/>
        <v>#REF!</v>
      </c>
      <c r="AV44" s="103" t="e">
        <f t="shared" si="30"/>
        <v>#REF!</v>
      </c>
      <c r="AW44" s="103" t="e">
        <f t="shared" si="31"/>
        <v>#REF!</v>
      </c>
    </row>
    <row r="45" spans="1:49" ht="15.75" hidden="1" thickBot="1" x14ac:dyDescent="0.3">
      <c r="A45" s="98" t="s">
        <v>13</v>
      </c>
      <c r="B45" s="99">
        <v>8</v>
      </c>
      <c r="C45" s="113" t="e">
        <f>#REF!</f>
        <v>#REF!</v>
      </c>
      <c r="D45" s="116"/>
      <c r="E45" s="120"/>
      <c r="F45" s="41"/>
      <c r="G45" s="113" t="e">
        <f>#REF!</f>
        <v>#REF!</v>
      </c>
      <c r="H45" s="116"/>
      <c r="I45" s="120"/>
      <c r="J45" s="41"/>
      <c r="K45" s="113" t="e">
        <f>#REF!</f>
        <v>#REF!</v>
      </c>
      <c r="L45" s="116"/>
      <c r="M45" s="120"/>
      <c r="N45" s="41"/>
      <c r="O45" s="113" t="e">
        <f>#REF!</f>
        <v>#REF!</v>
      </c>
      <c r="P45" s="116"/>
      <c r="Q45" s="120"/>
      <c r="R45" s="41"/>
      <c r="S45" s="73"/>
      <c r="T45" s="104" t="s">
        <v>13</v>
      </c>
      <c r="U45" s="103" t="e">
        <f t="shared" si="24"/>
        <v>#REF!</v>
      </c>
      <c r="V45" s="103" t="e">
        <f t="shared" si="25"/>
        <v>#REF!</v>
      </c>
      <c r="W45" s="103" t="e">
        <f t="shared" si="26"/>
        <v>#REF!</v>
      </c>
      <c r="X45" s="103" t="e">
        <f t="shared" si="27"/>
        <v>#REF!</v>
      </c>
      <c r="Y45" s="103"/>
      <c r="Z45" s="98" t="s">
        <v>13</v>
      </c>
      <c r="AA45" s="99">
        <v>8</v>
      </c>
      <c r="AB45" s="113" t="e">
        <f>#REF!</f>
        <v>#REF!</v>
      </c>
      <c r="AC45" s="116"/>
      <c r="AD45" s="120"/>
      <c r="AE45" s="41"/>
      <c r="AF45" s="113" t="e">
        <f>#REF!</f>
        <v>#REF!</v>
      </c>
      <c r="AG45" s="116"/>
      <c r="AH45" s="120"/>
      <c r="AI45" s="41"/>
      <c r="AJ45" s="113" t="e">
        <f>#REF!</f>
        <v>#REF!</v>
      </c>
      <c r="AK45" s="116"/>
      <c r="AL45" s="120"/>
      <c r="AM45" s="41"/>
      <c r="AN45" s="113" t="e">
        <f>#REF!</f>
        <v>#REF!</v>
      </c>
      <c r="AO45" s="116"/>
      <c r="AP45" s="120"/>
      <c r="AQ45" s="41"/>
      <c r="AS45" s="104" t="s">
        <v>13</v>
      </c>
      <c r="AT45" s="103" t="e">
        <f t="shared" si="28"/>
        <v>#REF!</v>
      </c>
      <c r="AU45" s="103" t="e">
        <f t="shared" si="29"/>
        <v>#REF!</v>
      </c>
      <c r="AV45" s="103" t="e">
        <f t="shared" si="30"/>
        <v>#REF!</v>
      </c>
      <c r="AW45" s="103" t="e">
        <f t="shared" si="31"/>
        <v>#REF!</v>
      </c>
    </row>
    <row r="46" spans="1:49" ht="15.75" hidden="1" thickBot="1" x14ac:dyDescent="0.3">
      <c r="B46" t="s">
        <v>17</v>
      </c>
      <c r="C46" s="26" t="e">
        <f>SUM(C40:F45)</f>
        <v>#REF!</v>
      </c>
      <c r="F46" t="s">
        <v>17</v>
      </c>
      <c r="G46" s="26" t="e">
        <f>SUM(G40:J45)</f>
        <v>#REF!</v>
      </c>
      <c r="K46" s="26" t="e">
        <f>SUM(K40:N45)</f>
        <v>#REF!</v>
      </c>
      <c r="O46" s="26" t="e">
        <f>SUM(O40:R45)</f>
        <v>#REF!</v>
      </c>
      <c r="T46" s="74" t="s">
        <v>17</v>
      </c>
      <c r="U46" s="34" t="e">
        <f>SUM(U40:U45)</f>
        <v>#REF!</v>
      </c>
      <c r="V46" s="34" t="e">
        <f>SUM(V40:V45)</f>
        <v>#REF!</v>
      </c>
      <c r="W46" s="34" t="e">
        <f>SUM(W40:W45)</f>
        <v>#REF!</v>
      </c>
      <c r="X46" s="34" t="e">
        <f>SUM(X40:X45)</f>
        <v>#REF!</v>
      </c>
      <c r="AA46" t="s">
        <v>17</v>
      </c>
      <c r="AB46" s="26" t="e">
        <f>SUM(AB40:AE45)</f>
        <v>#REF!</v>
      </c>
      <c r="AE46" t="s">
        <v>17</v>
      </c>
      <c r="AF46" s="26" t="e">
        <f>SUM(AF40:AI45)</f>
        <v>#REF!</v>
      </c>
      <c r="AJ46" s="26" t="e">
        <f>SUM(AJ40:AM45)</f>
        <v>#REF!</v>
      </c>
      <c r="AN46" s="26" t="e">
        <f>SUM(AN40:AQ45)</f>
        <v>#REF!</v>
      </c>
      <c r="AS46" s="74" t="s">
        <v>17</v>
      </c>
      <c r="AT46" s="34" t="e">
        <f>SUM(AT40:AT45)</f>
        <v>#REF!</v>
      </c>
      <c r="AU46" s="34" t="e">
        <f>SUM(AU40:AU45)</f>
        <v>#REF!</v>
      </c>
      <c r="AV46" s="34" t="e">
        <f>SUM(AV40:AV45)</f>
        <v>#REF!</v>
      </c>
      <c r="AW46" s="34" t="e">
        <f>SUM(AW40:AW45)</f>
        <v>#REF!</v>
      </c>
    </row>
    <row r="47" spans="1:49" hidden="1" x14ac:dyDescent="0.25"/>
    <row r="48" spans="1:49" hidden="1" x14ac:dyDescent="0.25"/>
    <row r="49" spans="1:49" hidden="1" x14ac:dyDescent="0.25"/>
    <row r="50" spans="1:49" hidden="1" x14ac:dyDescent="0.25"/>
    <row r="51" spans="1:49" hidden="1" x14ac:dyDescent="0.25"/>
    <row r="53" spans="1:49" ht="24" thickBot="1" x14ac:dyDescent="0.4">
      <c r="A53" s="17" t="s">
        <v>46</v>
      </c>
      <c r="B53" s="17"/>
      <c r="C53" s="2"/>
      <c r="G53" s="2"/>
      <c r="T53" s="31" t="s">
        <v>47</v>
      </c>
      <c r="Z53" s="17" t="s">
        <v>48</v>
      </c>
      <c r="AA53" s="17"/>
      <c r="AB53" s="2"/>
      <c r="AF53" s="2"/>
      <c r="AJ53" s="2"/>
      <c r="AS53" s="31" t="s">
        <v>49</v>
      </c>
    </row>
    <row r="54" spans="1:49" x14ac:dyDescent="0.25">
      <c r="B54" s="3"/>
      <c r="C54" s="65" t="s">
        <v>15</v>
      </c>
      <c r="D54" s="4"/>
      <c r="E54" s="4"/>
      <c r="F54" s="23"/>
      <c r="G54" s="66" t="s">
        <v>16</v>
      </c>
      <c r="H54" s="4"/>
      <c r="I54" s="4"/>
      <c r="J54" s="23"/>
      <c r="K54" s="66" t="s">
        <v>23</v>
      </c>
      <c r="L54" s="4"/>
      <c r="M54" s="4"/>
      <c r="N54" s="23"/>
      <c r="O54" s="66" t="s">
        <v>24</v>
      </c>
      <c r="P54" s="4"/>
      <c r="Q54" s="4"/>
      <c r="R54" s="23"/>
      <c r="S54" s="8"/>
      <c r="X54" s="8"/>
      <c r="Z54" s="2"/>
      <c r="AA54" s="3"/>
      <c r="AB54" s="16" t="s">
        <v>15</v>
      </c>
      <c r="AC54" s="4"/>
      <c r="AD54" s="4"/>
      <c r="AE54" s="5"/>
      <c r="AF54" s="16" t="s">
        <v>16</v>
      </c>
      <c r="AG54" s="4"/>
      <c r="AH54" s="4"/>
      <c r="AI54" s="5"/>
      <c r="AJ54" s="16" t="s">
        <v>23</v>
      </c>
      <c r="AK54" s="4"/>
      <c r="AL54" s="4"/>
      <c r="AM54" s="5"/>
      <c r="AN54" s="16" t="s">
        <v>24</v>
      </c>
      <c r="AO54" s="4"/>
      <c r="AP54" s="4"/>
      <c r="AQ54" s="5"/>
      <c r="AW54" s="8"/>
    </row>
    <row r="55" spans="1:49" x14ac:dyDescent="0.25">
      <c r="A55" s="2"/>
      <c r="B55" s="3"/>
      <c r="C55" s="6" t="s">
        <v>0</v>
      </c>
      <c r="D55" s="2"/>
      <c r="E55" s="2"/>
      <c r="F55" s="7"/>
      <c r="G55" s="8" t="s">
        <v>0</v>
      </c>
      <c r="H55" s="2"/>
      <c r="I55" s="2"/>
      <c r="J55" s="7"/>
      <c r="K55" s="8" t="s">
        <v>0</v>
      </c>
      <c r="L55" s="2"/>
      <c r="M55" s="2"/>
      <c r="N55" s="7"/>
      <c r="O55" s="8" t="s">
        <v>0</v>
      </c>
      <c r="P55" s="2"/>
      <c r="Q55" s="2"/>
      <c r="R55" s="7"/>
      <c r="S55" s="8"/>
      <c r="T55" s="8"/>
      <c r="U55" s="8"/>
      <c r="V55" s="8"/>
      <c r="W55" s="8"/>
      <c r="X55" s="8"/>
      <c r="Z55" s="2"/>
      <c r="AA55" s="3"/>
      <c r="AB55" s="8" t="s">
        <v>0</v>
      </c>
      <c r="AC55" s="2"/>
      <c r="AD55" s="2"/>
      <c r="AE55" s="7"/>
      <c r="AF55" s="8" t="s">
        <v>0</v>
      </c>
      <c r="AG55" s="2"/>
      <c r="AH55" s="2"/>
      <c r="AI55" s="7"/>
      <c r="AJ55" s="8" t="s">
        <v>0</v>
      </c>
      <c r="AK55" s="2"/>
      <c r="AL55" s="2"/>
      <c r="AM55" s="7"/>
      <c r="AN55" s="8" t="s">
        <v>0</v>
      </c>
      <c r="AO55" s="2"/>
      <c r="AP55" s="2"/>
      <c r="AQ55" s="7"/>
      <c r="AS55" s="8"/>
      <c r="AT55" s="8"/>
      <c r="AU55" s="8"/>
      <c r="AV55" s="8"/>
      <c r="AW55" s="8"/>
    </row>
    <row r="56" spans="1:49" x14ac:dyDescent="0.25">
      <c r="A56" s="2"/>
      <c r="B56" s="3"/>
      <c r="C56" s="6">
        <v>1</v>
      </c>
      <c r="D56" s="2">
        <v>2</v>
      </c>
      <c r="E56" s="2">
        <v>3</v>
      </c>
      <c r="F56" s="7">
        <v>4</v>
      </c>
      <c r="G56" s="8">
        <v>1</v>
      </c>
      <c r="H56" s="2">
        <v>2</v>
      </c>
      <c r="I56" s="2">
        <v>3</v>
      </c>
      <c r="J56" s="7">
        <v>4</v>
      </c>
      <c r="K56" s="8">
        <v>1</v>
      </c>
      <c r="L56" s="2">
        <v>2</v>
      </c>
      <c r="M56" s="2">
        <v>3</v>
      </c>
      <c r="N56" s="7">
        <v>4</v>
      </c>
      <c r="O56" s="8">
        <v>1</v>
      </c>
      <c r="P56" s="2">
        <v>2</v>
      </c>
      <c r="Q56" s="2">
        <v>3</v>
      </c>
      <c r="R56" s="7">
        <v>4</v>
      </c>
      <c r="S56" s="8"/>
      <c r="T56" s="8"/>
      <c r="U56" s="8"/>
      <c r="V56" s="8"/>
      <c r="W56" s="8"/>
      <c r="X56" s="8"/>
      <c r="Z56" s="2"/>
      <c r="AA56" s="3"/>
      <c r="AB56" s="8">
        <v>1</v>
      </c>
      <c r="AC56" s="2">
        <v>2</v>
      </c>
      <c r="AD56" s="2">
        <v>3</v>
      </c>
      <c r="AE56" s="7">
        <v>4</v>
      </c>
      <c r="AF56" s="8">
        <v>1</v>
      </c>
      <c r="AG56" s="2">
        <v>2</v>
      </c>
      <c r="AH56" s="2">
        <v>3</v>
      </c>
      <c r="AI56" s="7">
        <v>4</v>
      </c>
      <c r="AJ56" s="8">
        <v>1</v>
      </c>
      <c r="AK56" s="2">
        <v>2</v>
      </c>
      <c r="AL56" s="2">
        <v>3</v>
      </c>
      <c r="AM56" s="7">
        <v>4</v>
      </c>
      <c r="AN56" s="8">
        <v>1</v>
      </c>
      <c r="AO56" s="2">
        <v>2</v>
      </c>
      <c r="AP56" s="2">
        <v>3</v>
      </c>
      <c r="AQ56" s="7">
        <v>4</v>
      </c>
      <c r="AS56" s="8"/>
      <c r="AT56" s="8"/>
      <c r="AU56" s="8"/>
      <c r="AV56" s="8"/>
      <c r="AW56" s="8"/>
    </row>
    <row r="57" spans="1:49" ht="15.75" thickBot="1" x14ac:dyDescent="0.3">
      <c r="A57" s="123" t="s">
        <v>1</v>
      </c>
      <c r="B57" s="3"/>
      <c r="C57" s="10" t="s">
        <v>27</v>
      </c>
      <c r="D57" s="11" t="s">
        <v>38</v>
      </c>
      <c r="E57" s="11"/>
      <c r="F57" s="12"/>
      <c r="G57" s="10" t="s">
        <v>27</v>
      </c>
      <c r="H57" s="11" t="s">
        <v>38</v>
      </c>
      <c r="I57" s="11"/>
      <c r="J57" s="12"/>
      <c r="K57" s="10" t="s">
        <v>27</v>
      </c>
      <c r="L57" s="11" t="s">
        <v>38</v>
      </c>
      <c r="M57" s="11"/>
      <c r="N57" s="12"/>
      <c r="O57" s="10" t="s">
        <v>27</v>
      </c>
      <c r="P57" s="11" t="s">
        <v>38</v>
      </c>
      <c r="Q57" s="11"/>
      <c r="R57" s="12"/>
      <c r="S57" s="8"/>
      <c r="T57" s="8"/>
      <c r="U57" s="8" t="s">
        <v>19</v>
      </c>
      <c r="V57" s="8" t="s">
        <v>20</v>
      </c>
      <c r="W57" s="8" t="s">
        <v>23</v>
      </c>
      <c r="X57" s="8" t="s">
        <v>24</v>
      </c>
      <c r="Z57" s="2" t="s">
        <v>1</v>
      </c>
      <c r="AA57" s="3"/>
      <c r="AB57" s="10" t="s">
        <v>27</v>
      </c>
      <c r="AC57" s="11" t="s">
        <v>38</v>
      </c>
      <c r="AD57" s="11"/>
      <c r="AE57" s="12"/>
      <c r="AF57" s="10" t="s">
        <v>27</v>
      </c>
      <c r="AG57" s="11" t="s">
        <v>38</v>
      </c>
      <c r="AH57" s="11"/>
      <c r="AI57" s="12"/>
      <c r="AJ57" s="10" t="s">
        <v>27</v>
      </c>
      <c r="AK57" s="11" t="s">
        <v>38</v>
      </c>
      <c r="AL57" s="11"/>
      <c r="AM57" s="12"/>
      <c r="AN57" s="10" t="s">
        <v>27</v>
      </c>
      <c r="AO57" s="11" t="s">
        <v>38</v>
      </c>
      <c r="AP57" s="11"/>
      <c r="AQ57" s="12"/>
      <c r="AS57" s="8"/>
      <c r="AT57" s="8" t="s">
        <v>19</v>
      </c>
      <c r="AU57" s="8" t="s">
        <v>20</v>
      </c>
      <c r="AV57" s="8" t="s">
        <v>25</v>
      </c>
      <c r="AW57" s="8" t="s">
        <v>26</v>
      </c>
    </row>
    <row r="58" spans="1:49" x14ac:dyDescent="0.25">
      <c r="A58" s="60" t="s">
        <v>6</v>
      </c>
      <c r="B58" s="61" t="s">
        <v>7</v>
      </c>
      <c r="C58" s="69"/>
      <c r="D58" s="19"/>
      <c r="E58" s="57"/>
      <c r="F58" s="58"/>
      <c r="G58" s="67"/>
      <c r="H58" s="19"/>
      <c r="I58" s="19"/>
      <c r="J58" s="25"/>
      <c r="K58" s="67"/>
      <c r="L58" s="19"/>
      <c r="M58" s="19"/>
      <c r="N58" s="25"/>
      <c r="O58" s="67"/>
      <c r="P58" s="19"/>
      <c r="Q58" s="19"/>
      <c r="R58" s="25"/>
      <c r="S58" s="124"/>
      <c r="T58" s="124"/>
      <c r="U58" s="124"/>
      <c r="V58" s="124"/>
      <c r="W58" s="124"/>
      <c r="X58" s="124"/>
      <c r="Z58" s="60" t="s">
        <v>6</v>
      </c>
      <c r="AA58" s="61" t="s">
        <v>7</v>
      </c>
      <c r="AB58" s="67"/>
      <c r="AC58" s="13"/>
      <c r="AD58" s="13"/>
      <c r="AE58" s="14"/>
      <c r="AF58" s="67"/>
      <c r="AG58" s="13"/>
      <c r="AH58" s="13"/>
      <c r="AI58" s="14"/>
      <c r="AJ58" s="67"/>
      <c r="AK58" s="13"/>
      <c r="AL58" s="13"/>
      <c r="AM58" s="14"/>
      <c r="AN58" s="67"/>
      <c r="AO58" s="13"/>
      <c r="AP58" s="13"/>
      <c r="AQ58" s="14"/>
      <c r="AS58" s="124"/>
      <c r="AT58" s="124"/>
      <c r="AU58" s="124"/>
      <c r="AV58" s="124"/>
      <c r="AW58" s="124"/>
    </row>
    <row r="59" spans="1:49" x14ac:dyDescent="0.25">
      <c r="A59" s="62" t="s">
        <v>8</v>
      </c>
      <c r="B59" s="63">
        <v>1</v>
      </c>
      <c r="C59" s="68">
        <v>1107.8316000000004</v>
      </c>
      <c r="D59" s="70"/>
      <c r="E59" s="72"/>
      <c r="F59" s="41"/>
      <c r="G59" s="68">
        <v>1055.7070000000001</v>
      </c>
      <c r="H59" s="70">
        <v>1050.9145000000005</v>
      </c>
      <c r="I59" s="71"/>
      <c r="J59" s="41"/>
      <c r="K59" s="68">
        <v>1002.9216500000001</v>
      </c>
      <c r="L59" s="70">
        <v>998.3687750000006</v>
      </c>
      <c r="M59" s="71"/>
      <c r="N59" s="41"/>
      <c r="O59" s="68">
        <v>972.83400050000012</v>
      </c>
      <c r="P59" s="70">
        <v>968.41771175000054</v>
      </c>
      <c r="Q59" s="71"/>
      <c r="R59" s="41"/>
      <c r="S59" s="73"/>
      <c r="T59" s="62" t="s">
        <v>8</v>
      </c>
      <c r="U59" s="73">
        <v>1107.8316000000004</v>
      </c>
      <c r="V59" s="73">
        <v>2106.6215000000007</v>
      </c>
      <c r="W59" s="73">
        <v>2001.2904250000006</v>
      </c>
      <c r="X59" s="73">
        <v>1941.2517122500008</v>
      </c>
      <c r="Z59" s="62" t="s">
        <v>8</v>
      </c>
      <c r="AA59" s="63">
        <v>1</v>
      </c>
      <c r="AB59" s="92">
        <v>1203</v>
      </c>
      <c r="AC59" s="70"/>
      <c r="AD59" s="71"/>
      <c r="AE59" s="41"/>
      <c r="AF59" s="68">
        <v>1140</v>
      </c>
      <c r="AG59" s="70">
        <v>1146</v>
      </c>
      <c r="AH59" s="71"/>
      <c r="AI59" s="41"/>
      <c r="AJ59" s="68">
        <v>1083</v>
      </c>
      <c r="AK59" s="70">
        <v>1088.7</v>
      </c>
      <c r="AL59" s="71"/>
      <c r="AM59" s="41"/>
      <c r="AN59" s="68">
        <v>1050.51</v>
      </c>
      <c r="AO59" s="70">
        <v>1056.039</v>
      </c>
      <c r="AP59" s="71"/>
      <c r="AQ59" s="41"/>
      <c r="AS59" s="62" t="s">
        <v>8</v>
      </c>
      <c r="AT59" s="73">
        <v>1203</v>
      </c>
      <c r="AU59" s="73">
        <v>2286</v>
      </c>
      <c r="AV59" s="73">
        <v>2171.6999999999998</v>
      </c>
      <c r="AW59" s="73">
        <v>2106.549</v>
      </c>
    </row>
    <row r="60" spans="1:49" x14ac:dyDescent="0.25">
      <c r="A60" s="62" t="s">
        <v>9</v>
      </c>
      <c r="B60" s="64">
        <v>2</v>
      </c>
      <c r="C60" s="68">
        <v>760.58180000000016</v>
      </c>
      <c r="D60" s="70"/>
      <c r="E60" s="72"/>
      <c r="F60" s="41"/>
      <c r="G60" s="68">
        <v>750.03920000000016</v>
      </c>
      <c r="H60" s="70">
        <v>643.99880000000007</v>
      </c>
      <c r="I60" s="71"/>
      <c r="J60" s="41"/>
      <c r="K60" s="68">
        <v>744.85806573628952</v>
      </c>
      <c r="L60" s="70">
        <v>645.54089236462596</v>
      </c>
      <c r="M60" s="71"/>
      <c r="N60" s="41"/>
      <c r="O60" s="68">
        <v>749.22037074035029</v>
      </c>
      <c r="P60" s="70">
        <v>655.32511794263962</v>
      </c>
      <c r="Q60" s="71"/>
      <c r="R60" s="41"/>
      <c r="S60" s="73"/>
      <c r="T60" s="62" t="s">
        <v>9</v>
      </c>
      <c r="U60" s="73">
        <v>760.58180000000016</v>
      </c>
      <c r="V60" s="73">
        <v>1394.0380000000002</v>
      </c>
      <c r="W60" s="73">
        <v>1390.3989581009155</v>
      </c>
      <c r="X60" s="73">
        <v>1404.5454886829898</v>
      </c>
      <c r="Z60" s="62" t="s">
        <v>9</v>
      </c>
      <c r="AA60" s="64">
        <v>2</v>
      </c>
      <c r="AB60" s="92">
        <v>880</v>
      </c>
      <c r="AC60" s="70"/>
      <c r="AD60" s="71"/>
      <c r="AE60" s="41"/>
      <c r="AF60" s="68">
        <v>857</v>
      </c>
      <c r="AG60" s="70">
        <v>735</v>
      </c>
      <c r="AH60" s="71"/>
      <c r="AI60" s="41"/>
      <c r="AJ60" s="68">
        <v>851.08</v>
      </c>
      <c r="AK60" s="70">
        <v>736.76</v>
      </c>
      <c r="AL60" s="71"/>
      <c r="AM60" s="41"/>
      <c r="AN60" s="68">
        <v>856.06440000000009</v>
      </c>
      <c r="AO60" s="70">
        <v>747.92680000000007</v>
      </c>
      <c r="AP60" s="71"/>
      <c r="AQ60" s="41"/>
      <c r="AS60" s="62" t="s">
        <v>9</v>
      </c>
      <c r="AT60" s="73">
        <v>880</v>
      </c>
      <c r="AU60" s="73">
        <v>1592</v>
      </c>
      <c r="AV60" s="73">
        <v>1587.8400000000001</v>
      </c>
      <c r="AW60" s="73">
        <v>1603.9912000000002</v>
      </c>
    </row>
    <row r="61" spans="1:49" x14ac:dyDescent="0.25">
      <c r="A61" s="62" t="s">
        <v>10</v>
      </c>
      <c r="B61" s="63">
        <v>3</v>
      </c>
      <c r="C61" s="68">
        <v>1368.8271000000016</v>
      </c>
      <c r="D61" s="70"/>
      <c r="E61" s="72"/>
      <c r="F61" s="41"/>
      <c r="G61" s="68">
        <v>1425.5794000000008</v>
      </c>
      <c r="H61" s="70">
        <v>1099.3287000000012</v>
      </c>
      <c r="I61" s="71"/>
      <c r="J61" s="41"/>
      <c r="K61" s="68">
        <v>1369.3250452810983</v>
      </c>
      <c r="L61" s="70">
        <v>1069.2376808056358</v>
      </c>
      <c r="M61" s="71"/>
      <c r="N61" s="41"/>
      <c r="O61" s="68">
        <v>1345.7593720301488</v>
      </c>
      <c r="P61" s="70">
        <v>1043.837260648198</v>
      </c>
      <c r="Q61" s="71"/>
      <c r="R61" s="41"/>
      <c r="S61" s="73"/>
      <c r="T61" s="62" t="s">
        <v>10</v>
      </c>
      <c r="U61" s="73">
        <v>1368.8271000000016</v>
      </c>
      <c r="V61" s="73">
        <v>2524.9081000000019</v>
      </c>
      <c r="W61" s="73">
        <v>2438.5627260867341</v>
      </c>
      <c r="X61" s="73">
        <v>2389.5966326783469</v>
      </c>
      <c r="Z61" s="62" t="s">
        <v>10</v>
      </c>
      <c r="AA61" s="63">
        <v>3</v>
      </c>
      <c r="AB61" s="92">
        <v>2096</v>
      </c>
      <c r="AC61" s="70"/>
      <c r="AD61" s="71"/>
      <c r="AE61" s="41"/>
      <c r="AF61" s="68">
        <v>2101</v>
      </c>
      <c r="AG61" s="70">
        <v>1662</v>
      </c>
      <c r="AH61" s="71"/>
      <c r="AI61" s="41"/>
      <c r="AJ61" s="68">
        <v>2056.6757597594424</v>
      </c>
      <c r="AK61" s="70">
        <v>1616.5074426774856</v>
      </c>
      <c r="AL61" s="71"/>
      <c r="AM61" s="41"/>
      <c r="AN61" s="68">
        <v>2021.2809869079097</v>
      </c>
      <c r="AO61" s="70">
        <v>1578.1062817675036</v>
      </c>
      <c r="AP61" s="71"/>
      <c r="AQ61" s="41"/>
      <c r="AS61" s="62" t="s">
        <v>10</v>
      </c>
      <c r="AT61" s="73">
        <v>2096</v>
      </c>
      <c r="AU61" s="73">
        <v>3763</v>
      </c>
      <c r="AV61" s="73">
        <v>3673.1832024369278</v>
      </c>
      <c r="AW61" s="73">
        <v>3599.387268675413</v>
      </c>
    </row>
    <row r="62" spans="1:49" x14ac:dyDescent="0.25">
      <c r="A62" s="62" t="s">
        <v>11</v>
      </c>
      <c r="B62" s="63">
        <v>5</v>
      </c>
      <c r="C62" s="68">
        <v>354.29140000000007</v>
      </c>
      <c r="D62" s="70"/>
      <c r="E62" s="72"/>
      <c r="F62" s="41"/>
      <c r="G62" s="68">
        <v>358.12480000000005</v>
      </c>
      <c r="H62" s="70">
        <v>295.45810000000006</v>
      </c>
      <c r="I62" s="71"/>
      <c r="J62" s="41"/>
      <c r="K62" s="68">
        <v>340.21856000000008</v>
      </c>
      <c r="L62" s="70">
        <v>280.68519500000008</v>
      </c>
      <c r="M62" s="71"/>
      <c r="N62" s="41"/>
      <c r="O62" s="68">
        <v>326.60981760000004</v>
      </c>
      <c r="P62" s="70">
        <v>269.45778720000004</v>
      </c>
      <c r="Q62" s="71"/>
      <c r="R62" s="41"/>
      <c r="S62" s="73"/>
      <c r="T62" s="62" t="s">
        <v>11</v>
      </c>
      <c r="U62" s="73">
        <v>354.29140000000007</v>
      </c>
      <c r="V62" s="73">
        <v>653.58290000000011</v>
      </c>
      <c r="W62" s="73">
        <v>620.90375500000016</v>
      </c>
      <c r="X62" s="73">
        <v>596.06760480000003</v>
      </c>
      <c r="Z62" s="62" t="s">
        <v>11</v>
      </c>
      <c r="AA62" s="63">
        <v>5</v>
      </c>
      <c r="AB62" s="92">
        <v>388</v>
      </c>
      <c r="AC62" s="70"/>
      <c r="AD62" s="71"/>
      <c r="AE62" s="41"/>
      <c r="AF62" s="68">
        <v>390</v>
      </c>
      <c r="AG62" s="70">
        <v>330</v>
      </c>
      <c r="AH62" s="71"/>
      <c r="AI62" s="41"/>
      <c r="AJ62" s="68">
        <v>370.5</v>
      </c>
      <c r="AK62" s="70">
        <v>313.5</v>
      </c>
      <c r="AL62" s="71"/>
      <c r="AM62" s="41"/>
      <c r="AN62" s="68">
        <v>355.68</v>
      </c>
      <c r="AO62" s="70">
        <v>300.95999999999998</v>
      </c>
      <c r="AP62" s="71"/>
      <c r="AQ62" s="41"/>
      <c r="AS62" s="62" t="s">
        <v>11</v>
      </c>
      <c r="AT62" s="73">
        <v>388</v>
      </c>
      <c r="AU62" s="73">
        <v>720</v>
      </c>
      <c r="AV62" s="73">
        <v>684</v>
      </c>
      <c r="AW62" s="73">
        <v>656.64</v>
      </c>
    </row>
    <row r="63" spans="1:49" x14ac:dyDescent="0.25">
      <c r="A63" s="62" t="s">
        <v>12</v>
      </c>
      <c r="B63" s="63">
        <v>7</v>
      </c>
      <c r="C63" s="68">
        <v>153.25</v>
      </c>
      <c r="D63" s="70"/>
      <c r="E63" s="72"/>
      <c r="F63" s="41"/>
      <c r="G63" s="68">
        <v>156.75</v>
      </c>
      <c r="H63" s="70">
        <v>165.125</v>
      </c>
      <c r="I63" s="71"/>
      <c r="J63" s="41"/>
      <c r="K63" s="68">
        <v>159.88499999999999</v>
      </c>
      <c r="L63" s="70">
        <v>168.42750000000001</v>
      </c>
      <c r="M63" s="71"/>
      <c r="N63" s="41"/>
      <c r="O63" s="68">
        <v>163.08269999999999</v>
      </c>
      <c r="P63" s="70">
        <v>171.79605000000001</v>
      </c>
      <c r="Q63" s="71"/>
      <c r="R63" s="41"/>
      <c r="S63" s="73"/>
      <c r="T63" s="62" t="s">
        <v>12</v>
      </c>
      <c r="U63" s="73">
        <v>153.25</v>
      </c>
      <c r="V63" s="73">
        <v>321.875</v>
      </c>
      <c r="W63" s="73">
        <v>328.3125</v>
      </c>
      <c r="X63" s="73">
        <v>334.87874999999997</v>
      </c>
      <c r="Z63" s="62" t="s">
        <v>12</v>
      </c>
      <c r="AA63" s="63">
        <v>7</v>
      </c>
      <c r="AB63" s="92">
        <v>205</v>
      </c>
      <c r="AC63" s="70"/>
      <c r="AD63" s="71"/>
      <c r="AE63" s="41"/>
      <c r="AF63" s="68">
        <v>202</v>
      </c>
      <c r="AG63" s="70">
        <v>214</v>
      </c>
      <c r="AH63" s="71"/>
      <c r="AI63" s="41"/>
      <c r="AJ63" s="68">
        <v>206.04</v>
      </c>
      <c r="AK63" s="70">
        <v>218.28</v>
      </c>
      <c r="AL63" s="71"/>
      <c r="AM63" s="41"/>
      <c r="AN63" s="68">
        <v>210.16079999999999</v>
      </c>
      <c r="AO63" s="70">
        <v>222.6456</v>
      </c>
      <c r="AP63" s="71"/>
      <c r="AQ63" s="41"/>
      <c r="AS63" s="62" t="s">
        <v>12</v>
      </c>
      <c r="AT63" s="73">
        <v>205</v>
      </c>
      <c r="AU63" s="73">
        <v>416</v>
      </c>
      <c r="AV63" s="73">
        <v>424.32</v>
      </c>
      <c r="AW63" s="73">
        <v>432.8064</v>
      </c>
    </row>
    <row r="64" spans="1:49" ht="15.75" thickBot="1" x14ac:dyDescent="0.3">
      <c r="A64" s="62" t="s">
        <v>13</v>
      </c>
      <c r="B64" s="63">
        <v>8</v>
      </c>
      <c r="C64" s="68">
        <v>91.332999999999956</v>
      </c>
      <c r="D64" s="70"/>
      <c r="E64" s="72"/>
      <c r="F64" s="41"/>
      <c r="G64" s="68">
        <v>98.582799999999978</v>
      </c>
      <c r="H64" s="70">
        <v>75.332399999999993</v>
      </c>
      <c r="I64" s="71"/>
      <c r="J64" s="41"/>
      <c r="K64" s="68">
        <v>100.55445599999999</v>
      </c>
      <c r="L64" s="70">
        <v>76.839047999999991</v>
      </c>
      <c r="M64" s="71"/>
      <c r="N64" s="41"/>
      <c r="O64" s="68">
        <v>101.56000055999998</v>
      </c>
      <c r="P64" s="70">
        <v>77.607438479999999</v>
      </c>
      <c r="Q64" s="71"/>
      <c r="R64" s="41"/>
      <c r="S64" s="73"/>
      <c r="T64" s="62" t="s">
        <v>13</v>
      </c>
      <c r="U64" s="73">
        <v>91.332999999999956</v>
      </c>
      <c r="V64" s="73">
        <v>173.91519999999997</v>
      </c>
      <c r="W64" s="73">
        <v>177.39350399999998</v>
      </c>
      <c r="X64" s="73">
        <v>179.16743903999998</v>
      </c>
      <c r="Z64" s="62" t="s">
        <v>13</v>
      </c>
      <c r="AA64" s="63">
        <v>8</v>
      </c>
      <c r="AB64" s="92">
        <v>118</v>
      </c>
      <c r="AC64" s="70"/>
      <c r="AD64" s="71"/>
      <c r="AE64" s="41"/>
      <c r="AF64" s="68">
        <v>132</v>
      </c>
      <c r="AG64" s="70">
        <v>99</v>
      </c>
      <c r="AH64" s="71"/>
      <c r="AI64" s="41"/>
      <c r="AJ64" s="68">
        <v>134.64000000000001</v>
      </c>
      <c r="AK64" s="70">
        <v>100.98</v>
      </c>
      <c r="AL64" s="71"/>
      <c r="AM64" s="41"/>
      <c r="AN64" s="68">
        <v>135.9864</v>
      </c>
      <c r="AO64" s="70">
        <v>101.9898</v>
      </c>
      <c r="AP64" s="71"/>
      <c r="AQ64" s="41"/>
      <c r="AS64" s="62" t="s">
        <v>13</v>
      </c>
      <c r="AT64" s="73">
        <v>118</v>
      </c>
      <c r="AU64" s="73">
        <v>231</v>
      </c>
      <c r="AV64" s="73">
        <v>235.62</v>
      </c>
      <c r="AW64" s="73">
        <v>237.97620000000001</v>
      </c>
    </row>
    <row r="65" spans="1:49" ht="15.75" thickBot="1" x14ac:dyDescent="0.3">
      <c r="B65" t="s">
        <v>17</v>
      </c>
      <c r="C65" s="26">
        <v>3836.1149000000023</v>
      </c>
      <c r="F65" t="s">
        <v>17</v>
      </c>
      <c r="G65" s="26">
        <v>7174.9407000000019</v>
      </c>
      <c r="K65" s="26">
        <v>6956.8618681876505</v>
      </c>
      <c r="O65" s="26">
        <v>6845.5076274513385</v>
      </c>
      <c r="T65" s="74" t="s">
        <v>17</v>
      </c>
      <c r="U65" s="34">
        <v>3836.1149000000023</v>
      </c>
      <c r="V65" s="34">
        <v>7174.9407000000028</v>
      </c>
      <c r="W65" s="34">
        <v>6956.8618681876496</v>
      </c>
      <c r="X65" s="34">
        <v>6845.5076274513376</v>
      </c>
      <c r="AA65" t="s">
        <v>17</v>
      </c>
      <c r="AB65" s="26">
        <v>4890</v>
      </c>
      <c r="AE65" t="s">
        <v>17</v>
      </c>
      <c r="AF65" s="26">
        <v>9008</v>
      </c>
      <c r="AJ65" s="26">
        <v>8776.6632024369283</v>
      </c>
      <c r="AN65" s="26">
        <v>8637.3500686754123</v>
      </c>
      <c r="AS65" s="74" t="s">
        <v>17</v>
      </c>
      <c r="AT65" s="34">
        <v>4890</v>
      </c>
      <c r="AU65" s="34">
        <v>9008</v>
      </c>
      <c r="AV65" s="34">
        <v>8776.6632024369283</v>
      </c>
      <c r="AW65" s="34">
        <v>8637.3500686754123</v>
      </c>
    </row>
    <row r="66" spans="1:49" x14ac:dyDescent="0.25">
      <c r="C66" s="18"/>
      <c r="E66" s="18"/>
      <c r="G66" s="18"/>
      <c r="I66" s="18"/>
      <c r="AB66" s="18"/>
      <c r="AD66" s="18"/>
      <c r="AF66" s="18"/>
      <c r="AH66" s="18"/>
    </row>
    <row r="67" spans="1:49" x14ac:dyDescent="0.25">
      <c r="AB67" s="18"/>
      <c r="AS67" s="8"/>
      <c r="AT67" s="8" t="s">
        <v>19</v>
      </c>
      <c r="AU67" s="8" t="s">
        <v>20</v>
      </c>
      <c r="AV67" s="8" t="s">
        <v>25</v>
      </c>
      <c r="AW67" s="8" t="s">
        <v>26</v>
      </c>
    </row>
    <row r="68" spans="1:49" x14ac:dyDescent="0.25">
      <c r="B68" s="1"/>
      <c r="AS68" s="62" t="s">
        <v>10</v>
      </c>
      <c r="AT68" s="73">
        <v>2090</v>
      </c>
      <c r="AU68" s="73">
        <v>1769.930233417253</v>
      </c>
      <c r="AV68" s="73">
        <v>1703.3507139232736</v>
      </c>
      <c r="AW68" s="73">
        <v>1705.3017329953725</v>
      </c>
    </row>
    <row r="69" spans="1:49" ht="23.25" x14ac:dyDescent="0.25">
      <c r="A69" s="17"/>
      <c r="B69" s="17"/>
    </row>
    <row r="70" spans="1:49" ht="24" thickBot="1" x14ac:dyDescent="0.3">
      <c r="A70" s="17" t="s">
        <v>72</v>
      </c>
      <c r="B70" s="17"/>
      <c r="C70" s="2"/>
      <c r="D70" s="2"/>
      <c r="E70" s="2"/>
      <c r="F70" s="2"/>
      <c r="Z70" s="17" t="s">
        <v>74</v>
      </c>
      <c r="AA70" s="17"/>
      <c r="AB70" s="2"/>
      <c r="AC70" s="2"/>
      <c r="AD70" s="2"/>
      <c r="AE70" s="2"/>
    </row>
    <row r="71" spans="1:49" x14ac:dyDescent="0.25">
      <c r="B71" s="3"/>
      <c r="C71" s="65" t="s">
        <v>15</v>
      </c>
      <c r="D71" s="4"/>
      <c r="E71" s="4"/>
      <c r="F71" s="4"/>
      <c r="G71" s="65" t="s">
        <v>16</v>
      </c>
      <c r="H71" s="4"/>
      <c r="I71" s="4"/>
      <c r="J71" s="4"/>
      <c r="K71" s="65" t="s">
        <v>23</v>
      </c>
      <c r="L71" s="4"/>
      <c r="M71" s="4"/>
      <c r="N71" s="4"/>
      <c r="O71" s="65" t="s">
        <v>24</v>
      </c>
      <c r="P71" s="4"/>
      <c r="Q71" s="4"/>
      <c r="R71" s="4"/>
      <c r="AA71" s="3"/>
      <c r="AB71" s="65" t="s">
        <v>15</v>
      </c>
      <c r="AC71" s="4"/>
      <c r="AD71" s="4"/>
      <c r="AE71" s="4"/>
      <c r="AF71" s="65" t="s">
        <v>16</v>
      </c>
      <c r="AG71" s="4"/>
      <c r="AH71" s="4"/>
      <c r="AI71" s="4"/>
      <c r="AJ71" s="65" t="s">
        <v>23</v>
      </c>
      <c r="AK71" s="4"/>
      <c r="AL71" s="4"/>
      <c r="AM71" s="4"/>
      <c r="AN71" s="65" t="s">
        <v>24</v>
      </c>
      <c r="AO71" s="4"/>
      <c r="AP71" s="4"/>
      <c r="AQ71" s="4"/>
    </row>
    <row r="72" spans="1:49" x14ac:dyDescent="0.25">
      <c r="A72" s="2"/>
      <c r="B72" s="3"/>
      <c r="C72" s="6" t="s">
        <v>0</v>
      </c>
      <c r="D72" s="24"/>
      <c r="E72" s="24"/>
      <c r="F72" s="20"/>
      <c r="G72" s="6" t="s">
        <v>0</v>
      </c>
      <c r="H72" s="24"/>
      <c r="I72" s="24"/>
      <c r="J72" s="20"/>
      <c r="K72" s="6" t="s">
        <v>0</v>
      </c>
      <c r="L72" s="24"/>
      <c r="M72" s="24"/>
      <c r="N72" s="20"/>
      <c r="O72" s="6" t="s">
        <v>0</v>
      </c>
      <c r="P72" s="24"/>
      <c r="Q72" s="24"/>
      <c r="R72" s="20"/>
      <c r="T72" s="126" t="s">
        <v>73</v>
      </c>
      <c r="Z72" s="2"/>
      <c r="AA72" s="3"/>
      <c r="AB72" s="6" t="s">
        <v>0</v>
      </c>
      <c r="AC72" s="24"/>
      <c r="AD72" s="24"/>
      <c r="AE72" s="20"/>
      <c r="AF72" s="6" t="s">
        <v>0</v>
      </c>
      <c r="AG72" s="24"/>
      <c r="AH72" s="24"/>
      <c r="AI72" s="20"/>
      <c r="AJ72" s="6" t="s">
        <v>0</v>
      </c>
      <c r="AK72" s="24"/>
      <c r="AL72" s="24"/>
      <c r="AM72" s="20"/>
      <c r="AN72" s="6" t="s">
        <v>0</v>
      </c>
      <c r="AO72" s="24"/>
      <c r="AP72" s="24"/>
      <c r="AQ72" s="20"/>
      <c r="AS72" s="126" t="s">
        <v>73</v>
      </c>
    </row>
    <row r="73" spans="1:49" x14ac:dyDescent="0.25">
      <c r="A73" s="2"/>
      <c r="B73" s="3"/>
      <c r="C73" s="6">
        <v>1</v>
      </c>
      <c r="D73" s="24">
        <v>2</v>
      </c>
      <c r="E73" s="24">
        <v>3</v>
      </c>
      <c r="F73" s="20">
        <v>4</v>
      </c>
      <c r="G73" s="6">
        <v>1</v>
      </c>
      <c r="H73" s="24">
        <v>2</v>
      </c>
      <c r="I73" s="24">
        <v>3</v>
      </c>
      <c r="J73" s="20">
        <v>4</v>
      </c>
      <c r="K73" s="6">
        <v>1</v>
      </c>
      <c r="L73" s="24">
        <v>2</v>
      </c>
      <c r="M73" s="24">
        <v>3</v>
      </c>
      <c r="N73" s="20">
        <v>4</v>
      </c>
      <c r="O73" s="6">
        <v>1</v>
      </c>
      <c r="P73" s="24">
        <v>2</v>
      </c>
      <c r="Q73" s="24">
        <v>3</v>
      </c>
      <c r="R73" s="20">
        <v>4</v>
      </c>
      <c r="T73" s="8"/>
      <c r="U73" s="8" t="s">
        <v>19</v>
      </c>
      <c r="V73" s="8" t="s">
        <v>20</v>
      </c>
      <c r="W73" s="8" t="s">
        <v>23</v>
      </c>
      <c r="X73" s="8" t="s">
        <v>24</v>
      </c>
      <c r="Z73" s="2"/>
      <c r="AA73" s="3"/>
      <c r="AB73" s="6">
        <v>1</v>
      </c>
      <c r="AC73" s="24">
        <v>2</v>
      </c>
      <c r="AD73" s="24">
        <v>3</v>
      </c>
      <c r="AE73" s="20">
        <v>4</v>
      </c>
      <c r="AF73" s="6">
        <v>1</v>
      </c>
      <c r="AG73" s="24">
        <v>2</v>
      </c>
      <c r="AH73" s="24">
        <v>3</v>
      </c>
      <c r="AI73" s="20">
        <v>4</v>
      </c>
      <c r="AJ73" s="6">
        <v>1</v>
      </c>
      <c r="AK73" s="24">
        <v>2</v>
      </c>
      <c r="AL73" s="24">
        <v>3</v>
      </c>
      <c r="AM73" s="20">
        <v>4</v>
      </c>
      <c r="AN73" s="6">
        <v>1</v>
      </c>
      <c r="AO73" s="24">
        <v>2</v>
      </c>
      <c r="AP73" s="24">
        <v>3</v>
      </c>
      <c r="AQ73" s="20">
        <v>4</v>
      </c>
      <c r="AS73" s="8"/>
      <c r="AT73" s="8" t="s">
        <v>19</v>
      </c>
      <c r="AU73" s="8" t="s">
        <v>20</v>
      </c>
      <c r="AV73" s="8" t="s">
        <v>23</v>
      </c>
      <c r="AW73" s="8" t="s">
        <v>24</v>
      </c>
    </row>
    <row r="74" spans="1:49" ht="15.75" thickBot="1" x14ac:dyDescent="0.3">
      <c r="A74" s="9" t="s">
        <v>1</v>
      </c>
      <c r="B74" s="3"/>
      <c r="C74" s="10" t="s">
        <v>27</v>
      </c>
      <c r="D74" s="11"/>
      <c r="E74" s="11"/>
      <c r="F74" s="11"/>
      <c r="G74" s="10" t="s">
        <v>27</v>
      </c>
      <c r="H74" s="11"/>
      <c r="I74" s="11"/>
      <c r="J74" s="11"/>
      <c r="K74" s="10" t="s">
        <v>27</v>
      </c>
      <c r="L74" s="11"/>
      <c r="M74" s="11"/>
      <c r="N74" s="11"/>
      <c r="O74" s="10" t="s">
        <v>27</v>
      </c>
      <c r="P74" s="11"/>
      <c r="Q74" s="11"/>
      <c r="R74" s="11"/>
      <c r="T74" s="62" t="s">
        <v>8</v>
      </c>
      <c r="U74" s="18">
        <f t="shared" ref="U74:U80" si="32">U9-U59</f>
        <v>0</v>
      </c>
      <c r="V74" s="18">
        <f t="shared" ref="V74:X74" si="33">V9-V59</f>
        <v>0</v>
      </c>
      <c r="W74" s="18">
        <f t="shared" si="33"/>
        <v>151.70227865283323</v>
      </c>
      <c r="X74" s="18">
        <f t="shared" si="33"/>
        <v>221.48513368551403</v>
      </c>
      <c r="Z74" s="9" t="s">
        <v>1</v>
      </c>
      <c r="AA74" s="3"/>
      <c r="AB74" s="10" t="s">
        <v>27</v>
      </c>
      <c r="AC74" s="11"/>
      <c r="AD74" s="11"/>
      <c r="AE74" s="11"/>
      <c r="AF74" s="10" t="s">
        <v>27</v>
      </c>
      <c r="AG74" s="11"/>
      <c r="AH74" s="11"/>
      <c r="AI74" s="11"/>
      <c r="AJ74" s="10" t="s">
        <v>27</v>
      </c>
      <c r="AK74" s="11"/>
      <c r="AL74" s="11"/>
      <c r="AM74" s="11"/>
      <c r="AN74" s="10" t="s">
        <v>27</v>
      </c>
      <c r="AO74" s="11"/>
      <c r="AP74" s="11"/>
      <c r="AQ74" s="11"/>
      <c r="AS74" s="62" t="s">
        <v>8</v>
      </c>
      <c r="AT74" s="18">
        <f t="shared" ref="AT74:AT80" si="34">AT9-AT59</f>
        <v>0</v>
      </c>
      <c r="AU74" s="18">
        <f t="shared" ref="AU74:AW74" si="35">AU9-AU59</f>
        <v>0</v>
      </c>
      <c r="AV74" s="18">
        <f t="shared" si="35"/>
        <v>164.08978664648657</v>
      </c>
      <c r="AW74" s="18">
        <f t="shared" si="35"/>
        <v>239.8122428269462</v>
      </c>
    </row>
    <row r="75" spans="1:49" x14ac:dyDescent="0.25">
      <c r="A75" s="42" t="s">
        <v>6</v>
      </c>
      <c r="B75" s="43" t="s">
        <v>7</v>
      </c>
      <c r="C75" s="36"/>
      <c r="D75" s="19"/>
      <c r="E75" s="19"/>
      <c r="F75" s="25"/>
      <c r="G75" s="36"/>
      <c r="H75" s="19"/>
      <c r="I75" s="19"/>
      <c r="J75" s="25"/>
      <c r="K75" s="36"/>
      <c r="L75" s="19"/>
      <c r="M75" s="19"/>
      <c r="N75" s="25"/>
      <c r="O75" s="36"/>
      <c r="P75" s="19"/>
      <c r="Q75" s="19"/>
      <c r="R75" s="25"/>
      <c r="T75" s="62" t="s">
        <v>9</v>
      </c>
      <c r="U75" s="18">
        <f t="shared" si="32"/>
        <v>0</v>
      </c>
      <c r="V75" s="18">
        <f t="shared" ref="V75:X75" si="36">V10-V60</f>
        <v>0</v>
      </c>
      <c r="W75" s="18">
        <f t="shared" si="36"/>
        <v>95.007077439646309</v>
      </c>
      <c r="X75" s="18">
        <f t="shared" si="36"/>
        <v>156.60409182787498</v>
      </c>
      <c r="Z75" s="42" t="s">
        <v>6</v>
      </c>
      <c r="AA75" s="43" t="s">
        <v>7</v>
      </c>
      <c r="AB75" s="36"/>
      <c r="AC75" s="19"/>
      <c r="AD75" s="19"/>
      <c r="AE75" s="25"/>
      <c r="AF75" s="36"/>
      <c r="AG75" s="19"/>
      <c r="AH75" s="19"/>
      <c r="AI75" s="25"/>
      <c r="AJ75" s="36"/>
      <c r="AK75" s="19"/>
      <c r="AL75" s="19"/>
      <c r="AM75" s="25"/>
      <c r="AN75" s="36"/>
      <c r="AO75" s="19"/>
      <c r="AP75" s="19"/>
      <c r="AQ75" s="25"/>
      <c r="AS75" s="62" t="s">
        <v>9</v>
      </c>
      <c r="AT75" s="18">
        <f t="shared" si="34"/>
        <v>0</v>
      </c>
      <c r="AU75" s="18">
        <f t="shared" ref="AU75:AW75" si="37">AU10-AU60</f>
        <v>0</v>
      </c>
      <c r="AV75" s="18">
        <f t="shared" si="37"/>
        <v>108.48398777643843</v>
      </c>
      <c r="AW75" s="18">
        <f t="shared" si="37"/>
        <v>178.82819212219965</v>
      </c>
    </row>
    <row r="76" spans="1:49" x14ac:dyDescent="0.25">
      <c r="A76" s="44" t="s">
        <v>8</v>
      </c>
      <c r="B76" s="45">
        <v>1</v>
      </c>
      <c r="C76" s="38">
        <f>C9-C59</f>
        <v>0</v>
      </c>
      <c r="D76" s="39"/>
      <c r="E76" s="40"/>
      <c r="F76" s="41"/>
      <c r="G76" s="38">
        <f>G9-G59</f>
        <v>0</v>
      </c>
      <c r="H76" s="39">
        <f>H9-H59</f>
        <v>0</v>
      </c>
      <c r="I76" s="40"/>
      <c r="J76" s="41"/>
      <c r="K76" s="38">
        <f>K9-K59</f>
        <v>125.85730870559166</v>
      </c>
      <c r="L76" s="39">
        <f>L9-L59</f>
        <v>25.844969947241452</v>
      </c>
      <c r="M76" s="40"/>
      <c r="N76" s="41"/>
      <c r="O76" s="38">
        <f>O9-O59</f>
        <v>161.05365307513864</v>
      </c>
      <c r="P76" s="39">
        <f>P9-P59</f>
        <v>60.431480610375274</v>
      </c>
      <c r="Q76" s="40"/>
      <c r="R76" s="41"/>
      <c r="T76" s="62" t="s">
        <v>10</v>
      </c>
      <c r="U76" s="18">
        <f t="shared" si="32"/>
        <v>0</v>
      </c>
      <c r="V76" s="18">
        <f t="shared" ref="V76:X76" si="38">V11-V61</f>
        <v>0</v>
      </c>
      <c r="W76" s="18">
        <f t="shared" si="38"/>
        <v>-36.941699996694297</v>
      </c>
      <c r="X76" s="18">
        <f t="shared" si="38"/>
        <v>128.42316827012246</v>
      </c>
      <c r="Z76" s="44" t="s">
        <v>8</v>
      </c>
      <c r="AA76" s="45">
        <v>1</v>
      </c>
      <c r="AB76" s="38">
        <f>AB9-AB59</f>
        <v>0</v>
      </c>
      <c r="AC76" s="39"/>
      <c r="AD76" s="40"/>
      <c r="AE76" s="41"/>
      <c r="AF76" s="38">
        <f>AF9-AF59</f>
        <v>0</v>
      </c>
      <c r="AG76" s="39"/>
      <c r="AH76" s="40"/>
      <c r="AI76" s="41"/>
      <c r="AJ76" s="38">
        <f>AJ9-AJ59</f>
        <v>135.90639441092503</v>
      </c>
      <c r="AK76" s="39"/>
      <c r="AL76" s="40"/>
      <c r="AM76" s="41"/>
      <c r="AN76" s="38">
        <f>AN9-AN59</f>
        <v>173.91299338325689</v>
      </c>
      <c r="AO76" s="39"/>
      <c r="AP76" s="40"/>
      <c r="AQ76" s="41"/>
      <c r="AS76" s="62" t="s">
        <v>10</v>
      </c>
      <c r="AT76" s="18">
        <f t="shared" si="34"/>
        <v>0</v>
      </c>
      <c r="AU76" s="18">
        <f t="shared" ref="AU76:AW76" si="39">AU11-AU61</f>
        <v>0</v>
      </c>
      <c r="AV76" s="18">
        <f t="shared" si="39"/>
        <v>-54.968478104994119</v>
      </c>
      <c r="AW76" s="18">
        <f t="shared" si="39"/>
        <v>194.16969933432392</v>
      </c>
    </row>
    <row r="77" spans="1:49" x14ac:dyDescent="0.25">
      <c r="A77" s="44" t="s">
        <v>9</v>
      </c>
      <c r="B77" s="46">
        <v>2</v>
      </c>
      <c r="C77" s="38">
        <f t="shared" ref="C77:C81" si="40">C10-C60</f>
        <v>0</v>
      </c>
      <c r="D77" s="39"/>
      <c r="E77" s="40"/>
      <c r="F77" s="41"/>
      <c r="G77" s="38">
        <f t="shared" ref="G77:H81" si="41">G10-G60</f>
        <v>0</v>
      </c>
      <c r="H77" s="39">
        <f t="shared" si="41"/>
        <v>0</v>
      </c>
      <c r="I77" s="40"/>
      <c r="J77" s="41"/>
      <c r="K77" s="38">
        <f t="shared" ref="K77:L81" si="42">K10-K60</f>
        <v>39.827982223392837</v>
      </c>
      <c r="L77" s="39">
        <f t="shared" si="42"/>
        <v>55.179095216253359</v>
      </c>
      <c r="M77" s="40"/>
      <c r="N77" s="41"/>
      <c r="O77" s="38">
        <f t="shared" ref="O77:P81" si="43">O10-O60</f>
        <v>72.995184618857934</v>
      </c>
      <c r="P77" s="39">
        <f t="shared" si="43"/>
        <v>83.608907209017048</v>
      </c>
      <c r="Q77" s="40"/>
      <c r="R77" s="41"/>
      <c r="T77" s="62" t="s">
        <v>11</v>
      </c>
      <c r="U77" s="18">
        <f t="shared" si="32"/>
        <v>0</v>
      </c>
      <c r="V77" s="18">
        <f t="shared" ref="V77:X77" si="44">V12-V62</f>
        <v>0</v>
      </c>
      <c r="W77" s="18">
        <f t="shared" si="44"/>
        <v>110.05151466190421</v>
      </c>
      <c r="X77" s="18">
        <f t="shared" si="44"/>
        <v>154.71057614132678</v>
      </c>
      <c r="Z77" s="44" t="s">
        <v>9</v>
      </c>
      <c r="AA77" s="46">
        <v>2</v>
      </c>
      <c r="AB77" s="38">
        <f t="shared" ref="AB77:AB81" si="45">AB10-AB60</f>
        <v>0</v>
      </c>
      <c r="AC77" s="39"/>
      <c r="AD77" s="40"/>
      <c r="AE77" s="41"/>
      <c r="AF77" s="38">
        <f t="shared" ref="AF77:AF81" si="46">AF10-AF60</f>
        <v>0</v>
      </c>
      <c r="AG77" s="39"/>
      <c r="AH77" s="40"/>
      <c r="AI77" s="41"/>
      <c r="AJ77" s="38">
        <f t="shared" ref="AJ77:AJ81" si="47">AJ10-AJ60</f>
        <v>45.507729149953207</v>
      </c>
      <c r="AK77" s="39"/>
      <c r="AL77" s="40"/>
      <c r="AM77" s="41"/>
      <c r="AN77" s="38">
        <f t="shared" ref="AN77:AN81" si="48">AN10-AN60</f>
        <v>83.404805000006945</v>
      </c>
      <c r="AO77" s="39"/>
      <c r="AP77" s="40"/>
      <c r="AQ77" s="41"/>
      <c r="AS77" s="62" t="s">
        <v>11</v>
      </c>
      <c r="AT77" s="18">
        <f t="shared" si="34"/>
        <v>0</v>
      </c>
      <c r="AU77" s="18">
        <f t="shared" ref="AU77:AW77" si="49">AU12-AU62</f>
        <v>0</v>
      </c>
      <c r="AV77" s="18">
        <f t="shared" si="49"/>
        <v>121.68962079235212</v>
      </c>
      <c r="AW77" s="18">
        <f t="shared" si="49"/>
        <v>170.8992667756221</v>
      </c>
    </row>
    <row r="78" spans="1:49" x14ac:dyDescent="0.25">
      <c r="A78" s="44" t="s">
        <v>10</v>
      </c>
      <c r="B78" s="45">
        <v>3</v>
      </c>
      <c r="C78" s="38">
        <f t="shared" si="40"/>
        <v>0</v>
      </c>
      <c r="D78" s="39"/>
      <c r="E78" s="40"/>
      <c r="F78" s="41"/>
      <c r="G78" s="38">
        <f t="shared" si="41"/>
        <v>0</v>
      </c>
      <c r="H78" s="39">
        <f t="shared" si="41"/>
        <v>0</v>
      </c>
      <c r="I78" s="40"/>
      <c r="J78" s="41"/>
      <c r="K78" s="38">
        <f t="shared" si="42"/>
        <v>-89.289106752910357</v>
      </c>
      <c r="L78" s="39">
        <f t="shared" si="42"/>
        <v>52.347406756216287</v>
      </c>
      <c r="M78" s="40"/>
      <c r="N78" s="41"/>
      <c r="O78" s="38">
        <f t="shared" si="43"/>
        <v>-1.5686049048438235</v>
      </c>
      <c r="P78" s="39">
        <f>P11-P61</f>
        <v>129.99177317496606</v>
      </c>
      <c r="Q78" s="40"/>
      <c r="R78" s="41"/>
      <c r="T78" s="62" t="s">
        <v>12</v>
      </c>
      <c r="U78" s="18">
        <f t="shared" si="32"/>
        <v>0</v>
      </c>
      <c r="V78" s="18">
        <f t="shared" ref="V78:X78" si="50">V13-V63</f>
        <v>0</v>
      </c>
      <c r="W78" s="18">
        <f t="shared" si="50"/>
        <v>-50.03769615714657</v>
      </c>
      <c r="X78" s="18">
        <f t="shared" si="50"/>
        <v>-63.687329888999216</v>
      </c>
      <c r="Z78" s="44" t="s">
        <v>10</v>
      </c>
      <c r="AA78" s="45">
        <v>3</v>
      </c>
      <c r="AB78" s="38">
        <f t="shared" si="45"/>
        <v>0</v>
      </c>
      <c r="AC78" s="39"/>
      <c r="AD78" s="40"/>
      <c r="AE78" s="41"/>
      <c r="AF78" s="38">
        <f t="shared" si="46"/>
        <v>0</v>
      </c>
      <c r="AG78" s="39"/>
      <c r="AH78" s="40"/>
      <c r="AI78" s="41"/>
      <c r="AJ78" s="38">
        <f t="shared" si="47"/>
        <v>-134.1089481289564</v>
      </c>
      <c r="AK78" s="39"/>
      <c r="AL78" s="40"/>
      <c r="AM78" s="41"/>
      <c r="AN78" s="38">
        <f t="shared" si="48"/>
        <v>-2.3559867655599191</v>
      </c>
      <c r="AO78" s="39"/>
      <c r="AP78" s="40"/>
      <c r="AQ78" s="41"/>
      <c r="AS78" s="62" t="s">
        <v>12</v>
      </c>
      <c r="AT78" s="18">
        <f t="shared" si="34"/>
        <v>0</v>
      </c>
      <c r="AU78" s="18">
        <f t="shared" ref="AU78:AW78" si="51">AU13-AU63</f>
        <v>0</v>
      </c>
      <c r="AV78" s="18">
        <f t="shared" si="51"/>
        <v>-64.669056603773527</v>
      </c>
      <c r="AW78" s="18">
        <f t="shared" si="51"/>
        <v>-82.310240315477984</v>
      </c>
    </row>
    <row r="79" spans="1:49" x14ac:dyDescent="0.25">
      <c r="A79" s="44" t="s">
        <v>11</v>
      </c>
      <c r="B79" s="45">
        <v>5</v>
      </c>
      <c r="C79" s="38">
        <f t="shared" si="40"/>
        <v>0</v>
      </c>
      <c r="D79" s="39"/>
      <c r="E79" s="40"/>
      <c r="F79" s="41"/>
      <c r="G79" s="38">
        <f t="shared" si="41"/>
        <v>0</v>
      </c>
      <c r="H79" s="39">
        <f t="shared" si="41"/>
        <v>0</v>
      </c>
      <c r="I79" s="40"/>
      <c r="J79" s="41"/>
      <c r="K79" s="38">
        <f t="shared" si="42"/>
        <v>44.007517701992811</v>
      </c>
      <c r="L79" s="39">
        <f t="shared" si="42"/>
        <v>66.043996959911453</v>
      </c>
      <c r="M79" s="40"/>
      <c r="N79" s="41"/>
      <c r="O79" s="38">
        <f t="shared" si="43"/>
        <v>68.036158234815616</v>
      </c>
      <c r="P79" s="39">
        <f t="shared" si="43"/>
        <v>86.67441790651111</v>
      </c>
      <c r="Q79" s="40"/>
      <c r="R79" s="41"/>
      <c r="T79" s="62" t="s">
        <v>13</v>
      </c>
      <c r="U79" s="18">
        <f t="shared" si="32"/>
        <v>0</v>
      </c>
      <c r="V79" s="18">
        <f t="shared" ref="V79:X79" si="52">V14-V64</f>
        <v>0</v>
      </c>
      <c r="W79" s="18">
        <f t="shared" si="52"/>
        <v>-17.28690264970956</v>
      </c>
      <c r="X79" s="18">
        <f t="shared" si="52"/>
        <v>-17.43610225596143</v>
      </c>
      <c r="Z79" s="44" t="s">
        <v>11</v>
      </c>
      <c r="AA79" s="45">
        <v>5</v>
      </c>
      <c r="AB79" s="38">
        <f t="shared" si="45"/>
        <v>0</v>
      </c>
      <c r="AC79" s="39"/>
      <c r="AD79" s="40"/>
      <c r="AE79" s="41"/>
      <c r="AF79" s="38">
        <f t="shared" si="46"/>
        <v>0</v>
      </c>
      <c r="AG79" s="39"/>
      <c r="AH79" s="40"/>
      <c r="AI79" s="41"/>
      <c r="AJ79" s="38">
        <f t="shared" si="47"/>
        <v>47.924443947409372</v>
      </c>
      <c r="AK79" s="39"/>
      <c r="AL79" s="40"/>
      <c r="AM79" s="41"/>
      <c r="AN79" s="38">
        <f t="shared" si="48"/>
        <v>74.091773905571699</v>
      </c>
      <c r="AO79" s="39"/>
      <c r="AP79" s="40"/>
      <c r="AQ79" s="41"/>
      <c r="AS79" s="62" t="s">
        <v>13</v>
      </c>
      <c r="AT79" s="18">
        <f t="shared" si="34"/>
        <v>0</v>
      </c>
      <c r="AU79" s="18">
        <f t="shared" ref="AU79:AW79" si="53">AU14-AU64</f>
        <v>0</v>
      </c>
      <c r="AV79" s="18">
        <f t="shared" si="53"/>
        <v>-23.169222797927546</v>
      </c>
      <c r="AW79" s="18">
        <f t="shared" si="53"/>
        <v>-23.369507284535672</v>
      </c>
    </row>
    <row r="80" spans="1:49" x14ac:dyDescent="0.25">
      <c r="A80" s="44" t="s">
        <v>12</v>
      </c>
      <c r="B80" s="45">
        <v>7</v>
      </c>
      <c r="C80" s="38">
        <f t="shared" si="40"/>
        <v>0</v>
      </c>
      <c r="D80" s="39"/>
      <c r="E80" s="40"/>
      <c r="F80" s="41"/>
      <c r="G80" s="38">
        <f t="shared" si="41"/>
        <v>0</v>
      </c>
      <c r="H80" s="39">
        <f t="shared" si="41"/>
        <v>0</v>
      </c>
      <c r="I80" s="40"/>
      <c r="J80" s="41"/>
      <c r="K80" s="38">
        <f t="shared" si="42"/>
        <v>-24.507670698673621</v>
      </c>
      <c r="L80" s="39">
        <f t="shared" si="42"/>
        <v>-25.53002545847292</v>
      </c>
      <c r="M80" s="40"/>
      <c r="N80" s="41"/>
      <c r="O80" s="38">
        <f t="shared" si="43"/>
        <v>-31.151351286180216</v>
      </c>
      <c r="P80" s="39">
        <f t="shared" si="43"/>
        <v>-32.535978602819</v>
      </c>
      <c r="Q80" s="40"/>
      <c r="R80" s="41"/>
      <c r="T80" s="74" t="s">
        <v>17</v>
      </c>
      <c r="U80" s="34">
        <f t="shared" si="32"/>
        <v>0</v>
      </c>
      <c r="V80" s="34">
        <f t="shared" ref="V80:X80" si="54">V15-V65</f>
        <v>0</v>
      </c>
      <c r="W80" s="34">
        <f t="shared" si="54"/>
        <v>252.49457195083505</v>
      </c>
      <c r="X80" s="34">
        <f t="shared" si="54"/>
        <v>580.09953777987812</v>
      </c>
      <c r="Z80" s="44" t="s">
        <v>12</v>
      </c>
      <c r="AA80" s="45">
        <v>7</v>
      </c>
      <c r="AB80" s="38">
        <f t="shared" si="45"/>
        <v>0</v>
      </c>
      <c r="AC80" s="39"/>
      <c r="AD80" s="40"/>
      <c r="AE80" s="41"/>
      <c r="AF80" s="38">
        <f t="shared" si="46"/>
        <v>0</v>
      </c>
      <c r="AG80" s="39"/>
      <c r="AH80" s="40"/>
      <c r="AI80" s="41"/>
      <c r="AJ80" s="38">
        <f t="shared" si="47"/>
        <v>-31.582452830188657</v>
      </c>
      <c r="AK80" s="39"/>
      <c r="AL80" s="40"/>
      <c r="AM80" s="41"/>
      <c r="AN80" s="38">
        <f t="shared" si="48"/>
        <v>-40.144006123179622</v>
      </c>
      <c r="AO80" s="39"/>
      <c r="AP80" s="40"/>
      <c r="AQ80" s="41"/>
      <c r="AS80" s="74" t="s">
        <v>17</v>
      </c>
      <c r="AT80" s="34">
        <f t="shared" si="34"/>
        <v>0</v>
      </c>
      <c r="AU80" s="34">
        <f t="shared" ref="AU80:AW80" si="55">AU15-AU65</f>
        <v>0</v>
      </c>
      <c r="AV80" s="34">
        <f t="shared" si="55"/>
        <v>251.456637708583</v>
      </c>
      <c r="AW80" s="34">
        <f t="shared" si="55"/>
        <v>678.02965345907978</v>
      </c>
    </row>
    <row r="81" spans="1:49" ht="15.75" thickBot="1" x14ac:dyDescent="0.3">
      <c r="A81" s="44" t="s">
        <v>13</v>
      </c>
      <c r="B81" s="45">
        <v>8</v>
      </c>
      <c r="C81" s="38">
        <f t="shared" si="40"/>
        <v>0</v>
      </c>
      <c r="D81" s="39"/>
      <c r="E81" s="40"/>
      <c r="F81" s="41"/>
      <c r="G81" s="38">
        <f t="shared" si="41"/>
        <v>0</v>
      </c>
      <c r="H81" s="39">
        <f t="shared" si="41"/>
        <v>0</v>
      </c>
      <c r="I81" s="40"/>
      <c r="J81" s="41"/>
      <c r="K81" s="38">
        <f t="shared" si="42"/>
        <v>-18.193162421730278</v>
      </c>
      <c r="L81" s="39">
        <f t="shared" si="42"/>
        <v>0.90625977202070374</v>
      </c>
      <c r="M81" s="40"/>
      <c r="N81" s="41"/>
      <c r="O81" s="38">
        <f t="shared" si="43"/>
        <v>-18.362918132817171</v>
      </c>
      <c r="P81" s="39">
        <f t="shared" si="43"/>
        <v>0.92681587685572708</v>
      </c>
      <c r="Q81" s="40"/>
      <c r="R81" s="41"/>
      <c r="Z81" s="44" t="s">
        <v>13</v>
      </c>
      <c r="AA81" s="45">
        <v>8</v>
      </c>
      <c r="AB81" s="38">
        <f t="shared" si="45"/>
        <v>0</v>
      </c>
      <c r="AC81" s="39"/>
      <c r="AD81" s="40"/>
      <c r="AE81" s="41"/>
      <c r="AF81" s="38">
        <f t="shared" si="46"/>
        <v>0</v>
      </c>
      <c r="AG81" s="39"/>
      <c r="AH81" s="40"/>
      <c r="AI81" s="41"/>
      <c r="AJ81" s="38">
        <f t="shared" si="47"/>
        <v>-24.36020725388606</v>
      </c>
      <c r="AK81" s="39"/>
      <c r="AL81" s="40"/>
      <c r="AM81" s="41"/>
      <c r="AN81" s="38">
        <f t="shared" si="48"/>
        <v>-24.587506071362029</v>
      </c>
      <c r="AO81" s="39"/>
      <c r="AP81" s="40"/>
      <c r="AQ81" s="41"/>
    </row>
    <row r="82" spans="1:49" ht="15.75" thickBot="1" x14ac:dyDescent="0.3">
      <c r="B82" t="s">
        <v>17</v>
      </c>
      <c r="C82" s="26">
        <f>SUM(C76:C81)</f>
        <v>0</v>
      </c>
      <c r="F82" s="125"/>
      <c r="G82" s="26">
        <f>SUM(G76:G81)</f>
        <v>0</v>
      </c>
      <c r="K82" s="26">
        <f>SUM(K76:K81)</f>
        <v>77.702868757663055</v>
      </c>
      <c r="O82" s="26">
        <f>SUM(O76:O81)</f>
        <v>251.00212160497097</v>
      </c>
      <c r="AA82" t="s">
        <v>17</v>
      </c>
      <c r="AB82" s="26">
        <f>SUM(AB76:AB81)</f>
        <v>0</v>
      </c>
      <c r="AE82" s="125"/>
      <c r="AF82" s="26">
        <f>SUM(AF76:AF81)</f>
        <v>0</v>
      </c>
      <c r="AJ82" s="26">
        <f>SUM(AJ76:AJ81)</f>
        <v>39.286959295256494</v>
      </c>
      <c r="AN82" s="26">
        <f>SUM(AN76:AN81)</f>
        <v>264.32207332873395</v>
      </c>
    </row>
    <row r="86" spans="1:49" ht="24" thickBot="1" x14ac:dyDescent="0.3">
      <c r="A86" s="17" t="s">
        <v>65</v>
      </c>
      <c r="B86" s="17"/>
      <c r="C86" s="2"/>
      <c r="D86" s="2"/>
      <c r="E86" s="2"/>
      <c r="F86" s="2"/>
      <c r="Z86" s="17" t="s">
        <v>75</v>
      </c>
      <c r="AA86" s="17"/>
      <c r="AB86" s="2"/>
      <c r="AC86" s="2"/>
      <c r="AD86" s="2"/>
      <c r="AE86" s="2"/>
    </row>
    <row r="87" spans="1:49" x14ac:dyDescent="0.25">
      <c r="B87" s="3"/>
      <c r="C87" s="65" t="s">
        <v>15</v>
      </c>
      <c r="D87" s="4"/>
      <c r="E87" s="4"/>
      <c r="F87" s="4"/>
      <c r="G87" s="65" t="s">
        <v>16</v>
      </c>
      <c r="H87" s="4"/>
      <c r="I87" s="4"/>
      <c r="J87" s="4"/>
      <c r="K87" s="65" t="s">
        <v>23</v>
      </c>
      <c r="L87" s="4"/>
      <c r="M87" s="4"/>
      <c r="N87" s="4"/>
      <c r="O87" s="65" t="s">
        <v>24</v>
      </c>
      <c r="P87" s="4"/>
      <c r="Q87" s="4"/>
      <c r="R87" s="4"/>
      <c r="AA87" s="3"/>
      <c r="AB87" s="65" t="s">
        <v>15</v>
      </c>
      <c r="AC87" s="4"/>
      <c r="AD87" s="4"/>
      <c r="AE87" s="4"/>
      <c r="AF87" s="65" t="s">
        <v>16</v>
      </c>
      <c r="AG87" s="4"/>
      <c r="AH87" s="4"/>
      <c r="AI87" s="4"/>
      <c r="AJ87" s="65" t="s">
        <v>23</v>
      </c>
      <c r="AK87" s="4"/>
      <c r="AL87" s="4"/>
      <c r="AM87" s="4"/>
      <c r="AN87" s="65" t="s">
        <v>24</v>
      </c>
      <c r="AO87" s="4"/>
      <c r="AP87" s="4"/>
      <c r="AQ87" s="4"/>
    </row>
    <row r="88" spans="1:49" x14ac:dyDescent="0.25">
      <c r="A88" s="2"/>
      <c r="B88" s="3"/>
      <c r="C88" s="6" t="s">
        <v>0</v>
      </c>
      <c r="D88" s="24"/>
      <c r="E88" s="24"/>
      <c r="F88" s="20"/>
      <c r="G88" s="6" t="s">
        <v>0</v>
      </c>
      <c r="H88" s="24"/>
      <c r="I88" s="24"/>
      <c r="J88" s="20"/>
      <c r="K88" s="6" t="s">
        <v>0</v>
      </c>
      <c r="L88" s="24"/>
      <c r="M88" s="24"/>
      <c r="N88" s="20"/>
      <c r="O88" s="6" t="s">
        <v>0</v>
      </c>
      <c r="P88" s="24"/>
      <c r="Q88" s="24"/>
      <c r="R88" s="20"/>
      <c r="Z88" s="2"/>
      <c r="AA88" s="3"/>
      <c r="AB88" s="6" t="s">
        <v>0</v>
      </c>
      <c r="AC88" s="24"/>
      <c r="AD88" s="24"/>
      <c r="AE88" s="20"/>
      <c r="AF88" s="6" t="s">
        <v>0</v>
      </c>
      <c r="AG88" s="24"/>
      <c r="AH88" s="24"/>
      <c r="AI88" s="20"/>
      <c r="AJ88" s="6" t="s">
        <v>0</v>
      </c>
      <c r="AK88" s="24"/>
      <c r="AL88" s="24"/>
      <c r="AM88" s="20"/>
      <c r="AN88" s="6" t="s">
        <v>0</v>
      </c>
      <c r="AO88" s="24"/>
      <c r="AP88" s="24"/>
      <c r="AQ88" s="20"/>
    </row>
    <row r="89" spans="1:49" x14ac:dyDescent="0.25">
      <c r="A89" s="2"/>
      <c r="B89" s="3"/>
      <c r="C89" s="6">
        <v>1</v>
      </c>
      <c r="D89" s="24">
        <v>2</v>
      </c>
      <c r="E89" s="24">
        <v>3</v>
      </c>
      <c r="F89" s="20">
        <v>4</v>
      </c>
      <c r="G89" s="6">
        <v>1</v>
      </c>
      <c r="H89" s="24">
        <v>2</v>
      </c>
      <c r="I89" s="24">
        <v>3</v>
      </c>
      <c r="J89" s="20">
        <v>4</v>
      </c>
      <c r="K89" s="6">
        <v>1</v>
      </c>
      <c r="L89" s="24">
        <v>2</v>
      </c>
      <c r="M89" s="24">
        <v>3</v>
      </c>
      <c r="N89" s="20">
        <v>4</v>
      </c>
      <c r="O89" s="6">
        <v>1</v>
      </c>
      <c r="P89" s="24">
        <v>2</v>
      </c>
      <c r="Q89" s="24">
        <v>3</v>
      </c>
      <c r="R89" s="20">
        <v>4</v>
      </c>
      <c r="T89" s="126" t="s">
        <v>50</v>
      </c>
      <c r="Z89" s="2"/>
      <c r="AA89" s="3"/>
      <c r="AB89" s="6">
        <v>1</v>
      </c>
      <c r="AC89" s="24">
        <v>2</v>
      </c>
      <c r="AD89" s="24">
        <v>3</v>
      </c>
      <c r="AE89" s="20">
        <v>4</v>
      </c>
      <c r="AF89" s="6">
        <v>1</v>
      </c>
      <c r="AG89" s="24">
        <v>2</v>
      </c>
      <c r="AH89" s="24">
        <v>3</v>
      </c>
      <c r="AI89" s="20">
        <v>4</v>
      </c>
      <c r="AJ89" s="6">
        <v>1</v>
      </c>
      <c r="AK89" s="24">
        <v>2</v>
      </c>
      <c r="AL89" s="24">
        <v>3</v>
      </c>
      <c r="AM89" s="20">
        <v>4</v>
      </c>
      <c r="AN89" s="6">
        <v>1</v>
      </c>
      <c r="AO89" s="24">
        <v>2</v>
      </c>
      <c r="AP89" s="24">
        <v>3</v>
      </c>
      <c r="AQ89" s="20">
        <v>4</v>
      </c>
      <c r="AS89" s="126" t="s">
        <v>73</v>
      </c>
    </row>
    <row r="90" spans="1:49" ht="15.75" thickBot="1" x14ac:dyDescent="0.3">
      <c r="A90" s="9" t="s">
        <v>1</v>
      </c>
      <c r="B90" s="3"/>
      <c r="C90" s="10" t="s">
        <v>2</v>
      </c>
      <c r="D90" s="11" t="s">
        <v>3</v>
      </c>
      <c r="E90" s="11" t="s">
        <v>4</v>
      </c>
      <c r="F90" s="11" t="s">
        <v>5</v>
      </c>
      <c r="G90" s="10" t="s">
        <v>2</v>
      </c>
      <c r="H90" s="11" t="s">
        <v>3</v>
      </c>
      <c r="I90" s="11" t="s">
        <v>4</v>
      </c>
      <c r="J90" s="11" t="s">
        <v>5</v>
      </c>
      <c r="K90" s="10" t="s">
        <v>2</v>
      </c>
      <c r="L90" s="11" t="s">
        <v>3</v>
      </c>
      <c r="M90" s="11" t="s">
        <v>4</v>
      </c>
      <c r="N90" s="11" t="s">
        <v>5</v>
      </c>
      <c r="O90" s="10" t="s">
        <v>2</v>
      </c>
      <c r="P90" s="11" t="s">
        <v>3</v>
      </c>
      <c r="Q90" s="11" t="s">
        <v>4</v>
      </c>
      <c r="R90" s="11" t="s">
        <v>5</v>
      </c>
      <c r="T90" s="8"/>
      <c r="U90" s="8" t="s">
        <v>19</v>
      </c>
      <c r="V90" s="8" t="s">
        <v>20</v>
      </c>
      <c r="W90" s="8" t="s">
        <v>23</v>
      </c>
      <c r="X90" s="8" t="s">
        <v>24</v>
      </c>
      <c r="Z90" s="9" t="s">
        <v>1</v>
      </c>
      <c r="AA90" s="3"/>
      <c r="AB90" s="10" t="s">
        <v>2</v>
      </c>
      <c r="AC90" s="11" t="s">
        <v>3</v>
      </c>
      <c r="AD90" s="11" t="s">
        <v>4</v>
      </c>
      <c r="AE90" s="11" t="s">
        <v>5</v>
      </c>
      <c r="AF90" s="10" t="s">
        <v>2</v>
      </c>
      <c r="AG90" s="11" t="s">
        <v>3</v>
      </c>
      <c r="AH90" s="11" t="s">
        <v>4</v>
      </c>
      <c r="AI90" s="11" t="s">
        <v>5</v>
      </c>
      <c r="AJ90" s="10" t="s">
        <v>2</v>
      </c>
      <c r="AK90" s="11" t="s">
        <v>3</v>
      </c>
      <c r="AL90" s="11" t="s">
        <v>4</v>
      </c>
      <c r="AM90" s="11" t="s">
        <v>5</v>
      </c>
      <c r="AN90" s="10" t="s">
        <v>2</v>
      </c>
      <c r="AO90" s="11" t="s">
        <v>3</v>
      </c>
      <c r="AP90" s="11" t="s">
        <v>4</v>
      </c>
      <c r="AQ90" s="11" t="s">
        <v>5</v>
      </c>
      <c r="AS90" s="8"/>
      <c r="AT90" s="8" t="s">
        <v>19</v>
      </c>
      <c r="AU90" s="8" t="s">
        <v>20</v>
      </c>
      <c r="AV90" s="8" t="s">
        <v>23</v>
      </c>
      <c r="AW90" s="8" t="s">
        <v>24</v>
      </c>
    </row>
    <row r="91" spans="1:49" x14ac:dyDescent="0.25">
      <c r="A91" s="42" t="s">
        <v>6</v>
      </c>
      <c r="B91" s="43" t="s">
        <v>7</v>
      </c>
      <c r="C91" s="36"/>
      <c r="D91" s="19"/>
      <c r="E91" s="19"/>
      <c r="F91" s="25"/>
      <c r="G91" s="36"/>
      <c r="H91" s="19"/>
      <c r="I91" s="19"/>
      <c r="J91" s="25"/>
      <c r="K91" s="36"/>
      <c r="L91" s="19"/>
      <c r="M91" s="19"/>
      <c r="N91" s="25"/>
      <c r="O91" s="36"/>
      <c r="P91" s="19"/>
      <c r="Q91" s="19"/>
      <c r="R91" s="25"/>
      <c r="T91" s="62" t="s">
        <v>8</v>
      </c>
      <c r="U91" s="94">
        <f t="shared" ref="U91:X97" si="56">U74/U59</f>
        <v>0</v>
      </c>
      <c r="V91" s="94">
        <f t="shared" si="56"/>
        <v>0</v>
      </c>
      <c r="W91" s="94">
        <f t="shared" si="56"/>
        <v>7.580223077958971E-2</v>
      </c>
      <c r="X91" s="94">
        <f t="shared" si="56"/>
        <v>0.11409397982129917</v>
      </c>
      <c r="Z91" s="42" t="s">
        <v>6</v>
      </c>
      <c r="AA91" s="43" t="s">
        <v>7</v>
      </c>
      <c r="AB91" s="36"/>
      <c r="AC91" s="19"/>
      <c r="AD91" s="19"/>
      <c r="AE91" s="25"/>
      <c r="AF91" s="36"/>
      <c r="AG91" s="19"/>
      <c r="AH91" s="19"/>
      <c r="AI91" s="25"/>
      <c r="AJ91" s="36"/>
      <c r="AK91" s="19"/>
      <c r="AL91" s="19"/>
      <c r="AM91" s="25"/>
      <c r="AN91" s="36"/>
      <c r="AO91" s="19"/>
      <c r="AP91" s="19"/>
      <c r="AQ91" s="25"/>
      <c r="AS91" s="62" t="s">
        <v>8</v>
      </c>
      <c r="AT91" s="94">
        <f t="shared" ref="AT91:AW97" si="57">AT74/AT59</f>
        <v>0</v>
      </c>
      <c r="AU91" s="94">
        <f t="shared" si="57"/>
        <v>0</v>
      </c>
      <c r="AV91" s="94">
        <f t="shared" si="57"/>
        <v>7.5558220125471559E-2</v>
      </c>
      <c r="AW91" s="94">
        <f t="shared" si="57"/>
        <v>0.11384128393260551</v>
      </c>
    </row>
    <row r="92" spans="1:49" x14ac:dyDescent="0.25">
      <c r="A92" s="44" t="s">
        <v>8</v>
      </c>
      <c r="B92" s="45">
        <v>1</v>
      </c>
      <c r="C92" s="77">
        <f t="shared" ref="C92:C97" si="58">C76/C59</f>
        <v>0</v>
      </c>
      <c r="D92" s="78"/>
      <c r="E92" s="83"/>
      <c r="F92" s="84"/>
      <c r="G92" s="77">
        <f t="shared" ref="G92:H97" si="59">G76/G59</f>
        <v>0</v>
      </c>
      <c r="H92" s="78">
        <f t="shared" si="59"/>
        <v>0</v>
      </c>
      <c r="I92" s="83"/>
      <c r="J92" s="84"/>
      <c r="K92" s="77">
        <f t="shared" ref="K92:L97" si="60">K76/K59</f>
        <v>0.12549066889282093</v>
      </c>
      <c r="L92" s="78">
        <f t="shared" si="60"/>
        <v>2.5887197791458809E-2</v>
      </c>
      <c r="M92" s="83"/>
      <c r="N92" s="84"/>
      <c r="O92" s="77">
        <f t="shared" ref="O92:P97" si="61">O76/O59</f>
        <v>0.16555101177833331</v>
      </c>
      <c r="P92" s="78">
        <f t="shared" si="61"/>
        <v>6.2402287646279454E-2</v>
      </c>
      <c r="Q92" s="83"/>
      <c r="R92" s="84"/>
      <c r="T92" s="62" t="s">
        <v>9</v>
      </c>
      <c r="U92" s="94">
        <f t="shared" si="56"/>
        <v>0</v>
      </c>
      <c r="V92" s="94">
        <f t="shared" si="56"/>
        <v>0</v>
      </c>
      <c r="W92" s="94">
        <f t="shared" si="56"/>
        <v>6.8330803102306895E-2</v>
      </c>
      <c r="X92" s="94">
        <f t="shared" si="56"/>
        <v>0.11149805619661279</v>
      </c>
      <c r="Z92" s="44" t="s">
        <v>8</v>
      </c>
      <c r="AA92" s="45">
        <v>1</v>
      </c>
      <c r="AB92" s="77">
        <f t="shared" ref="AB92:AB97" si="62">AB76/AB59</f>
        <v>0</v>
      </c>
      <c r="AC92" s="78"/>
      <c r="AD92" s="83"/>
      <c r="AE92" s="84"/>
      <c r="AF92" s="77">
        <f t="shared" ref="AF92:AF97" si="63">AF76/AF59</f>
        <v>0</v>
      </c>
      <c r="AG92" s="78"/>
      <c r="AH92" s="83"/>
      <c r="AI92" s="84"/>
      <c r="AJ92" s="77">
        <f t="shared" ref="AJ92:AJ97" si="64">AJ76/AJ59</f>
        <v>0.1254906688928209</v>
      </c>
      <c r="AK92" s="78"/>
      <c r="AL92" s="83"/>
      <c r="AM92" s="84"/>
      <c r="AN92" s="77">
        <f t="shared" ref="AN92:AN97" si="65">AN76/AN59</f>
        <v>0.16555101177833328</v>
      </c>
      <c r="AO92" s="78"/>
      <c r="AP92" s="83"/>
      <c r="AQ92" s="84"/>
      <c r="AS92" s="62" t="s">
        <v>9</v>
      </c>
      <c r="AT92" s="94">
        <f t="shared" si="57"/>
        <v>0</v>
      </c>
      <c r="AU92" s="94">
        <f t="shared" si="57"/>
        <v>0</v>
      </c>
      <c r="AV92" s="94">
        <f t="shared" si="57"/>
        <v>6.8321737565773893E-2</v>
      </c>
      <c r="AW92" s="94">
        <f t="shared" si="57"/>
        <v>0.11148950949493965</v>
      </c>
    </row>
    <row r="93" spans="1:49" x14ac:dyDescent="0.25">
      <c r="A93" s="44" t="s">
        <v>9</v>
      </c>
      <c r="B93" s="46">
        <v>2</v>
      </c>
      <c r="C93" s="77">
        <f t="shared" si="58"/>
        <v>0</v>
      </c>
      <c r="D93" s="78"/>
      <c r="E93" s="83"/>
      <c r="F93" s="84"/>
      <c r="G93" s="77">
        <f t="shared" si="59"/>
        <v>0</v>
      </c>
      <c r="H93" s="78">
        <f t="shared" si="59"/>
        <v>0</v>
      </c>
      <c r="I93" s="83"/>
      <c r="J93" s="84"/>
      <c r="K93" s="77">
        <f t="shared" si="60"/>
        <v>5.347056581044473E-2</v>
      </c>
      <c r="L93" s="78">
        <f t="shared" si="60"/>
        <v>8.5477304178409999E-2</v>
      </c>
      <c r="M93" s="83"/>
      <c r="N93" s="84"/>
      <c r="O93" s="77">
        <f t="shared" si="61"/>
        <v>9.742818998197679E-2</v>
      </c>
      <c r="P93" s="78">
        <f t="shared" si="61"/>
        <v>0.12758385863722579</v>
      </c>
      <c r="Q93" s="83"/>
      <c r="R93" s="84"/>
      <c r="T93" s="62" t="s">
        <v>10</v>
      </c>
      <c r="U93" s="94">
        <f t="shared" si="56"/>
        <v>0</v>
      </c>
      <c r="V93" s="94">
        <f t="shared" si="56"/>
        <v>0</v>
      </c>
      <c r="W93" s="94">
        <f t="shared" si="56"/>
        <v>-1.514896442954175E-2</v>
      </c>
      <c r="X93" s="94">
        <f t="shared" si="56"/>
        <v>5.3742613508030057E-2</v>
      </c>
      <c r="Z93" s="44" t="s">
        <v>9</v>
      </c>
      <c r="AA93" s="46">
        <v>2</v>
      </c>
      <c r="AB93" s="77">
        <f t="shared" si="62"/>
        <v>0</v>
      </c>
      <c r="AC93" s="78"/>
      <c r="AD93" s="83"/>
      <c r="AE93" s="84"/>
      <c r="AF93" s="77">
        <f t="shared" si="63"/>
        <v>0</v>
      </c>
      <c r="AG93" s="78"/>
      <c r="AH93" s="83"/>
      <c r="AI93" s="84"/>
      <c r="AJ93" s="77">
        <f t="shared" si="64"/>
        <v>5.3470565810444619E-2</v>
      </c>
      <c r="AK93" s="78"/>
      <c r="AL93" s="83"/>
      <c r="AM93" s="84"/>
      <c r="AN93" s="77">
        <f t="shared" si="65"/>
        <v>9.7428189981976748E-2</v>
      </c>
      <c r="AO93" s="78"/>
      <c r="AP93" s="83"/>
      <c r="AQ93" s="84"/>
      <c r="AS93" s="62" t="s">
        <v>10</v>
      </c>
      <c r="AT93" s="94">
        <f t="shared" si="57"/>
        <v>0</v>
      </c>
      <c r="AU93" s="94">
        <f t="shared" si="57"/>
        <v>0</v>
      </c>
      <c r="AV93" s="94">
        <f t="shared" si="57"/>
        <v>-1.4964807110226892E-2</v>
      </c>
      <c r="AW93" s="94">
        <f t="shared" si="57"/>
        <v>5.394520923717637E-2</v>
      </c>
    </row>
    <row r="94" spans="1:49" x14ac:dyDescent="0.25">
      <c r="A94" s="44" t="s">
        <v>10</v>
      </c>
      <c r="B94" s="45">
        <v>3</v>
      </c>
      <c r="C94" s="77">
        <f t="shared" si="58"/>
        <v>0</v>
      </c>
      <c r="D94" s="78"/>
      <c r="E94" s="83"/>
      <c r="F94" s="84"/>
      <c r="G94" s="77">
        <f t="shared" si="59"/>
        <v>0</v>
      </c>
      <c r="H94" s="78">
        <f t="shared" si="59"/>
        <v>0</v>
      </c>
      <c r="I94" s="83"/>
      <c r="J94" s="84"/>
      <c r="K94" s="77">
        <f t="shared" si="60"/>
        <v>-6.520665568822695E-2</v>
      </c>
      <c r="L94" s="78">
        <f t="shared" si="60"/>
        <v>4.8957689853180462E-2</v>
      </c>
      <c r="M94" s="83"/>
      <c r="N94" s="84"/>
      <c r="O94" s="77">
        <f t="shared" si="61"/>
        <v>-1.1655909202233534E-3</v>
      </c>
      <c r="P94" s="78">
        <f t="shared" si="61"/>
        <v>0.12453260491414558</v>
      </c>
      <c r="Q94" s="83"/>
      <c r="R94" s="84"/>
      <c r="T94" s="62" t="s">
        <v>11</v>
      </c>
      <c r="U94" s="94">
        <f t="shared" si="56"/>
        <v>0</v>
      </c>
      <c r="V94" s="94">
        <f t="shared" si="56"/>
        <v>0</v>
      </c>
      <c r="W94" s="94">
        <f t="shared" si="56"/>
        <v>0.1772440797397081</v>
      </c>
      <c r="X94" s="94">
        <f t="shared" si="56"/>
        <v>0.25955206237594003</v>
      </c>
      <c r="Z94" s="44" t="s">
        <v>10</v>
      </c>
      <c r="AA94" s="45">
        <v>3</v>
      </c>
      <c r="AB94" s="77">
        <f t="shared" si="62"/>
        <v>0</v>
      </c>
      <c r="AC94" s="78"/>
      <c r="AD94" s="83"/>
      <c r="AE94" s="84"/>
      <c r="AF94" s="77">
        <f t="shared" si="63"/>
        <v>0</v>
      </c>
      <c r="AG94" s="78"/>
      <c r="AH94" s="83"/>
      <c r="AI94" s="84"/>
      <c r="AJ94" s="77">
        <f t="shared" si="64"/>
        <v>-6.5206655688226894E-2</v>
      </c>
      <c r="AK94" s="78"/>
      <c r="AL94" s="83"/>
      <c r="AM94" s="84"/>
      <c r="AN94" s="77">
        <f t="shared" si="65"/>
        <v>-1.1655909202233339E-3</v>
      </c>
      <c r="AO94" s="78"/>
      <c r="AP94" s="83"/>
      <c r="AQ94" s="84"/>
      <c r="AS94" s="62" t="s">
        <v>11</v>
      </c>
      <c r="AT94" s="94">
        <f t="shared" si="57"/>
        <v>0</v>
      </c>
      <c r="AU94" s="94">
        <f t="shared" si="57"/>
        <v>0</v>
      </c>
      <c r="AV94" s="94">
        <f t="shared" si="57"/>
        <v>0.17790880232800016</v>
      </c>
      <c r="AW94" s="94">
        <f t="shared" si="57"/>
        <v>0.26026325958763113</v>
      </c>
    </row>
    <row r="95" spans="1:49" x14ac:dyDescent="0.25">
      <c r="A95" s="44" t="s">
        <v>11</v>
      </c>
      <c r="B95" s="45">
        <v>5</v>
      </c>
      <c r="C95" s="77">
        <f t="shared" si="58"/>
        <v>0</v>
      </c>
      <c r="D95" s="78"/>
      <c r="E95" s="83"/>
      <c r="F95" s="84"/>
      <c r="G95" s="77">
        <f t="shared" si="59"/>
        <v>0</v>
      </c>
      <c r="H95" s="78">
        <f t="shared" si="59"/>
        <v>0</v>
      </c>
      <c r="I95" s="83"/>
      <c r="J95" s="84"/>
      <c r="K95" s="77">
        <f t="shared" si="60"/>
        <v>0.12935072590393892</v>
      </c>
      <c r="L95" s="78">
        <f t="shared" si="60"/>
        <v>0.2352956199200725</v>
      </c>
      <c r="M95" s="83"/>
      <c r="N95" s="84"/>
      <c r="O95" s="77">
        <f t="shared" si="61"/>
        <v>0.20831020553748231</v>
      </c>
      <c r="P95" s="78">
        <f>P79/P62</f>
        <v>0.32166232346508</v>
      </c>
      <c r="Q95" s="83"/>
      <c r="R95" s="84"/>
      <c r="T95" s="62" t="s">
        <v>12</v>
      </c>
      <c r="U95" s="94">
        <f t="shared" si="56"/>
        <v>0</v>
      </c>
      <c r="V95" s="94">
        <f t="shared" si="56"/>
        <v>0</v>
      </c>
      <c r="W95" s="94">
        <f t="shared" si="56"/>
        <v>-0.15240874519595377</v>
      </c>
      <c r="X95" s="94">
        <f t="shared" si="56"/>
        <v>-0.19018026640686883</v>
      </c>
      <c r="Z95" s="44" t="s">
        <v>11</v>
      </c>
      <c r="AA95" s="45">
        <v>5</v>
      </c>
      <c r="AB95" s="77">
        <f t="shared" si="62"/>
        <v>0</v>
      </c>
      <c r="AC95" s="78"/>
      <c r="AD95" s="83"/>
      <c r="AE95" s="84"/>
      <c r="AF95" s="77">
        <f t="shared" si="63"/>
        <v>0</v>
      </c>
      <c r="AG95" s="78"/>
      <c r="AH95" s="83"/>
      <c r="AI95" s="84"/>
      <c r="AJ95" s="77">
        <f t="shared" si="64"/>
        <v>0.12935072590393892</v>
      </c>
      <c r="AK95" s="78"/>
      <c r="AL95" s="83"/>
      <c r="AM95" s="84"/>
      <c r="AN95" s="77">
        <f t="shared" si="65"/>
        <v>0.20831020553748228</v>
      </c>
      <c r="AO95" s="78"/>
      <c r="AP95" s="83"/>
      <c r="AQ95" s="84"/>
      <c r="AS95" s="62" t="s">
        <v>12</v>
      </c>
      <c r="AT95" s="94">
        <f t="shared" si="57"/>
        <v>0</v>
      </c>
      <c r="AU95" s="94">
        <f t="shared" si="57"/>
        <v>0</v>
      </c>
      <c r="AV95" s="94">
        <f t="shared" si="57"/>
        <v>-0.15240633626454922</v>
      </c>
      <c r="AW95" s="94">
        <f t="shared" si="57"/>
        <v>-0.19017796482556168</v>
      </c>
    </row>
    <row r="96" spans="1:49" x14ac:dyDescent="0.25">
      <c r="A96" s="44" t="s">
        <v>12</v>
      </c>
      <c r="B96" s="45">
        <v>7</v>
      </c>
      <c r="C96" s="77">
        <f t="shared" si="58"/>
        <v>0</v>
      </c>
      <c r="D96" s="78"/>
      <c r="E96" s="83"/>
      <c r="F96" s="84"/>
      <c r="G96" s="77">
        <f t="shared" si="59"/>
        <v>0</v>
      </c>
      <c r="H96" s="78">
        <f t="shared" si="59"/>
        <v>0</v>
      </c>
      <c r="I96" s="83"/>
      <c r="J96" s="84"/>
      <c r="K96" s="77">
        <f t="shared" si="60"/>
        <v>-0.15328311410497308</v>
      </c>
      <c r="L96" s="78">
        <f t="shared" si="60"/>
        <v>-0.15157872353667257</v>
      </c>
      <c r="M96" s="83"/>
      <c r="N96" s="84"/>
      <c r="O96" s="77">
        <f t="shared" si="61"/>
        <v>-0.19101567049221174</v>
      </c>
      <c r="P96" s="78">
        <f t="shared" si="61"/>
        <v>-0.18938723330844334</v>
      </c>
      <c r="Q96" s="83"/>
      <c r="R96" s="84"/>
      <c r="T96" s="62" t="s">
        <v>13</v>
      </c>
      <c r="U96" s="94">
        <f t="shared" si="56"/>
        <v>0</v>
      </c>
      <c r="V96" s="94">
        <f t="shared" si="56"/>
        <v>0</v>
      </c>
      <c r="W96" s="94">
        <f t="shared" si="56"/>
        <v>-9.7449468328386829E-2</v>
      </c>
      <c r="X96" s="94">
        <f t="shared" si="56"/>
        <v>-9.731736050582683E-2</v>
      </c>
      <c r="Z96" s="44" t="s">
        <v>12</v>
      </c>
      <c r="AA96" s="45">
        <v>7</v>
      </c>
      <c r="AB96" s="77">
        <f t="shared" si="62"/>
        <v>0</v>
      </c>
      <c r="AC96" s="78"/>
      <c r="AD96" s="83"/>
      <c r="AE96" s="84"/>
      <c r="AF96" s="77">
        <f t="shared" si="63"/>
        <v>0</v>
      </c>
      <c r="AG96" s="78"/>
      <c r="AH96" s="83"/>
      <c r="AI96" s="84"/>
      <c r="AJ96" s="77">
        <f t="shared" si="64"/>
        <v>-0.15328311410497311</v>
      </c>
      <c r="AK96" s="78"/>
      <c r="AL96" s="83"/>
      <c r="AM96" s="84"/>
      <c r="AN96" s="77">
        <f t="shared" si="65"/>
        <v>-0.1910156704922118</v>
      </c>
      <c r="AO96" s="78"/>
      <c r="AP96" s="83"/>
      <c r="AQ96" s="84"/>
      <c r="AS96" s="62" t="s">
        <v>13</v>
      </c>
      <c r="AT96" s="94">
        <f t="shared" si="57"/>
        <v>0</v>
      </c>
      <c r="AU96" s="94">
        <f t="shared" si="57"/>
        <v>0</v>
      </c>
      <c r="AV96" s="94">
        <f t="shared" si="57"/>
        <v>-9.833300567832759E-2</v>
      </c>
      <c r="AW96" s="94">
        <f t="shared" si="57"/>
        <v>-9.8201027180599032E-2</v>
      </c>
    </row>
    <row r="97" spans="1:49" ht="15.75" thickBot="1" x14ac:dyDescent="0.3">
      <c r="A97" s="44" t="s">
        <v>13</v>
      </c>
      <c r="B97" s="45">
        <v>8</v>
      </c>
      <c r="C97" s="77">
        <f t="shared" si="58"/>
        <v>0</v>
      </c>
      <c r="D97" s="78"/>
      <c r="E97" s="83"/>
      <c r="F97" s="84"/>
      <c r="G97" s="77">
        <f t="shared" si="59"/>
        <v>0</v>
      </c>
      <c r="H97" s="78">
        <f t="shared" si="59"/>
        <v>0</v>
      </c>
      <c r="I97" s="83"/>
      <c r="J97" s="84"/>
      <c r="K97" s="77">
        <f t="shared" si="60"/>
        <v>-0.18092845553985476</v>
      </c>
      <c r="L97" s="78">
        <f t="shared" si="60"/>
        <v>1.1794260803708862E-2</v>
      </c>
      <c r="M97" s="83"/>
      <c r="N97" s="84"/>
      <c r="O97" s="77">
        <f t="shared" si="61"/>
        <v>-0.18080856667550588</v>
      </c>
      <c r="P97" s="78">
        <f t="shared" si="61"/>
        <v>1.1942358812610137E-2</v>
      </c>
      <c r="Q97" s="83"/>
      <c r="R97" s="84"/>
      <c r="T97" s="74" t="s">
        <v>17</v>
      </c>
      <c r="U97" s="35">
        <f t="shared" si="56"/>
        <v>0</v>
      </c>
      <c r="V97" s="35">
        <f t="shared" si="56"/>
        <v>0</v>
      </c>
      <c r="W97" s="35">
        <f t="shared" si="56"/>
        <v>3.6294320159703429E-2</v>
      </c>
      <c r="X97" s="35">
        <f t="shared" si="56"/>
        <v>8.4741639239960351E-2</v>
      </c>
      <c r="Z97" s="44" t="s">
        <v>13</v>
      </c>
      <c r="AA97" s="45">
        <v>8</v>
      </c>
      <c r="AB97" s="77">
        <f t="shared" si="62"/>
        <v>0</v>
      </c>
      <c r="AC97" s="78"/>
      <c r="AD97" s="83"/>
      <c r="AE97" s="84"/>
      <c r="AF97" s="77">
        <f t="shared" si="63"/>
        <v>0</v>
      </c>
      <c r="AG97" s="78"/>
      <c r="AH97" s="83"/>
      <c r="AI97" s="84"/>
      <c r="AJ97" s="77">
        <f t="shared" si="64"/>
        <v>-0.18092845553985484</v>
      </c>
      <c r="AK97" s="78"/>
      <c r="AL97" s="83"/>
      <c r="AM97" s="84"/>
      <c r="AN97" s="77">
        <f t="shared" si="65"/>
        <v>-0.18080856667550599</v>
      </c>
      <c r="AO97" s="78"/>
      <c r="AP97" s="83"/>
      <c r="AQ97" s="84"/>
      <c r="AS97" s="74" t="s">
        <v>17</v>
      </c>
      <c r="AT97" s="35">
        <f t="shared" si="57"/>
        <v>0</v>
      </c>
      <c r="AU97" s="35">
        <f t="shared" si="57"/>
        <v>0</v>
      </c>
      <c r="AV97" s="35">
        <f t="shared" si="57"/>
        <v>2.8650596691321546E-2</v>
      </c>
      <c r="AW97" s="35">
        <f t="shared" si="57"/>
        <v>7.8499730596546205E-2</v>
      </c>
    </row>
    <row r="98" spans="1:49" ht="15.75" thickBot="1" x14ac:dyDescent="0.3">
      <c r="B98" t="s">
        <v>17</v>
      </c>
      <c r="C98" s="26"/>
      <c r="F98" s="27"/>
      <c r="G98" s="26"/>
      <c r="J98" s="27"/>
      <c r="K98" s="26"/>
      <c r="N98" s="27"/>
      <c r="O98" s="26"/>
      <c r="R98" s="27"/>
      <c r="AA98" t="s">
        <v>17</v>
      </c>
      <c r="AB98" s="26"/>
      <c r="AE98" s="27"/>
      <c r="AF98" s="26"/>
      <c r="AI98" s="27"/>
      <c r="AJ98" s="26"/>
      <c r="AM98" s="27"/>
      <c r="AN98" s="26"/>
      <c r="AQ98" s="27"/>
    </row>
    <row r="99" spans="1:49" ht="15.75" thickBot="1" x14ac:dyDescent="0.3">
      <c r="A99" s="15" t="s">
        <v>21</v>
      </c>
      <c r="C99" s="53">
        <f>C82/C65</f>
        <v>0</v>
      </c>
      <c r="D99" s="54"/>
      <c r="E99" s="54"/>
      <c r="F99" s="55"/>
      <c r="G99" s="53">
        <f>G82/G65</f>
        <v>0</v>
      </c>
      <c r="H99" s="54"/>
      <c r="I99" s="54"/>
      <c r="J99" s="55"/>
      <c r="K99" s="53">
        <f>K82/K65</f>
        <v>1.1169241280035019E-2</v>
      </c>
      <c r="L99" s="54"/>
      <c r="M99" s="54"/>
      <c r="N99" s="55"/>
      <c r="O99" s="53">
        <f>O82/O65</f>
        <v>3.6666692269601918E-2</v>
      </c>
      <c r="P99" s="54"/>
      <c r="Q99" s="54"/>
      <c r="R99" s="55"/>
      <c r="Z99" s="15" t="s">
        <v>21</v>
      </c>
      <c r="AB99" s="53">
        <f>AB82/AB65</f>
        <v>0</v>
      </c>
      <c r="AC99" s="54"/>
      <c r="AD99" s="54"/>
      <c r="AE99" s="55"/>
      <c r="AF99" s="53">
        <f>AF82/AF65</f>
        <v>0</v>
      </c>
      <c r="AG99" s="54"/>
      <c r="AH99" s="54"/>
      <c r="AI99" s="55"/>
      <c r="AJ99" s="53">
        <f>AJ82/AJ65</f>
        <v>4.4762979265682741E-3</v>
      </c>
      <c r="AK99" s="54"/>
      <c r="AL99" s="54"/>
      <c r="AM99" s="55"/>
      <c r="AN99" s="53">
        <f>AN82/AN65</f>
        <v>3.0602218415036322E-2</v>
      </c>
      <c r="AO99" s="54"/>
      <c r="AP99" s="54"/>
      <c r="AQ99" s="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HCandFTE Feb v Nov</vt:lpstr>
      <vt:lpstr>MFI 56-70 additional detail</vt:lpstr>
      <vt:lpstr>'HCandFTE Feb v Nov'!Print_Area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Hirsch, Michael (WSIPP)</dc:creator>
  <cp:lastModifiedBy>Luu, Duc (CFC)</cp:lastModifiedBy>
  <cp:lastPrinted>2023-11-08T20:25:59Z</cp:lastPrinted>
  <dcterms:created xsi:type="dcterms:W3CDTF">2019-10-08T19:39:42Z</dcterms:created>
  <dcterms:modified xsi:type="dcterms:W3CDTF">2024-02-20T15:17:14Z</dcterms:modified>
</cp:coreProperties>
</file>