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fcfile.wa.lcl\cfc\CFC\CFC\CFC\CFC Forecasts\K12\K12 Forecasts\K12 FC 202402\"/>
    </mc:Choice>
  </mc:AlternateContent>
  <xr:revisionPtr revIDLastSave="0" documentId="13_ncr:1_{69FD6385-0E0F-465C-8439-E6BDFC5ED391}" xr6:coauthVersionLast="47" xr6:coauthVersionMax="47" xr10:uidLastSave="{00000000-0000-0000-0000-000000000000}"/>
  <bookViews>
    <workbookView xWindow="29700" yWindow="1095" windowWidth="25695" windowHeight="13755" xr2:uid="{C62D81A6-71AC-421C-B747-EF1AC5376B08}"/>
  </bookViews>
  <sheets>
    <sheet name="Explanation" sheetId="2" r:id="rId1"/>
    <sheet name="Total K-12" sheetId="84" r:id="rId2"/>
    <sheet name="With and Without King" sheetId="77" r:id="rId3"/>
    <sheet name="Kindergarten" sheetId="47" r:id="rId4"/>
    <sheet name="Grade 1" sheetId="48" r:id="rId5"/>
    <sheet name="Grade 2" sheetId="49" r:id="rId6"/>
    <sheet name="Grade 3" sheetId="50" r:id="rId7"/>
    <sheet name="Grade 4" sheetId="51" r:id="rId8"/>
    <sheet name="Grade 5" sheetId="54" r:id="rId9"/>
    <sheet name="Grade 6" sheetId="55" r:id="rId10"/>
    <sheet name="Grade 7" sheetId="56" r:id="rId11"/>
    <sheet name="Grade 8" sheetId="57" r:id="rId12"/>
    <sheet name="Grade 9" sheetId="58" r:id="rId13"/>
    <sheet name="Grade 10" sheetId="59" r:id="rId14"/>
    <sheet name="Grade 11" sheetId="111" r:id="rId15"/>
    <sheet name="Grade 12" sheetId="61" r:id="rId16"/>
    <sheet name="HIGH SCHOOL" sheetId="81" r:id="rId17"/>
    <sheet name="High School Detail" sheetId="114" r:id="rId18"/>
    <sheet name="State by Grade" sheetId="37" r:id="rId19"/>
    <sheet name="Benton Franklin Detail" sheetId="62" r:id="rId20"/>
    <sheet name="Central WA" sheetId="117" r:id="rId21"/>
    <sheet name="North Central WA" sheetId="64" r:id="rId22"/>
    <sheet name="ClalJeffKitsap" sheetId="65" r:id="rId23"/>
    <sheet name="Clark" sheetId="66" r:id="rId24"/>
    <sheet name="King" sheetId="67" r:id="rId25"/>
    <sheet name="NE WA" sheetId="68" r:id="rId26"/>
    <sheet name="Pierce" sheetId="69" r:id="rId27"/>
    <sheet name="Rural SW" sheetId="70" r:id="rId28"/>
    <sheet name="SE WA" sheetId="71" r:id="rId29"/>
    <sheet name="Skagit etc" sheetId="72" r:id="rId30"/>
    <sheet name="Snohomish" sheetId="73" r:id="rId31"/>
    <sheet name="Spokane" sheetId="74" r:id="rId32"/>
    <sheet name="Thurston" sheetId="75" r:id="rId33"/>
    <sheet name="Whatcom" sheetId="76" r:id="rId34"/>
    <sheet name="Data" sheetId="1" r:id="rId35"/>
    <sheet name="Births" sheetId="83" r:id="rId36"/>
  </sheets>
  <definedNames>
    <definedName name="_xlnm._FilterDatabase" localSheetId="0" hidden="1">Explanation!$K$38:$L$38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70" i="117" l="1"/>
  <c r="V70" i="117"/>
  <c r="U70" i="117"/>
  <c r="T70" i="117"/>
  <c r="S70" i="117"/>
  <c r="R70" i="117"/>
  <c r="Q70" i="117"/>
  <c r="P70" i="117"/>
  <c r="O70" i="117"/>
  <c r="N70" i="117"/>
  <c r="W69" i="117"/>
  <c r="V69" i="117"/>
  <c r="U69" i="117"/>
  <c r="T69" i="117"/>
  <c r="S69" i="117"/>
  <c r="R69" i="117"/>
  <c r="Q69" i="117"/>
  <c r="P69" i="117"/>
  <c r="O69" i="117"/>
  <c r="N69" i="117"/>
  <c r="W68" i="117"/>
  <c r="V68" i="117"/>
  <c r="U68" i="117"/>
  <c r="T68" i="117"/>
  <c r="S68" i="117"/>
  <c r="R68" i="117"/>
  <c r="Q68" i="117"/>
  <c r="P68" i="117"/>
  <c r="O68" i="117"/>
  <c r="N68" i="117"/>
  <c r="W67" i="117"/>
  <c r="V67" i="117"/>
  <c r="U67" i="117"/>
  <c r="T67" i="117"/>
  <c r="S67" i="117"/>
  <c r="R67" i="117"/>
  <c r="Q67" i="117"/>
  <c r="P67" i="117"/>
  <c r="O67" i="117"/>
  <c r="W66" i="117"/>
  <c r="V66" i="117"/>
  <c r="U66" i="117"/>
  <c r="T66" i="117"/>
  <c r="S66" i="117"/>
  <c r="R66" i="117"/>
  <c r="Q66" i="117"/>
  <c r="P66" i="117"/>
  <c r="O66" i="117"/>
  <c r="N66" i="117"/>
  <c r="W65" i="117"/>
  <c r="V65" i="117"/>
  <c r="U65" i="117"/>
  <c r="T65" i="117"/>
  <c r="S65" i="117"/>
  <c r="R65" i="117"/>
  <c r="Q65" i="117"/>
  <c r="P65" i="117"/>
  <c r="O65" i="117"/>
  <c r="N65" i="117"/>
  <c r="W64" i="117"/>
  <c r="V64" i="117"/>
  <c r="U64" i="117"/>
  <c r="T64" i="117"/>
  <c r="S64" i="117"/>
  <c r="R64" i="117"/>
  <c r="Q64" i="117"/>
  <c r="P64" i="117"/>
  <c r="O64" i="117"/>
  <c r="N64" i="117"/>
  <c r="W63" i="117"/>
  <c r="V63" i="117"/>
  <c r="U63" i="117"/>
  <c r="T63" i="117"/>
  <c r="S63" i="117"/>
  <c r="R63" i="117"/>
  <c r="Q63" i="117"/>
  <c r="P63" i="117"/>
  <c r="O63" i="117"/>
  <c r="W62" i="117"/>
  <c r="V62" i="117"/>
  <c r="U62" i="117"/>
  <c r="T62" i="117"/>
  <c r="S62" i="117"/>
  <c r="R62" i="117"/>
  <c r="Q62" i="117"/>
  <c r="P62" i="117"/>
  <c r="O62" i="117"/>
  <c r="N62" i="117"/>
  <c r="W61" i="117"/>
  <c r="V61" i="117"/>
  <c r="U61" i="117"/>
  <c r="T61" i="117"/>
  <c r="S61" i="117"/>
  <c r="R61" i="117"/>
  <c r="Q61" i="117"/>
  <c r="P61" i="117"/>
  <c r="O61" i="117"/>
  <c r="N61" i="117"/>
  <c r="W60" i="117"/>
  <c r="V60" i="117"/>
  <c r="U60" i="117"/>
  <c r="T60" i="117"/>
  <c r="S60" i="117"/>
  <c r="R60" i="117"/>
  <c r="Q60" i="117"/>
  <c r="P60" i="117"/>
  <c r="O60" i="117"/>
  <c r="N60" i="117"/>
  <c r="W59" i="117"/>
  <c r="V59" i="117"/>
  <c r="U59" i="117"/>
  <c r="T59" i="117"/>
  <c r="S59" i="117"/>
  <c r="R59" i="117"/>
  <c r="Q59" i="117"/>
  <c r="P59" i="117"/>
  <c r="O59" i="117"/>
  <c r="W58" i="117"/>
  <c r="V58" i="117"/>
  <c r="U58" i="117"/>
  <c r="T58" i="117"/>
  <c r="S58" i="117"/>
  <c r="R58" i="117"/>
  <c r="Q58" i="117"/>
  <c r="P58" i="117"/>
  <c r="O58" i="117"/>
  <c r="N58" i="117"/>
  <c r="W57" i="117"/>
  <c r="V57" i="117"/>
  <c r="U57" i="117"/>
  <c r="T57" i="117"/>
  <c r="S57" i="117"/>
  <c r="R57" i="117"/>
  <c r="Q57" i="117"/>
  <c r="P57" i="117"/>
  <c r="O57" i="117"/>
  <c r="N57" i="117"/>
  <c r="W56" i="117"/>
  <c r="V56" i="117"/>
  <c r="U56" i="117"/>
  <c r="T56" i="117"/>
  <c r="S56" i="117"/>
  <c r="R56" i="117"/>
  <c r="Q56" i="117"/>
  <c r="P56" i="117"/>
  <c r="O56" i="117"/>
  <c r="N56" i="117"/>
  <c r="W55" i="117"/>
  <c r="V55" i="117"/>
  <c r="U55" i="117"/>
  <c r="T55" i="117"/>
  <c r="S55" i="117"/>
  <c r="R55" i="117"/>
  <c r="Q55" i="117"/>
  <c r="P55" i="117"/>
  <c r="O55" i="117"/>
  <c r="W54" i="117"/>
  <c r="V54" i="117"/>
  <c r="U54" i="117"/>
  <c r="T54" i="117"/>
  <c r="S54" i="117"/>
  <c r="R54" i="117"/>
  <c r="Q54" i="117"/>
  <c r="P54" i="117"/>
  <c r="O54" i="117"/>
  <c r="N54" i="117"/>
  <c r="W53" i="117"/>
  <c r="V53" i="117"/>
  <c r="U53" i="117"/>
  <c r="T53" i="117"/>
  <c r="S53" i="117"/>
  <c r="R53" i="117"/>
  <c r="Q53" i="117"/>
  <c r="P53" i="117"/>
  <c r="O53" i="117"/>
  <c r="N53" i="117"/>
  <c r="W52" i="117"/>
  <c r="V52" i="117"/>
  <c r="U52" i="117"/>
  <c r="T52" i="117"/>
  <c r="S52" i="117"/>
  <c r="R52" i="117"/>
  <c r="Q52" i="117"/>
  <c r="P52" i="117"/>
  <c r="O52" i="117"/>
  <c r="N52" i="117"/>
  <c r="W51" i="117"/>
  <c r="V51" i="117"/>
  <c r="U51" i="117"/>
  <c r="T51" i="117"/>
  <c r="S51" i="117"/>
  <c r="R51" i="117"/>
  <c r="Q51" i="117"/>
  <c r="P51" i="117"/>
  <c r="O51" i="117"/>
  <c r="W50" i="117"/>
  <c r="V50" i="117"/>
  <c r="U50" i="117"/>
  <c r="T50" i="117"/>
  <c r="S50" i="117"/>
  <c r="R50" i="117"/>
  <c r="Q50" i="117"/>
  <c r="P50" i="117"/>
  <c r="O50" i="117"/>
  <c r="N50" i="117"/>
  <c r="W49" i="117"/>
  <c r="V49" i="117"/>
  <c r="U49" i="117"/>
  <c r="T49" i="117"/>
  <c r="S49" i="117"/>
  <c r="R49" i="117"/>
  <c r="Q49" i="117"/>
  <c r="P49" i="117"/>
  <c r="O49" i="117"/>
  <c r="N49" i="117"/>
  <c r="W48" i="117"/>
  <c r="V48" i="117"/>
  <c r="U48" i="117"/>
  <c r="T48" i="117"/>
  <c r="S48" i="117"/>
  <c r="R48" i="117"/>
  <c r="Q48" i="117"/>
  <c r="P48" i="117"/>
  <c r="O48" i="117"/>
  <c r="N48" i="117"/>
  <c r="W47" i="117"/>
  <c r="V47" i="117"/>
  <c r="U47" i="117"/>
  <c r="T47" i="117"/>
  <c r="S47" i="117"/>
  <c r="R47" i="117"/>
  <c r="Q47" i="117"/>
  <c r="P47" i="117"/>
  <c r="O47" i="117"/>
  <c r="W46" i="117"/>
  <c r="V46" i="117"/>
  <c r="U46" i="117"/>
  <c r="T46" i="117"/>
  <c r="S46" i="117"/>
  <c r="R46" i="117"/>
  <c r="Q46" i="117"/>
  <c r="P46" i="117"/>
  <c r="O46" i="117"/>
  <c r="N46" i="117"/>
  <c r="W45" i="117"/>
  <c r="V45" i="117"/>
  <c r="U45" i="117"/>
  <c r="T45" i="117"/>
  <c r="S45" i="117"/>
  <c r="R45" i="117"/>
  <c r="Q45" i="117"/>
  <c r="P45" i="117"/>
  <c r="O45" i="117"/>
  <c r="N45" i="117"/>
  <c r="W44" i="117"/>
  <c r="V44" i="117"/>
  <c r="U44" i="117"/>
  <c r="T44" i="117"/>
  <c r="S44" i="117"/>
  <c r="R44" i="117"/>
  <c r="Q44" i="117"/>
  <c r="P44" i="117"/>
  <c r="O44" i="117"/>
  <c r="N44" i="117"/>
  <c r="W43" i="117"/>
  <c r="V43" i="117"/>
  <c r="U43" i="117"/>
  <c r="T43" i="117"/>
  <c r="S43" i="117"/>
  <c r="R43" i="117"/>
  <c r="Q43" i="117"/>
  <c r="P43" i="117"/>
  <c r="O43" i="117"/>
  <c r="W42" i="117"/>
  <c r="V42" i="117"/>
  <c r="U42" i="117"/>
  <c r="T42" i="117"/>
  <c r="S42" i="117"/>
  <c r="R42" i="117"/>
  <c r="Q42" i="117"/>
  <c r="P42" i="117"/>
  <c r="O42" i="117"/>
  <c r="N42" i="117"/>
  <c r="W41" i="117"/>
  <c r="V41" i="117"/>
  <c r="U41" i="117"/>
  <c r="T41" i="117"/>
  <c r="S41" i="117"/>
  <c r="R41" i="117"/>
  <c r="Q41" i="117"/>
  <c r="P41" i="117"/>
  <c r="O41" i="117"/>
  <c r="N41" i="117"/>
  <c r="W40" i="117"/>
  <c r="V40" i="117"/>
  <c r="U40" i="117"/>
  <c r="T40" i="117"/>
  <c r="S40" i="117"/>
  <c r="R40" i="117"/>
  <c r="Q40" i="117"/>
  <c r="P40" i="117"/>
  <c r="O40" i="117"/>
  <c r="N40" i="117"/>
  <c r="W39" i="117"/>
  <c r="V39" i="117"/>
  <c r="U39" i="117"/>
  <c r="T39" i="117"/>
  <c r="S39" i="117"/>
  <c r="R39" i="117"/>
  <c r="Q39" i="117"/>
  <c r="P39" i="117"/>
  <c r="O39" i="117"/>
  <c r="W38" i="117"/>
  <c r="V38" i="117"/>
  <c r="U38" i="117"/>
  <c r="T38" i="117"/>
  <c r="S38" i="117"/>
  <c r="R38" i="117"/>
  <c r="Q38" i="117"/>
  <c r="P38" i="117"/>
  <c r="O38" i="117"/>
  <c r="N38" i="117"/>
  <c r="W37" i="117"/>
  <c r="V37" i="117"/>
  <c r="U37" i="117"/>
  <c r="T37" i="117"/>
  <c r="S37" i="117"/>
  <c r="R37" i="117"/>
  <c r="Q37" i="117"/>
  <c r="P37" i="117"/>
  <c r="O37" i="117"/>
  <c r="N37" i="117"/>
  <c r="W36" i="117"/>
  <c r="V36" i="117"/>
  <c r="U36" i="117"/>
  <c r="T36" i="117"/>
  <c r="S36" i="117"/>
  <c r="R36" i="117"/>
  <c r="Q36" i="117"/>
  <c r="P36" i="117"/>
  <c r="O36" i="117"/>
  <c r="N36" i="117"/>
  <c r="W35" i="117"/>
  <c r="V35" i="117"/>
  <c r="U35" i="117"/>
  <c r="T35" i="117"/>
  <c r="S35" i="117"/>
  <c r="R35" i="117"/>
  <c r="Q35" i="117"/>
  <c r="P35" i="117"/>
  <c r="O35" i="117"/>
  <c r="W34" i="117"/>
  <c r="V34" i="117"/>
  <c r="U34" i="117"/>
  <c r="T34" i="117"/>
  <c r="S34" i="117"/>
  <c r="R34" i="117"/>
  <c r="Q34" i="117"/>
  <c r="P34" i="117"/>
  <c r="O34" i="117"/>
  <c r="N34" i="117"/>
  <c r="W33" i="117"/>
  <c r="V33" i="117"/>
  <c r="U33" i="117"/>
  <c r="T33" i="117"/>
  <c r="S33" i="117"/>
  <c r="R33" i="117"/>
  <c r="Q33" i="117"/>
  <c r="P33" i="117"/>
  <c r="O33" i="117"/>
  <c r="N33" i="117"/>
  <c r="W32" i="117"/>
  <c r="V32" i="117"/>
  <c r="U32" i="117"/>
  <c r="T32" i="117"/>
  <c r="S32" i="117"/>
  <c r="R32" i="117"/>
  <c r="Q32" i="117"/>
  <c r="P32" i="117"/>
  <c r="O32" i="117"/>
  <c r="N32" i="117"/>
  <c r="W31" i="117"/>
  <c r="V31" i="117"/>
  <c r="U31" i="117"/>
  <c r="T31" i="117"/>
  <c r="S31" i="117"/>
  <c r="R31" i="117"/>
  <c r="Q31" i="117"/>
  <c r="P31" i="117"/>
  <c r="O31" i="117"/>
  <c r="W30" i="117"/>
  <c r="V30" i="117"/>
  <c r="U30" i="117"/>
  <c r="T30" i="117"/>
  <c r="S30" i="117"/>
  <c r="R30" i="117"/>
  <c r="Q30" i="117"/>
  <c r="P30" i="117"/>
  <c r="O30" i="117"/>
  <c r="N30" i="117"/>
  <c r="W29" i="117"/>
  <c r="V29" i="117"/>
  <c r="U29" i="117"/>
  <c r="T29" i="117"/>
  <c r="S29" i="117"/>
  <c r="R29" i="117"/>
  <c r="Q29" i="117"/>
  <c r="P29" i="117"/>
  <c r="O29" i="117"/>
  <c r="N29" i="117"/>
  <c r="W28" i="117"/>
  <c r="V28" i="117"/>
  <c r="U28" i="117"/>
  <c r="T28" i="117"/>
  <c r="S28" i="117"/>
  <c r="R28" i="117"/>
  <c r="Q28" i="117"/>
  <c r="P28" i="117"/>
  <c r="O28" i="117"/>
  <c r="N28" i="117"/>
  <c r="W27" i="117"/>
  <c r="V27" i="117"/>
  <c r="U27" i="117"/>
  <c r="T27" i="117"/>
  <c r="S27" i="117"/>
  <c r="R27" i="117"/>
  <c r="Q27" i="117"/>
  <c r="P27" i="117"/>
  <c r="O27" i="117"/>
  <c r="W26" i="117"/>
  <c r="V26" i="117"/>
  <c r="U26" i="117"/>
  <c r="T26" i="117"/>
  <c r="S26" i="117"/>
  <c r="R26" i="117"/>
  <c r="Q26" i="117"/>
  <c r="P26" i="117"/>
  <c r="O26" i="117"/>
  <c r="N26" i="117"/>
  <c r="W25" i="117"/>
  <c r="V25" i="117"/>
  <c r="U25" i="117"/>
  <c r="T25" i="117"/>
  <c r="S25" i="117"/>
  <c r="R25" i="117"/>
  <c r="Q25" i="117"/>
  <c r="P25" i="117"/>
  <c r="O25" i="117"/>
  <c r="N25" i="117"/>
  <c r="W24" i="117"/>
  <c r="V24" i="117"/>
  <c r="U24" i="117"/>
  <c r="T24" i="117"/>
  <c r="S24" i="117"/>
  <c r="R24" i="117"/>
  <c r="Q24" i="117"/>
  <c r="P24" i="117"/>
  <c r="O24" i="117"/>
  <c r="N24" i="117"/>
  <c r="W23" i="117"/>
  <c r="V23" i="117"/>
  <c r="U23" i="117"/>
  <c r="T23" i="117"/>
  <c r="S23" i="117"/>
  <c r="R23" i="117"/>
  <c r="Q23" i="117"/>
  <c r="P23" i="117"/>
  <c r="O23" i="117"/>
  <c r="W22" i="117"/>
  <c r="V22" i="117"/>
  <c r="U22" i="117"/>
  <c r="T22" i="117"/>
  <c r="S22" i="117"/>
  <c r="R22" i="117"/>
  <c r="Q22" i="117"/>
  <c r="P22" i="117"/>
  <c r="O22" i="117"/>
  <c r="N22" i="117"/>
  <c r="W21" i="117"/>
  <c r="V21" i="117"/>
  <c r="U21" i="117"/>
  <c r="T21" i="117"/>
  <c r="S21" i="117"/>
  <c r="R21" i="117"/>
  <c r="Q21" i="117"/>
  <c r="P21" i="117"/>
  <c r="O21" i="117"/>
  <c r="N21" i="117"/>
  <c r="W20" i="117"/>
  <c r="V20" i="117"/>
  <c r="U20" i="117"/>
  <c r="T20" i="117"/>
  <c r="S20" i="117"/>
  <c r="R20" i="117"/>
  <c r="Q20" i="117"/>
  <c r="P20" i="117"/>
  <c r="O20" i="117"/>
  <c r="N20" i="117"/>
  <c r="W19" i="117"/>
  <c r="V19" i="117"/>
  <c r="U19" i="117"/>
  <c r="T19" i="117"/>
  <c r="S19" i="117"/>
  <c r="R19" i="117"/>
  <c r="Q19" i="117"/>
  <c r="P19" i="117"/>
  <c r="O19" i="117"/>
  <c r="W18" i="117"/>
  <c r="V18" i="117"/>
  <c r="U18" i="117"/>
  <c r="T18" i="117"/>
  <c r="S18" i="117"/>
  <c r="R18" i="117"/>
  <c r="Q18" i="117"/>
  <c r="P18" i="117"/>
  <c r="O18" i="117"/>
  <c r="N18" i="117"/>
  <c r="W17" i="117"/>
  <c r="V17" i="117"/>
  <c r="U17" i="117"/>
  <c r="T17" i="117"/>
  <c r="S17" i="117"/>
  <c r="R17" i="117"/>
  <c r="Q17" i="117"/>
  <c r="P17" i="117"/>
  <c r="O17" i="117"/>
  <c r="N17" i="117"/>
  <c r="W16" i="117"/>
  <c r="V16" i="117"/>
  <c r="U16" i="117"/>
  <c r="T16" i="117"/>
  <c r="S16" i="117"/>
  <c r="R16" i="117"/>
  <c r="Q16" i="117"/>
  <c r="P16" i="117"/>
  <c r="O16" i="117"/>
  <c r="N16" i="117"/>
  <c r="W15" i="117"/>
  <c r="V15" i="117"/>
  <c r="U15" i="117"/>
  <c r="T15" i="117"/>
  <c r="S15" i="117"/>
  <c r="R15" i="117"/>
  <c r="Q15" i="117"/>
  <c r="P15" i="117"/>
  <c r="O15" i="117"/>
  <c r="W7" i="117"/>
  <c r="V7" i="117"/>
  <c r="U7" i="117"/>
  <c r="T7" i="117"/>
  <c r="S7" i="117"/>
  <c r="R7" i="117"/>
  <c r="Q7" i="117"/>
  <c r="P7" i="117"/>
  <c r="O7" i="117"/>
  <c r="N7" i="117"/>
  <c r="W6" i="117"/>
  <c r="V6" i="117"/>
  <c r="U6" i="117"/>
  <c r="T6" i="117"/>
  <c r="S6" i="117"/>
  <c r="R6" i="117"/>
  <c r="Q6" i="117"/>
  <c r="P6" i="117"/>
  <c r="O6" i="117"/>
  <c r="N6" i="117"/>
  <c r="W5" i="117"/>
  <c r="V5" i="117"/>
  <c r="U5" i="117"/>
  <c r="T5" i="117"/>
  <c r="S5" i="117"/>
  <c r="R5" i="117"/>
  <c r="Q5" i="117"/>
  <c r="P5" i="117"/>
  <c r="O5" i="117"/>
  <c r="N5" i="117"/>
  <c r="W4" i="117"/>
  <c r="V4" i="117"/>
  <c r="U4" i="117"/>
  <c r="T4" i="117"/>
  <c r="S4" i="117"/>
  <c r="R4" i="117"/>
  <c r="Q4" i="117"/>
  <c r="P4" i="117"/>
  <c r="O4" i="117"/>
  <c r="N13" i="81"/>
  <c r="O13" i="81"/>
  <c r="P13" i="81"/>
  <c r="Q13" i="81"/>
  <c r="R13" i="81"/>
  <c r="S13" i="81"/>
  <c r="T13" i="81"/>
  <c r="U13" i="81"/>
  <c r="V13" i="81"/>
  <c r="W13" i="81"/>
  <c r="N14" i="81"/>
  <c r="O14" i="81"/>
  <c r="P14" i="81"/>
  <c r="Q14" i="81"/>
  <c r="R14" i="81"/>
  <c r="S14" i="81"/>
  <c r="T14" i="81"/>
  <c r="U14" i="81"/>
  <c r="V14" i="81"/>
  <c r="W14" i="81"/>
  <c r="N15" i="81"/>
  <c r="O15" i="81"/>
  <c r="P15" i="81"/>
  <c r="Q15" i="81"/>
  <c r="R15" i="81"/>
  <c r="S15" i="81"/>
  <c r="T15" i="81"/>
  <c r="U15" i="81"/>
  <c r="V15" i="81"/>
  <c r="W15" i="81"/>
  <c r="N16" i="81"/>
  <c r="O16" i="81"/>
  <c r="P16" i="81"/>
  <c r="Q16" i="81"/>
  <c r="R16" i="81"/>
  <c r="S16" i="81"/>
  <c r="T16" i="81"/>
  <c r="U16" i="81"/>
  <c r="V16" i="81"/>
  <c r="W16" i="81"/>
  <c r="N18" i="81"/>
  <c r="O18" i="81"/>
  <c r="P18" i="81"/>
  <c r="Q18" i="81"/>
  <c r="R18" i="81"/>
  <c r="S18" i="81"/>
  <c r="T18" i="81"/>
  <c r="U18" i="81"/>
  <c r="V18" i="81"/>
  <c r="W18" i="81"/>
  <c r="N19" i="81"/>
  <c r="O19" i="81"/>
  <c r="P19" i="81"/>
  <c r="Q19" i="81"/>
  <c r="R19" i="81"/>
  <c r="S19" i="81"/>
  <c r="T19" i="81"/>
  <c r="U19" i="81"/>
  <c r="V19" i="81"/>
  <c r="W19" i="81"/>
  <c r="N20" i="81"/>
  <c r="O20" i="81"/>
  <c r="P20" i="81"/>
  <c r="Q20" i="81"/>
  <c r="R20" i="81"/>
  <c r="S20" i="81"/>
  <c r="T20" i="81"/>
  <c r="U20" i="81"/>
  <c r="V20" i="81"/>
  <c r="W20" i="81"/>
  <c r="W51" i="59"/>
  <c r="W31" i="57"/>
  <c r="W7" i="57"/>
  <c r="W26" i="56"/>
  <c r="W7" i="56"/>
  <c r="W46" i="55"/>
  <c r="W7" i="55"/>
  <c r="W51" i="54"/>
  <c r="W56" i="51"/>
  <c r="W86" i="50"/>
  <c r="N83" i="49"/>
  <c r="N78" i="49"/>
  <c r="N73" i="49"/>
  <c r="N68" i="49"/>
  <c r="N63" i="49"/>
  <c r="N58" i="49"/>
  <c r="N53" i="49"/>
  <c r="N48" i="49"/>
  <c r="N43" i="49"/>
  <c r="N38" i="49"/>
  <c r="N33" i="49"/>
  <c r="N28" i="49"/>
  <c r="N23" i="49"/>
  <c r="N18" i="49"/>
  <c r="N13" i="49"/>
  <c r="N16" i="49"/>
  <c r="O14" i="49"/>
  <c r="N86" i="49"/>
  <c r="N85" i="49"/>
  <c r="N84" i="49"/>
  <c r="N81" i="49"/>
  <c r="N80" i="49"/>
  <c r="N79" i="49"/>
  <c r="N76" i="49"/>
  <c r="N75" i="49"/>
  <c r="N74" i="49"/>
  <c r="N71" i="49"/>
  <c r="N70" i="49"/>
  <c r="N69" i="49"/>
  <c r="N66" i="49"/>
  <c r="N65" i="49"/>
  <c r="N64" i="49"/>
  <c r="N61" i="49"/>
  <c r="N60" i="49"/>
  <c r="N59" i="49"/>
  <c r="N56" i="49"/>
  <c r="N55" i="49"/>
  <c r="N54" i="49"/>
  <c r="N51" i="49"/>
  <c r="N50" i="49"/>
  <c r="N49" i="49"/>
  <c r="N46" i="49"/>
  <c r="N45" i="49"/>
  <c r="N44" i="49"/>
  <c r="N41" i="49"/>
  <c r="N40" i="49"/>
  <c r="N39" i="49"/>
  <c r="N36" i="49"/>
  <c r="N35" i="49"/>
  <c r="N34" i="49"/>
  <c r="N31" i="49"/>
  <c r="N30" i="49"/>
  <c r="N29" i="49"/>
  <c r="N26" i="49"/>
  <c r="N25" i="49"/>
  <c r="N24" i="49"/>
  <c r="N21" i="49"/>
  <c r="N20" i="49"/>
  <c r="N19" i="49"/>
  <c r="N15" i="49"/>
  <c r="N14" i="49"/>
  <c r="N7" i="49"/>
  <c r="N6" i="49"/>
  <c r="N5" i="49"/>
  <c r="N4" i="49"/>
  <c r="V7" i="49"/>
  <c r="W86" i="48"/>
  <c r="X86" i="84"/>
  <c r="N13" i="61"/>
  <c r="O13" i="61"/>
  <c r="P13" i="61"/>
  <c r="Q13" i="61"/>
  <c r="R13" i="61"/>
  <c r="S13" i="61"/>
  <c r="T13" i="61"/>
  <c r="U13" i="61"/>
  <c r="V13" i="61"/>
  <c r="W13" i="61"/>
  <c r="N14" i="61"/>
  <c r="O14" i="61"/>
  <c r="P14" i="61"/>
  <c r="Q14" i="61"/>
  <c r="R14" i="61"/>
  <c r="S14" i="61"/>
  <c r="T14" i="61"/>
  <c r="U14" i="61"/>
  <c r="V14" i="61"/>
  <c r="W14" i="61"/>
  <c r="N15" i="61"/>
  <c r="O15" i="61"/>
  <c r="P15" i="61"/>
  <c r="Q15" i="61"/>
  <c r="R15" i="61"/>
  <c r="S15" i="61"/>
  <c r="T15" i="61"/>
  <c r="U15" i="61"/>
  <c r="V15" i="61"/>
  <c r="W15" i="61"/>
  <c r="N16" i="61"/>
  <c r="O16" i="61"/>
  <c r="P16" i="61"/>
  <c r="Q16" i="61"/>
  <c r="R16" i="61"/>
  <c r="S16" i="61"/>
  <c r="T16" i="61"/>
  <c r="U16" i="61"/>
  <c r="V16" i="61"/>
  <c r="W16" i="61"/>
  <c r="N18" i="61"/>
  <c r="O18" i="61"/>
  <c r="P18" i="61"/>
  <c r="Q18" i="61"/>
  <c r="R18" i="61"/>
  <c r="S18" i="61"/>
  <c r="T18" i="61"/>
  <c r="U18" i="61"/>
  <c r="V18" i="61"/>
  <c r="W18" i="61"/>
  <c r="N19" i="61"/>
  <c r="O19" i="61"/>
  <c r="P19" i="61"/>
  <c r="Q19" i="61"/>
  <c r="R19" i="61"/>
  <c r="S19" i="61"/>
  <c r="T19" i="61"/>
  <c r="U19" i="61"/>
  <c r="V19" i="61"/>
  <c r="W19" i="61"/>
  <c r="N20" i="61"/>
  <c r="O20" i="61"/>
  <c r="P20" i="61"/>
  <c r="Q20" i="61"/>
  <c r="R20" i="61"/>
  <c r="S20" i="61"/>
  <c r="T20" i="61"/>
  <c r="U20" i="61"/>
  <c r="V20" i="61"/>
  <c r="W20" i="61"/>
  <c r="W19" i="114"/>
  <c r="V19" i="114"/>
  <c r="U19" i="114"/>
  <c r="T19" i="114"/>
  <c r="S19" i="114"/>
  <c r="R19" i="114"/>
  <c r="Q19" i="114"/>
  <c r="P19" i="114"/>
  <c r="O19" i="114"/>
  <c r="W18" i="114"/>
  <c r="V18" i="114"/>
  <c r="U18" i="114"/>
  <c r="T18" i="114"/>
  <c r="S18" i="114"/>
  <c r="R18" i="114"/>
  <c r="Q18" i="114"/>
  <c r="P18" i="114"/>
  <c r="O18" i="114"/>
  <c r="W17" i="114"/>
  <c r="V17" i="114"/>
  <c r="U17" i="114"/>
  <c r="T17" i="114"/>
  <c r="S17" i="114"/>
  <c r="R17" i="114"/>
  <c r="Q17" i="114"/>
  <c r="P17" i="114"/>
  <c r="O17" i="114"/>
  <c r="W16" i="114"/>
  <c r="V16" i="114"/>
  <c r="U16" i="114"/>
  <c r="T16" i="114"/>
  <c r="S16" i="114"/>
  <c r="R16" i="114"/>
  <c r="Q16" i="114"/>
  <c r="P16" i="114"/>
  <c r="O16" i="114"/>
  <c r="N16" i="114"/>
  <c r="W15" i="114"/>
  <c r="V15" i="114"/>
  <c r="U15" i="114"/>
  <c r="T15" i="114"/>
  <c r="S15" i="114"/>
  <c r="R15" i="114"/>
  <c r="Q15" i="114"/>
  <c r="P15" i="114"/>
  <c r="O15" i="114"/>
  <c r="N15" i="114"/>
  <c r="W14" i="114"/>
  <c r="V14" i="114"/>
  <c r="U14" i="114"/>
  <c r="T14" i="114"/>
  <c r="S14" i="114"/>
  <c r="R14" i="114"/>
  <c r="Q14" i="114"/>
  <c r="P14" i="114"/>
  <c r="O14" i="114"/>
  <c r="N14" i="114"/>
  <c r="W7" i="114"/>
  <c r="V7" i="114"/>
  <c r="U7" i="114"/>
  <c r="T7" i="114"/>
  <c r="S7" i="114"/>
  <c r="R7" i="114"/>
  <c r="Q7" i="114"/>
  <c r="P7" i="114"/>
  <c r="O7" i="114"/>
  <c r="N7" i="114"/>
  <c r="W6" i="114"/>
  <c r="V6" i="114"/>
  <c r="U6" i="114"/>
  <c r="T6" i="114"/>
  <c r="S6" i="114"/>
  <c r="R6" i="114"/>
  <c r="Q6" i="114"/>
  <c r="P6" i="114"/>
  <c r="O6" i="114"/>
  <c r="N6" i="114"/>
  <c r="W5" i="114"/>
  <c r="V5" i="114"/>
  <c r="U5" i="114"/>
  <c r="T5" i="114"/>
  <c r="S5" i="114"/>
  <c r="R5" i="114"/>
  <c r="Q5" i="114"/>
  <c r="P5" i="114"/>
  <c r="O5" i="114"/>
  <c r="N5" i="114"/>
  <c r="W4" i="114"/>
  <c r="V4" i="114"/>
  <c r="U4" i="114"/>
  <c r="T4" i="114"/>
  <c r="S4" i="114"/>
  <c r="R4" i="114"/>
  <c r="Q4" i="114"/>
  <c r="P4" i="114"/>
  <c r="O4" i="114"/>
  <c r="N4" i="114"/>
  <c r="W86" i="111"/>
  <c r="V86" i="111"/>
  <c r="U86" i="111"/>
  <c r="T86" i="111"/>
  <c r="S86" i="111"/>
  <c r="R86" i="111"/>
  <c r="Q86" i="111"/>
  <c r="P86" i="111"/>
  <c r="O86" i="111"/>
  <c r="N86" i="111"/>
  <c r="W85" i="111"/>
  <c r="V85" i="111"/>
  <c r="U85" i="111"/>
  <c r="T85" i="111"/>
  <c r="S85" i="111"/>
  <c r="R85" i="111"/>
  <c r="Q85" i="111"/>
  <c r="P85" i="111"/>
  <c r="O85" i="111"/>
  <c r="N85" i="111"/>
  <c r="W84" i="111"/>
  <c r="V84" i="111"/>
  <c r="U84" i="111"/>
  <c r="T84" i="111"/>
  <c r="S84" i="111"/>
  <c r="R84" i="111"/>
  <c r="Q84" i="111"/>
  <c r="P84" i="111"/>
  <c r="O84" i="111"/>
  <c r="N84" i="111"/>
  <c r="W83" i="111"/>
  <c r="V83" i="111"/>
  <c r="U83" i="111"/>
  <c r="T83" i="111"/>
  <c r="S83" i="111"/>
  <c r="R83" i="111"/>
  <c r="Q83" i="111"/>
  <c r="P83" i="111"/>
  <c r="O83" i="111"/>
  <c r="N83" i="111"/>
  <c r="W81" i="111"/>
  <c r="V81" i="111"/>
  <c r="U81" i="111"/>
  <c r="T81" i="111"/>
  <c r="S81" i="111"/>
  <c r="R81" i="111"/>
  <c r="Q81" i="111"/>
  <c r="P81" i="111"/>
  <c r="O81" i="111"/>
  <c r="N81" i="111"/>
  <c r="W80" i="111"/>
  <c r="V80" i="111"/>
  <c r="U80" i="111"/>
  <c r="T80" i="111"/>
  <c r="S80" i="111"/>
  <c r="R80" i="111"/>
  <c r="Q80" i="111"/>
  <c r="P80" i="111"/>
  <c r="O80" i="111"/>
  <c r="N80" i="111"/>
  <c r="W79" i="111"/>
  <c r="V79" i="111"/>
  <c r="U79" i="111"/>
  <c r="T79" i="111"/>
  <c r="S79" i="111"/>
  <c r="R79" i="111"/>
  <c r="Q79" i="111"/>
  <c r="P79" i="111"/>
  <c r="O79" i="111"/>
  <c r="N79" i="111"/>
  <c r="W78" i="111"/>
  <c r="V78" i="111"/>
  <c r="U78" i="111"/>
  <c r="T78" i="111"/>
  <c r="S78" i="111"/>
  <c r="R78" i="111"/>
  <c r="Q78" i="111"/>
  <c r="P78" i="111"/>
  <c r="O78" i="111"/>
  <c r="N78" i="111"/>
  <c r="W76" i="111"/>
  <c r="V76" i="111"/>
  <c r="U76" i="111"/>
  <c r="T76" i="111"/>
  <c r="S76" i="111"/>
  <c r="R76" i="111"/>
  <c r="Q76" i="111"/>
  <c r="P76" i="111"/>
  <c r="O76" i="111"/>
  <c r="N76" i="111"/>
  <c r="W75" i="111"/>
  <c r="V75" i="111"/>
  <c r="U75" i="111"/>
  <c r="T75" i="111"/>
  <c r="S75" i="111"/>
  <c r="R75" i="111"/>
  <c r="Q75" i="111"/>
  <c r="P75" i="111"/>
  <c r="O75" i="111"/>
  <c r="N75" i="111"/>
  <c r="W74" i="111"/>
  <c r="V74" i="111"/>
  <c r="U74" i="111"/>
  <c r="T74" i="111"/>
  <c r="S74" i="111"/>
  <c r="R74" i="111"/>
  <c r="Q74" i="111"/>
  <c r="P74" i="111"/>
  <c r="O74" i="111"/>
  <c r="N74" i="111"/>
  <c r="W73" i="111"/>
  <c r="V73" i="111"/>
  <c r="U73" i="111"/>
  <c r="T73" i="111"/>
  <c r="S73" i="111"/>
  <c r="R73" i="111"/>
  <c r="Q73" i="111"/>
  <c r="P73" i="111"/>
  <c r="O73" i="111"/>
  <c r="N73" i="111"/>
  <c r="W71" i="111"/>
  <c r="V71" i="111"/>
  <c r="U71" i="111"/>
  <c r="T71" i="111"/>
  <c r="S71" i="111"/>
  <c r="R71" i="111"/>
  <c r="Q71" i="111"/>
  <c r="P71" i="111"/>
  <c r="O71" i="111"/>
  <c r="N71" i="111"/>
  <c r="W70" i="111"/>
  <c r="V70" i="111"/>
  <c r="U70" i="111"/>
  <c r="T70" i="111"/>
  <c r="S70" i="111"/>
  <c r="R70" i="111"/>
  <c r="Q70" i="111"/>
  <c r="P70" i="111"/>
  <c r="O70" i="111"/>
  <c r="N70" i="111"/>
  <c r="W69" i="111"/>
  <c r="V69" i="111"/>
  <c r="U69" i="111"/>
  <c r="T69" i="111"/>
  <c r="S69" i="111"/>
  <c r="R69" i="111"/>
  <c r="Q69" i="111"/>
  <c r="P69" i="111"/>
  <c r="O69" i="111"/>
  <c r="N69" i="111"/>
  <c r="W68" i="111"/>
  <c r="V68" i="111"/>
  <c r="U68" i="111"/>
  <c r="T68" i="111"/>
  <c r="S68" i="111"/>
  <c r="R68" i="111"/>
  <c r="Q68" i="111"/>
  <c r="P68" i="111"/>
  <c r="O68" i="111"/>
  <c r="N68" i="111"/>
  <c r="W66" i="111"/>
  <c r="V66" i="111"/>
  <c r="U66" i="111"/>
  <c r="T66" i="111"/>
  <c r="S66" i="111"/>
  <c r="R66" i="111"/>
  <c r="Q66" i="111"/>
  <c r="P66" i="111"/>
  <c r="O66" i="111"/>
  <c r="N66" i="111"/>
  <c r="W65" i="111"/>
  <c r="V65" i="111"/>
  <c r="U65" i="111"/>
  <c r="T65" i="111"/>
  <c r="S65" i="111"/>
  <c r="R65" i="111"/>
  <c r="Q65" i="111"/>
  <c r="P65" i="111"/>
  <c r="O65" i="111"/>
  <c r="N65" i="111"/>
  <c r="W64" i="111"/>
  <c r="V64" i="111"/>
  <c r="U64" i="111"/>
  <c r="T64" i="111"/>
  <c r="S64" i="111"/>
  <c r="R64" i="111"/>
  <c r="Q64" i="111"/>
  <c r="P64" i="111"/>
  <c r="O64" i="111"/>
  <c r="N64" i="111"/>
  <c r="W63" i="111"/>
  <c r="V63" i="111"/>
  <c r="U63" i="111"/>
  <c r="T63" i="111"/>
  <c r="S63" i="111"/>
  <c r="R63" i="111"/>
  <c r="Q63" i="111"/>
  <c r="P63" i="111"/>
  <c r="O63" i="111"/>
  <c r="N63" i="111"/>
  <c r="W61" i="111"/>
  <c r="V61" i="111"/>
  <c r="U61" i="111"/>
  <c r="T61" i="111"/>
  <c r="S61" i="111"/>
  <c r="R61" i="111"/>
  <c r="Q61" i="111"/>
  <c r="P61" i="111"/>
  <c r="O61" i="111"/>
  <c r="N61" i="111"/>
  <c r="W60" i="111"/>
  <c r="V60" i="111"/>
  <c r="U60" i="111"/>
  <c r="T60" i="111"/>
  <c r="S60" i="111"/>
  <c r="R60" i="111"/>
  <c r="Q60" i="111"/>
  <c r="P60" i="111"/>
  <c r="O60" i="111"/>
  <c r="N60" i="111"/>
  <c r="W59" i="111"/>
  <c r="V59" i="111"/>
  <c r="U59" i="111"/>
  <c r="T59" i="111"/>
  <c r="S59" i="111"/>
  <c r="R59" i="111"/>
  <c r="Q59" i="111"/>
  <c r="P59" i="111"/>
  <c r="O59" i="111"/>
  <c r="N59" i="111"/>
  <c r="W58" i="111"/>
  <c r="V58" i="111"/>
  <c r="U58" i="111"/>
  <c r="T58" i="111"/>
  <c r="S58" i="111"/>
  <c r="R58" i="111"/>
  <c r="Q58" i="111"/>
  <c r="P58" i="111"/>
  <c r="O58" i="111"/>
  <c r="N58" i="111"/>
  <c r="W56" i="111"/>
  <c r="V56" i="111"/>
  <c r="U56" i="111"/>
  <c r="T56" i="111"/>
  <c r="S56" i="111"/>
  <c r="R56" i="111"/>
  <c r="Q56" i="111"/>
  <c r="P56" i="111"/>
  <c r="O56" i="111"/>
  <c r="N56" i="111"/>
  <c r="W55" i="111"/>
  <c r="V55" i="111"/>
  <c r="U55" i="111"/>
  <c r="T55" i="111"/>
  <c r="S55" i="111"/>
  <c r="R55" i="111"/>
  <c r="Q55" i="111"/>
  <c r="P55" i="111"/>
  <c r="O55" i="111"/>
  <c r="N55" i="111"/>
  <c r="W54" i="111"/>
  <c r="V54" i="111"/>
  <c r="U54" i="111"/>
  <c r="T54" i="111"/>
  <c r="S54" i="111"/>
  <c r="R54" i="111"/>
  <c r="Q54" i="111"/>
  <c r="P54" i="111"/>
  <c r="O54" i="111"/>
  <c r="N54" i="111"/>
  <c r="W53" i="111"/>
  <c r="V53" i="111"/>
  <c r="U53" i="111"/>
  <c r="T53" i="111"/>
  <c r="S53" i="111"/>
  <c r="R53" i="111"/>
  <c r="Q53" i="111"/>
  <c r="P53" i="111"/>
  <c r="O53" i="111"/>
  <c r="N53" i="111"/>
  <c r="W51" i="111"/>
  <c r="V51" i="111"/>
  <c r="U51" i="111"/>
  <c r="T51" i="111"/>
  <c r="S51" i="111"/>
  <c r="R51" i="111"/>
  <c r="Q51" i="111"/>
  <c r="P51" i="111"/>
  <c r="O51" i="111"/>
  <c r="N51" i="111"/>
  <c r="W50" i="111"/>
  <c r="V50" i="111"/>
  <c r="U50" i="111"/>
  <c r="T50" i="111"/>
  <c r="S50" i="111"/>
  <c r="R50" i="111"/>
  <c r="Q50" i="111"/>
  <c r="P50" i="111"/>
  <c r="O50" i="111"/>
  <c r="N50" i="111"/>
  <c r="W49" i="111"/>
  <c r="V49" i="111"/>
  <c r="U49" i="111"/>
  <c r="T49" i="111"/>
  <c r="S49" i="111"/>
  <c r="R49" i="111"/>
  <c r="Q49" i="111"/>
  <c r="P49" i="111"/>
  <c r="O49" i="111"/>
  <c r="N49" i="111"/>
  <c r="W48" i="111"/>
  <c r="V48" i="111"/>
  <c r="U48" i="111"/>
  <c r="T48" i="111"/>
  <c r="S48" i="111"/>
  <c r="R48" i="111"/>
  <c r="Q48" i="111"/>
  <c r="P48" i="111"/>
  <c r="O48" i="111"/>
  <c r="N48" i="111"/>
  <c r="W46" i="111"/>
  <c r="V46" i="111"/>
  <c r="U46" i="111"/>
  <c r="T46" i="111"/>
  <c r="S46" i="111"/>
  <c r="R46" i="111"/>
  <c r="Q46" i="111"/>
  <c r="P46" i="111"/>
  <c r="O46" i="111"/>
  <c r="N46" i="111"/>
  <c r="W45" i="111"/>
  <c r="V45" i="111"/>
  <c r="U45" i="111"/>
  <c r="T45" i="111"/>
  <c r="S45" i="111"/>
  <c r="R45" i="111"/>
  <c r="Q45" i="111"/>
  <c r="P45" i="111"/>
  <c r="O45" i="111"/>
  <c r="N45" i="111"/>
  <c r="W44" i="111"/>
  <c r="V44" i="111"/>
  <c r="U44" i="111"/>
  <c r="T44" i="111"/>
  <c r="S44" i="111"/>
  <c r="R44" i="111"/>
  <c r="Q44" i="111"/>
  <c r="P44" i="111"/>
  <c r="O44" i="111"/>
  <c r="N44" i="111"/>
  <c r="W43" i="111"/>
  <c r="V43" i="111"/>
  <c r="U43" i="111"/>
  <c r="T43" i="111"/>
  <c r="S43" i="111"/>
  <c r="R43" i="111"/>
  <c r="Q43" i="111"/>
  <c r="P43" i="111"/>
  <c r="O43" i="111"/>
  <c r="N43" i="111"/>
  <c r="W41" i="111"/>
  <c r="V41" i="111"/>
  <c r="U41" i="111"/>
  <c r="T41" i="111"/>
  <c r="S41" i="111"/>
  <c r="R41" i="111"/>
  <c r="Q41" i="111"/>
  <c r="P41" i="111"/>
  <c r="O41" i="111"/>
  <c r="N41" i="111"/>
  <c r="W40" i="111"/>
  <c r="V40" i="111"/>
  <c r="U40" i="111"/>
  <c r="T40" i="111"/>
  <c r="S40" i="111"/>
  <c r="R40" i="111"/>
  <c r="Q40" i="111"/>
  <c r="P40" i="111"/>
  <c r="O40" i="111"/>
  <c r="N40" i="111"/>
  <c r="W39" i="111"/>
  <c r="V39" i="111"/>
  <c r="U39" i="111"/>
  <c r="T39" i="111"/>
  <c r="S39" i="111"/>
  <c r="R39" i="111"/>
  <c r="Q39" i="111"/>
  <c r="P39" i="111"/>
  <c r="O39" i="111"/>
  <c r="N39" i="111"/>
  <c r="W38" i="111"/>
  <c r="V38" i="111"/>
  <c r="U38" i="111"/>
  <c r="T38" i="111"/>
  <c r="S38" i="111"/>
  <c r="R38" i="111"/>
  <c r="Q38" i="111"/>
  <c r="P38" i="111"/>
  <c r="O38" i="111"/>
  <c r="N38" i="111"/>
  <c r="W36" i="111"/>
  <c r="V36" i="111"/>
  <c r="U36" i="111"/>
  <c r="T36" i="111"/>
  <c r="S36" i="111"/>
  <c r="R36" i="111"/>
  <c r="Q36" i="111"/>
  <c r="P36" i="111"/>
  <c r="O36" i="111"/>
  <c r="N36" i="111"/>
  <c r="W35" i="111"/>
  <c r="V35" i="111"/>
  <c r="U35" i="111"/>
  <c r="T35" i="111"/>
  <c r="S35" i="111"/>
  <c r="R35" i="111"/>
  <c r="Q35" i="111"/>
  <c r="P35" i="111"/>
  <c r="O35" i="111"/>
  <c r="N35" i="111"/>
  <c r="W34" i="111"/>
  <c r="V34" i="111"/>
  <c r="U34" i="111"/>
  <c r="T34" i="111"/>
  <c r="S34" i="111"/>
  <c r="R34" i="111"/>
  <c r="Q34" i="111"/>
  <c r="P34" i="111"/>
  <c r="O34" i="111"/>
  <c r="N34" i="111"/>
  <c r="W33" i="111"/>
  <c r="V33" i="111"/>
  <c r="U33" i="111"/>
  <c r="T33" i="111"/>
  <c r="S33" i="111"/>
  <c r="R33" i="111"/>
  <c r="Q33" i="111"/>
  <c r="P33" i="111"/>
  <c r="O33" i="111"/>
  <c r="N33" i="111"/>
  <c r="W31" i="111"/>
  <c r="V31" i="111"/>
  <c r="U31" i="111"/>
  <c r="T31" i="111"/>
  <c r="S31" i="111"/>
  <c r="R31" i="111"/>
  <c r="Q31" i="111"/>
  <c r="P31" i="111"/>
  <c r="O31" i="111"/>
  <c r="N31" i="111"/>
  <c r="W30" i="111"/>
  <c r="V30" i="111"/>
  <c r="U30" i="111"/>
  <c r="T30" i="111"/>
  <c r="S30" i="111"/>
  <c r="R30" i="111"/>
  <c r="Q30" i="111"/>
  <c r="P30" i="111"/>
  <c r="O30" i="111"/>
  <c r="N30" i="111"/>
  <c r="W29" i="111"/>
  <c r="V29" i="111"/>
  <c r="U29" i="111"/>
  <c r="T29" i="111"/>
  <c r="S29" i="111"/>
  <c r="R29" i="111"/>
  <c r="Q29" i="111"/>
  <c r="P29" i="111"/>
  <c r="O29" i="111"/>
  <c r="N29" i="111"/>
  <c r="W28" i="111"/>
  <c r="V28" i="111"/>
  <c r="U28" i="111"/>
  <c r="T28" i="111"/>
  <c r="S28" i="111"/>
  <c r="R28" i="111"/>
  <c r="Q28" i="111"/>
  <c r="P28" i="111"/>
  <c r="O28" i="111"/>
  <c r="N28" i="111"/>
  <c r="W26" i="111"/>
  <c r="V26" i="111"/>
  <c r="U26" i="111"/>
  <c r="T26" i="111"/>
  <c r="S26" i="111"/>
  <c r="R26" i="111"/>
  <c r="Q26" i="111"/>
  <c r="P26" i="111"/>
  <c r="O26" i="111"/>
  <c r="N26" i="111"/>
  <c r="W25" i="111"/>
  <c r="V25" i="111"/>
  <c r="U25" i="111"/>
  <c r="T25" i="111"/>
  <c r="S25" i="111"/>
  <c r="R25" i="111"/>
  <c r="Q25" i="111"/>
  <c r="P25" i="111"/>
  <c r="O25" i="111"/>
  <c r="N25" i="111"/>
  <c r="W24" i="111"/>
  <c r="V24" i="111"/>
  <c r="U24" i="111"/>
  <c r="T24" i="111"/>
  <c r="S24" i="111"/>
  <c r="R24" i="111"/>
  <c r="Q24" i="111"/>
  <c r="P24" i="111"/>
  <c r="O24" i="111"/>
  <c r="N24" i="111"/>
  <c r="W23" i="111"/>
  <c r="V23" i="111"/>
  <c r="U23" i="111"/>
  <c r="T23" i="111"/>
  <c r="S23" i="111"/>
  <c r="R23" i="111"/>
  <c r="Q23" i="111"/>
  <c r="P23" i="111"/>
  <c r="O23" i="111"/>
  <c r="N23" i="111"/>
  <c r="W21" i="111"/>
  <c r="V21" i="111"/>
  <c r="U21" i="111"/>
  <c r="T21" i="111"/>
  <c r="S21" i="111"/>
  <c r="R21" i="111"/>
  <c r="Q21" i="111"/>
  <c r="P21" i="111"/>
  <c r="O21" i="111"/>
  <c r="N21" i="111"/>
  <c r="W20" i="111"/>
  <c r="V20" i="111"/>
  <c r="U20" i="111"/>
  <c r="T20" i="111"/>
  <c r="S20" i="111"/>
  <c r="R20" i="111"/>
  <c r="Q20" i="111"/>
  <c r="P20" i="111"/>
  <c r="O20" i="111"/>
  <c r="N20" i="111"/>
  <c r="W19" i="111"/>
  <c r="V19" i="111"/>
  <c r="U19" i="111"/>
  <c r="T19" i="111"/>
  <c r="S19" i="111"/>
  <c r="R19" i="111"/>
  <c r="Q19" i="111"/>
  <c r="P19" i="111"/>
  <c r="O19" i="111"/>
  <c r="N19" i="111"/>
  <c r="W18" i="111"/>
  <c r="V18" i="111"/>
  <c r="U18" i="111"/>
  <c r="T18" i="111"/>
  <c r="S18" i="111"/>
  <c r="R18" i="111"/>
  <c r="Q18" i="111"/>
  <c r="P18" i="111"/>
  <c r="O18" i="111"/>
  <c r="N18" i="111"/>
  <c r="W16" i="111"/>
  <c r="V16" i="111"/>
  <c r="U16" i="111"/>
  <c r="T16" i="111"/>
  <c r="S16" i="111"/>
  <c r="R16" i="111"/>
  <c r="Q16" i="111"/>
  <c r="P16" i="111"/>
  <c r="O16" i="111"/>
  <c r="N16" i="111"/>
  <c r="W15" i="111"/>
  <c r="V15" i="111"/>
  <c r="U15" i="111"/>
  <c r="T15" i="111"/>
  <c r="S15" i="111"/>
  <c r="R15" i="111"/>
  <c r="Q15" i="111"/>
  <c r="P15" i="111"/>
  <c r="O15" i="111"/>
  <c r="N15" i="111"/>
  <c r="W14" i="111"/>
  <c r="V14" i="111"/>
  <c r="U14" i="111"/>
  <c r="T14" i="111"/>
  <c r="S14" i="111"/>
  <c r="R14" i="111"/>
  <c r="Q14" i="111"/>
  <c r="P14" i="111"/>
  <c r="O14" i="111"/>
  <c r="N14" i="111"/>
  <c r="W13" i="111"/>
  <c r="V13" i="111"/>
  <c r="U13" i="111"/>
  <c r="T13" i="111"/>
  <c r="S13" i="111"/>
  <c r="R13" i="111"/>
  <c r="Q13" i="111"/>
  <c r="P13" i="111"/>
  <c r="O13" i="111"/>
  <c r="N13" i="111"/>
  <c r="W7" i="111"/>
  <c r="V7" i="111"/>
  <c r="U7" i="111"/>
  <c r="T7" i="111"/>
  <c r="S7" i="111"/>
  <c r="R7" i="111"/>
  <c r="Q7" i="111"/>
  <c r="P7" i="111"/>
  <c r="O7" i="111"/>
  <c r="N7" i="111"/>
  <c r="W6" i="111"/>
  <c r="V6" i="111"/>
  <c r="U6" i="111"/>
  <c r="T6" i="111"/>
  <c r="S6" i="111"/>
  <c r="R6" i="111"/>
  <c r="Q6" i="111"/>
  <c r="P6" i="111"/>
  <c r="O6" i="111"/>
  <c r="N6" i="111"/>
  <c r="W5" i="111"/>
  <c r="V5" i="111"/>
  <c r="U5" i="111"/>
  <c r="T5" i="111"/>
  <c r="S5" i="111"/>
  <c r="R5" i="111"/>
  <c r="Q5" i="111"/>
  <c r="P5" i="111"/>
  <c r="O5" i="111"/>
  <c r="N5" i="111"/>
  <c r="W4" i="111"/>
  <c r="V4" i="111"/>
  <c r="U4" i="111"/>
  <c r="T4" i="111"/>
  <c r="S4" i="111"/>
  <c r="R4" i="111"/>
  <c r="Q4" i="111"/>
  <c r="P4" i="111"/>
  <c r="O4" i="111"/>
  <c r="N4" i="111"/>
  <c r="N13" i="54"/>
  <c r="O13" i="54"/>
  <c r="P13" i="54"/>
  <c r="Q13" i="54"/>
  <c r="R13" i="54"/>
  <c r="S13" i="54"/>
  <c r="T13" i="54"/>
  <c r="U13" i="54"/>
  <c r="V13" i="54"/>
  <c r="W13" i="54"/>
  <c r="N14" i="54"/>
  <c r="O14" i="54"/>
  <c r="P14" i="54"/>
  <c r="Q14" i="54"/>
  <c r="R14" i="54"/>
  <c r="S14" i="54"/>
  <c r="T14" i="54"/>
  <c r="U14" i="54"/>
  <c r="V14" i="54"/>
  <c r="W14" i="54"/>
  <c r="N15" i="54"/>
  <c r="O15" i="54"/>
  <c r="P15" i="54"/>
  <c r="Q15" i="54"/>
  <c r="R15" i="54"/>
  <c r="S15" i="54"/>
  <c r="T15" i="54"/>
  <c r="U15" i="54"/>
  <c r="V15" i="54"/>
  <c r="W15" i="54"/>
  <c r="N16" i="54"/>
  <c r="O16" i="54"/>
  <c r="P16" i="54"/>
  <c r="Q16" i="54"/>
  <c r="R16" i="54"/>
  <c r="S16" i="54"/>
  <c r="T16" i="54"/>
  <c r="U16" i="54"/>
  <c r="V16" i="54"/>
  <c r="W16" i="54"/>
  <c r="N18" i="54"/>
  <c r="O18" i="54"/>
  <c r="P18" i="54"/>
  <c r="Q18" i="54"/>
  <c r="R18" i="54"/>
  <c r="S18" i="54"/>
  <c r="T18" i="54"/>
  <c r="U18" i="54"/>
  <c r="V18" i="54"/>
  <c r="W18" i="54"/>
  <c r="N19" i="54"/>
  <c r="O19" i="54"/>
  <c r="P19" i="54"/>
  <c r="Q19" i="54"/>
  <c r="R19" i="54"/>
  <c r="S19" i="54"/>
  <c r="T19" i="54"/>
  <c r="U19" i="54"/>
  <c r="V19" i="54"/>
  <c r="W19" i="54"/>
  <c r="N20" i="54"/>
  <c r="O20" i="54"/>
  <c r="P20" i="54"/>
  <c r="Q20" i="54"/>
  <c r="R20" i="54"/>
  <c r="S20" i="54"/>
  <c r="T20" i="54"/>
  <c r="U20" i="54"/>
  <c r="V20" i="54"/>
  <c r="W20" i="54"/>
  <c r="O34" i="77"/>
  <c r="W86" i="84"/>
  <c r="V86" i="84"/>
  <c r="U86" i="84"/>
  <c r="T86" i="84"/>
  <c r="S86" i="84"/>
  <c r="R86" i="84"/>
  <c r="Q86" i="84"/>
  <c r="P86" i="84"/>
  <c r="O86" i="84"/>
  <c r="X85" i="84"/>
  <c r="W85" i="84"/>
  <c r="V85" i="84"/>
  <c r="U85" i="84"/>
  <c r="T85" i="84"/>
  <c r="S85" i="84"/>
  <c r="R85" i="84"/>
  <c r="Q85" i="84"/>
  <c r="P85" i="84"/>
  <c r="O85" i="84"/>
  <c r="X84" i="84"/>
  <c r="W84" i="84"/>
  <c r="V84" i="84"/>
  <c r="U84" i="84"/>
  <c r="T84" i="84"/>
  <c r="S84" i="84"/>
  <c r="R84" i="84"/>
  <c r="Q84" i="84"/>
  <c r="P84" i="84"/>
  <c r="O84" i="84"/>
  <c r="X83" i="84"/>
  <c r="W83" i="84"/>
  <c r="V83" i="84"/>
  <c r="U83" i="84"/>
  <c r="T83" i="84"/>
  <c r="S83" i="84"/>
  <c r="R83" i="84"/>
  <c r="Q83" i="84"/>
  <c r="P83" i="84"/>
  <c r="O83" i="84"/>
  <c r="X81" i="84"/>
  <c r="W81" i="84"/>
  <c r="V81" i="84"/>
  <c r="U81" i="84"/>
  <c r="T81" i="84"/>
  <c r="S81" i="84"/>
  <c r="R81" i="84"/>
  <c r="Q81" i="84"/>
  <c r="P81" i="84"/>
  <c r="O81" i="84"/>
  <c r="X80" i="84"/>
  <c r="W80" i="84"/>
  <c r="V80" i="84"/>
  <c r="U80" i="84"/>
  <c r="T80" i="84"/>
  <c r="S80" i="84"/>
  <c r="R80" i="84"/>
  <c r="Q80" i="84"/>
  <c r="P80" i="84"/>
  <c r="O80" i="84"/>
  <c r="X79" i="84"/>
  <c r="W79" i="84"/>
  <c r="V79" i="84"/>
  <c r="U79" i="84"/>
  <c r="T79" i="84"/>
  <c r="S79" i="84"/>
  <c r="R79" i="84"/>
  <c r="Q79" i="84"/>
  <c r="P79" i="84"/>
  <c r="O79" i="84"/>
  <c r="X78" i="84"/>
  <c r="W78" i="84"/>
  <c r="V78" i="84"/>
  <c r="U78" i="84"/>
  <c r="T78" i="84"/>
  <c r="S78" i="84"/>
  <c r="R78" i="84"/>
  <c r="Q78" i="84"/>
  <c r="P78" i="84"/>
  <c r="O78" i="84"/>
  <c r="X76" i="84"/>
  <c r="W76" i="84"/>
  <c r="V76" i="84"/>
  <c r="U76" i="84"/>
  <c r="T76" i="84"/>
  <c r="S76" i="84"/>
  <c r="R76" i="84"/>
  <c r="Q76" i="84"/>
  <c r="P76" i="84"/>
  <c r="O76" i="84"/>
  <c r="X75" i="84"/>
  <c r="W75" i="84"/>
  <c r="V75" i="84"/>
  <c r="U75" i="84"/>
  <c r="T75" i="84"/>
  <c r="S75" i="84"/>
  <c r="R75" i="84"/>
  <c r="Q75" i="84"/>
  <c r="P75" i="84"/>
  <c r="O75" i="84"/>
  <c r="X74" i="84"/>
  <c r="W74" i="84"/>
  <c r="V74" i="84"/>
  <c r="U74" i="84"/>
  <c r="T74" i="84"/>
  <c r="S74" i="84"/>
  <c r="R74" i="84"/>
  <c r="Q74" i="84"/>
  <c r="P74" i="84"/>
  <c r="O74" i="84"/>
  <c r="X73" i="84"/>
  <c r="W73" i="84"/>
  <c r="V73" i="84"/>
  <c r="U73" i="84"/>
  <c r="T73" i="84"/>
  <c r="S73" i="84"/>
  <c r="R73" i="84"/>
  <c r="Q73" i="84"/>
  <c r="P73" i="84"/>
  <c r="O73" i="84"/>
  <c r="X71" i="84"/>
  <c r="W71" i="84"/>
  <c r="V71" i="84"/>
  <c r="U71" i="84"/>
  <c r="T71" i="84"/>
  <c r="S71" i="84"/>
  <c r="R71" i="84"/>
  <c r="Q71" i="84"/>
  <c r="P71" i="84"/>
  <c r="O71" i="84"/>
  <c r="X70" i="84"/>
  <c r="W70" i="84"/>
  <c r="V70" i="84"/>
  <c r="U70" i="84"/>
  <c r="T70" i="84"/>
  <c r="S70" i="84"/>
  <c r="R70" i="84"/>
  <c r="Q70" i="84"/>
  <c r="P70" i="84"/>
  <c r="O70" i="84"/>
  <c r="X69" i="84"/>
  <c r="W69" i="84"/>
  <c r="V69" i="84"/>
  <c r="U69" i="84"/>
  <c r="T69" i="84"/>
  <c r="S69" i="84"/>
  <c r="R69" i="84"/>
  <c r="Q69" i="84"/>
  <c r="P69" i="84"/>
  <c r="O69" i="84"/>
  <c r="X68" i="84"/>
  <c r="W68" i="84"/>
  <c r="V68" i="84"/>
  <c r="U68" i="84"/>
  <c r="T68" i="84"/>
  <c r="S68" i="84"/>
  <c r="R68" i="84"/>
  <c r="Q68" i="84"/>
  <c r="P68" i="84"/>
  <c r="O68" i="84"/>
  <c r="X66" i="84"/>
  <c r="W66" i="84"/>
  <c r="V66" i="84"/>
  <c r="U66" i="84"/>
  <c r="T66" i="84"/>
  <c r="S66" i="84"/>
  <c r="R66" i="84"/>
  <c r="Q66" i="84"/>
  <c r="P66" i="84"/>
  <c r="O66" i="84"/>
  <c r="X65" i="84"/>
  <c r="W65" i="84"/>
  <c r="V65" i="84"/>
  <c r="U65" i="84"/>
  <c r="T65" i="84"/>
  <c r="S65" i="84"/>
  <c r="R65" i="84"/>
  <c r="Q65" i="84"/>
  <c r="P65" i="84"/>
  <c r="O65" i="84"/>
  <c r="X64" i="84"/>
  <c r="W64" i="84"/>
  <c r="V64" i="84"/>
  <c r="U64" i="84"/>
  <c r="T64" i="84"/>
  <c r="S64" i="84"/>
  <c r="R64" i="84"/>
  <c r="Q64" i="84"/>
  <c r="P64" i="84"/>
  <c r="O64" i="84"/>
  <c r="X63" i="84"/>
  <c r="W63" i="84"/>
  <c r="V63" i="84"/>
  <c r="U63" i="84"/>
  <c r="T63" i="84"/>
  <c r="S63" i="84"/>
  <c r="R63" i="84"/>
  <c r="Q63" i="84"/>
  <c r="P63" i="84"/>
  <c r="O63" i="84"/>
  <c r="X61" i="84"/>
  <c r="W61" i="84"/>
  <c r="V61" i="84"/>
  <c r="U61" i="84"/>
  <c r="T61" i="84"/>
  <c r="S61" i="84"/>
  <c r="R61" i="84"/>
  <c r="Q61" i="84"/>
  <c r="P61" i="84"/>
  <c r="O61" i="84"/>
  <c r="X60" i="84"/>
  <c r="W60" i="84"/>
  <c r="V60" i="84"/>
  <c r="U60" i="84"/>
  <c r="T60" i="84"/>
  <c r="S60" i="84"/>
  <c r="R60" i="84"/>
  <c r="Q60" i="84"/>
  <c r="P60" i="84"/>
  <c r="O60" i="84"/>
  <c r="X59" i="84"/>
  <c r="W59" i="84"/>
  <c r="V59" i="84"/>
  <c r="U59" i="84"/>
  <c r="T59" i="84"/>
  <c r="S59" i="84"/>
  <c r="R59" i="84"/>
  <c r="Q59" i="84"/>
  <c r="P59" i="84"/>
  <c r="O59" i="84"/>
  <c r="X58" i="84"/>
  <c r="W58" i="84"/>
  <c r="V58" i="84"/>
  <c r="U58" i="84"/>
  <c r="T58" i="84"/>
  <c r="S58" i="84"/>
  <c r="R58" i="84"/>
  <c r="Q58" i="84"/>
  <c r="P58" i="84"/>
  <c r="O58" i="84"/>
  <c r="X56" i="84"/>
  <c r="W56" i="84"/>
  <c r="V56" i="84"/>
  <c r="U56" i="84"/>
  <c r="T56" i="84"/>
  <c r="S56" i="84"/>
  <c r="R56" i="84"/>
  <c r="Q56" i="84"/>
  <c r="P56" i="84"/>
  <c r="O56" i="84"/>
  <c r="X55" i="84"/>
  <c r="W55" i="84"/>
  <c r="V55" i="84"/>
  <c r="U55" i="84"/>
  <c r="T55" i="84"/>
  <c r="S55" i="84"/>
  <c r="R55" i="84"/>
  <c r="Q55" i="84"/>
  <c r="P55" i="84"/>
  <c r="O55" i="84"/>
  <c r="X54" i="84"/>
  <c r="W54" i="84"/>
  <c r="V54" i="84"/>
  <c r="U54" i="84"/>
  <c r="T54" i="84"/>
  <c r="S54" i="84"/>
  <c r="R54" i="84"/>
  <c r="Q54" i="84"/>
  <c r="P54" i="84"/>
  <c r="O54" i="84"/>
  <c r="X53" i="84"/>
  <c r="W53" i="84"/>
  <c r="V53" i="84"/>
  <c r="U53" i="84"/>
  <c r="T53" i="84"/>
  <c r="S53" i="84"/>
  <c r="R53" i="84"/>
  <c r="Q53" i="84"/>
  <c r="P53" i="84"/>
  <c r="O53" i="84"/>
  <c r="X51" i="84"/>
  <c r="W51" i="84"/>
  <c r="V51" i="84"/>
  <c r="U51" i="84"/>
  <c r="T51" i="84"/>
  <c r="S51" i="84"/>
  <c r="R51" i="84"/>
  <c r="Q51" i="84"/>
  <c r="P51" i="84"/>
  <c r="O51" i="84"/>
  <c r="X50" i="84"/>
  <c r="W50" i="84"/>
  <c r="V50" i="84"/>
  <c r="U50" i="84"/>
  <c r="T50" i="84"/>
  <c r="S50" i="84"/>
  <c r="R50" i="84"/>
  <c r="Q50" i="84"/>
  <c r="P50" i="84"/>
  <c r="O50" i="84"/>
  <c r="X49" i="84"/>
  <c r="W49" i="84"/>
  <c r="V49" i="84"/>
  <c r="U49" i="84"/>
  <c r="T49" i="84"/>
  <c r="S49" i="84"/>
  <c r="R49" i="84"/>
  <c r="Q49" i="84"/>
  <c r="P49" i="84"/>
  <c r="O49" i="84"/>
  <c r="X48" i="84"/>
  <c r="W48" i="84"/>
  <c r="V48" i="84"/>
  <c r="U48" i="84"/>
  <c r="T48" i="84"/>
  <c r="S48" i="84"/>
  <c r="R48" i="84"/>
  <c r="Q48" i="84"/>
  <c r="P48" i="84"/>
  <c r="O48" i="84"/>
  <c r="X46" i="84"/>
  <c r="W46" i="84"/>
  <c r="V46" i="84"/>
  <c r="U46" i="84"/>
  <c r="T46" i="84"/>
  <c r="S46" i="84"/>
  <c r="R46" i="84"/>
  <c r="Q46" i="84"/>
  <c r="P46" i="84"/>
  <c r="O46" i="84"/>
  <c r="X45" i="84"/>
  <c r="W45" i="84"/>
  <c r="V45" i="84"/>
  <c r="U45" i="84"/>
  <c r="T45" i="84"/>
  <c r="S45" i="84"/>
  <c r="R45" i="84"/>
  <c r="Q45" i="84"/>
  <c r="P45" i="84"/>
  <c r="O45" i="84"/>
  <c r="X44" i="84"/>
  <c r="W44" i="84"/>
  <c r="V44" i="84"/>
  <c r="U44" i="84"/>
  <c r="T44" i="84"/>
  <c r="S44" i="84"/>
  <c r="R44" i="84"/>
  <c r="Q44" i="84"/>
  <c r="P44" i="84"/>
  <c r="O44" i="84"/>
  <c r="X43" i="84"/>
  <c r="W43" i="84"/>
  <c r="V43" i="84"/>
  <c r="U43" i="84"/>
  <c r="T43" i="84"/>
  <c r="S43" i="84"/>
  <c r="R43" i="84"/>
  <c r="Q43" i="84"/>
  <c r="P43" i="84"/>
  <c r="O43" i="84"/>
  <c r="X41" i="84"/>
  <c r="W41" i="84"/>
  <c r="V41" i="84"/>
  <c r="U41" i="84"/>
  <c r="T41" i="84"/>
  <c r="S41" i="84"/>
  <c r="R41" i="84"/>
  <c r="Q41" i="84"/>
  <c r="P41" i="84"/>
  <c r="O41" i="84"/>
  <c r="X40" i="84"/>
  <c r="W40" i="84"/>
  <c r="V40" i="84"/>
  <c r="U40" i="84"/>
  <c r="T40" i="84"/>
  <c r="S40" i="84"/>
  <c r="R40" i="84"/>
  <c r="Q40" i="84"/>
  <c r="P40" i="84"/>
  <c r="O40" i="84"/>
  <c r="X39" i="84"/>
  <c r="W39" i="84"/>
  <c r="V39" i="84"/>
  <c r="U39" i="84"/>
  <c r="T39" i="84"/>
  <c r="S39" i="84"/>
  <c r="R39" i="84"/>
  <c r="Q39" i="84"/>
  <c r="P39" i="84"/>
  <c r="O39" i="84"/>
  <c r="X38" i="84"/>
  <c r="W38" i="84"/>
  <c r="V38" i="84"/>
  <c r="U38" i="84"/>
  <c r="T38" i="84"/>
  <c r="S38" i="84"/>
  <c r="R38" i="84"/>
  <c r="Q38" i="84"/>
  <c r="P38" i="84"/>
  <c r="O38" i="84"/>
  <c r="X36" i="84"/>
  <c r="W36" i="84"/>
  <c r="V36" i="84"/>
  <c r="U36" i="84"/>
  <c r="T36" i="84"/>
  <c r="S36" i="84"/>
  <c r="R36" i="84"/>
  <c r="Q36" i="84"/>
  <c r="P36" i="84"/>
  <c r="O36" i="84"/>
  <c r="X35" i="84"/>
  <c r="W35" i="84"/>
  <c r="V35" i="84"/>
  <c r="U35" i="84"/>
  <c r="T35" i="84"/>
  <c r="S35" i="84"/>
  <c r="R35" i="84"/>
  <c r="Q35" i="84"/>
  <c r="P35" i="84"/>
  <c r="O35" i="84"/>
  <c r="X34" i="84"/>
  <c r="W34" i="84"/>
  <c r="V34" i="84"/>
  <c r="U34" i="84"/>
  <c r="T34" i="84"/>
  <c r="S34" i="84"/>
  <c r="R34" i="84"/>
  <c r="Q34" i="84"/>
  <c r="P34" i="84"/>
  <c r="O34" i="84"/>
  <c r="X33" i="84"/>
  <c r="W33" i="84"/>
  <c r="V33" i="84"/>
  <c r="U33" i="84"/>
  <c r="T33" i="84"/>
  <c r="S33" i="84"/>
  <c r="R33" i="84"/>
  <c r="Q33" i="84"/>
  <c r="P33" i="84"/>
  <c r="O33" i="84"/>
  <c r="X31" i="84"/>
  <c r="W31" i="84"/>
  <c r="V31" i="84"/>
  <c r="U31" i="84"/>
  <c r="T31" i="84"/>
  <c r="S31" i="84"/>
  <c r="R31" i="84"/>
  <c r="Q31" i="84"/>
  <c r="P31" i="84"/>
  <c r="O31" i="84"/>
  <c r="X30" i="84"/>
  <c r="W30" i="84"/>
  <c r="V30" i="84"/>
  <c r="U30" i="84"/>
  <c r="T30" i="84"/>
  <c r="S30" i="84"/>
  <c r="R30" i="84"/>
  <c r="Q30" i="84"/>
  <c r="P30" i="84"/>
  <c r="O30" i="84"/>
  <c r="X29" i="84"/>
  <c r="W29" i="84"/>
  <c r="V29" i="84"/>
  <c r="U29" i="84"/>
  <c r="T29" i="84"/>
  <c r="S29" i="84"/>
  <c r="R29" i="84"/>
  <c r="Q29" i="84"/>
  <c r="P29" i="84"/>
  <c r="O29" i="84"/>
  <c r="X28" i="84"/>
  <c r="W28" i="84"/>
  <c r="V28" i="84"/>
  <c r="U28" i="84"/>
  <c r="T28" i="84"/>
  <c r="S28" i="84"/>
  <c r="R28" i="84"/>
  <c r="Q28" i="84"/>
  <c r="P28" i="84"/>
  <c r="O28" i="84"/>
  <c r="X26" i="84"/>
  <c r="W26" i="84"/>
  <c r="V26" i="84"/>
  <c r="U26" i="84"/>
  <c r="T26" i="84"/>
  <c r="S26" i="84"/>
  <c r="R26" i="84"/>
  <c r="Q26" i="84"/>
  <c r="P26" i="84"/>
  <c r="O26" i="84"/>
  <c r="X25" i="84"/>
  <c r="W25" i="84"/>
  <c r="V25" i="84"/>
  <c r="U25" i="84"/>
  <c r="T25" i="84"/>
  <c r="S25" i="84"/>
  <c r="R25" i="84"/>
  <c r="Q25" i="84"/>
  <c r="P25" i="84"/>
  <c r="O25" i="84"/>
  <c r="X24" i="84"/>
  <c r="W24" i="84"/>
  <c r="V24" i="84"/>
  <c r="U24" i="84"/>
  <c r="T24" i="84"/>
  <c r="S24" i="84"/>
  <c r="R24" i="84"/>
  <c r="Q24" i="84"/>
  <c r="P24" i="84"/>
  <c r="O24" i="84"/>
  <c r="X23" i="84"/>
  <c r="W23" i="84"/>
  <c r="V23" i="84"/>
  <c r="U23" i="84"/>
  <c r="T23" i="84"/>
  <c r="S23" i="84"/>
  <c r="R23" i="84"/>
  <c r="Q23" i="84"/>
  <c r="P23" i="84"/>
  <c r="O23" i="84"/>
  <c r="X21" i="84"/>
  <c r="W21" i="84"/>
  <c r="V21" i="84"/>
  <c r="U21" i="84"/>
  <c r="T21" i="84"/>
  <c r="S21" i="84"/>
  <c r="R21" i="84"/>
  <c r="Q21" i="84"/>
  <c r="P21" i="84"/>
  <c r="O21" i="84"/>
  <c r="X20" i="84"/>
  <c r="W20" i="84"/>
  <c r="V20" i="84"/>
  <c r="U20" i="84"/>
  <c r="T20" i="84"/>
  <c r="S20" i="84"/>
  <c r="R20" i="84"/>
  <c r="Q20" i="84"/>
  <c r="P20" i="84"/>
  <c r="O20" i="84"/>
  <c r="X19" i="84"/>
  <c r="W19" i="84"/>
  <c r="V19" i="84"/>
  <c r="U19" i="84"/>
  <c r="T19" i="84"/>
  <c r="S19" i="84"/>
  <c r="R19" i="84"/>
  <c r="Q19" i="84"/>
  <c r="P19" i="84"/>
  <c r="O19" i="84"/>
  <c r="X18" i="84"/>
  <c r="W18" i="84"/>
  <c r="V18" i="84"/>
  <c r="U18" i="84"/>
  <c r="T18" i="84"/>
  <c r="S18" i="84"/>
  <c r="R18" i="84"/>
  <c r="Q18" i="84"/>
  <c r="P18" i="84"/>
  <c r="O18" i="84"/>
  <c r="X16" i="84"/>
  <c r="W16" i="84"/>
  <c r="V16" i="84"/>
  <c r="U16" i="84"/>
  <c r="T16" i="84"/>
  <c r="S16" i="84"/>
  <c r="R16" i="84"/>
  <c r="Q16" i="84"/>
  <c r="P16" i="84"/>
  <c r="O16" i="84"/>
  <c r="X15" i="84"/>
  <c r="W15" i="84"/>
  <c r="V15" i="84"/>
  <c r="U15" i="84"/>
  <c r="T15" i="84"/>
  <c r="S15" i="84"/>
  <c r="R15" i="84"/>
  <c r="Q15" i="84"/>
  <c r="P15" i="84"/>
  <c r="O15" i="84"/>
  <c r="X14" i="84"/>
  <c r="W14" i="84"/>
  <c r="V14" i="84"/>
  <c r="U14" i="84"/>
  <c r="T14" i="84"/>
  <c r="S14" i="84"/>
  <c r="R14" i="84"/>
  <c r="Q14" i="84"/>
  <c r="P14" i="84"/>
  <c r="O14" i="84"/>
  <c r="X13" i="84"/>
  <c r="W13" i="84"/>
  <c r="V13" i="84"/>
  <c r="U13" i="84"/>
  <c r="T13" i="84"/>
  <c r="S13" i="84"/>
  <c r="R13" i="84"/>
  <c r="Q13" i="84"/>
  <c r="P13" i="84"/>
  <c r="O13" i="84"/>
  <c r="X7" i="84"/>
  <c r="W7" i="84"/>
  <c r="V7" i="84"/>
  <c r="U7" i="84"/>
  <c r="T7" i="84"/>
  <c r="S7" i="84"/>
  <c r="R7" i="84"/>
  <c r="Q7" i="84"/>
  <c r="P7" i="84"/>
  <c r="O7" i="84"/>
  <c r="X6" i="84"/>
  <c r="W6" i="84"/>
  <c r="V6" i="84"/>
  <c r="U6" i="84"/>
  <c r="T6" i="84"/>
  <c r="S6" i="84"/>
  <c r="R6" i="84"/>
  <c r="Q6" i="84"/>
  <c r="P6" i="84"/>
  <c r="O6" i="84"/>
  <c r="X5" i="84"/>
  <c r="W5" i="84"/>
  <c r="V5" i="84"/>
  <c r="U5" i="84"/>
  <c r="T5" i="84"/>
  <c r="S5" i="84"/>
  <c r="R5" i="84"/>
  <c r="Q5" i="84"/>
  <c r="P5" i="84"/>
  <c r="O5" i="84"/>
  <c r="X4" i="84"/>
  <c r="W4" i="84"/>
  <c r="V4" i="84"/>
  <c r="U4" i="84"/>
  <c r="T4" i="84"/>
  <c r="S4" i="84"/>
  <c r="R4" i="84"/>
  <c r="Q4" i="84"/>
  <c r="P4" i="84"/>
  <c r="O4" i="84"/>
  <c r="W97" i="48"/>
  <c r="V97" i="48"/>
  <c r="U97" i="48"/>
  <c r="T97" i="48"/>
  <c r="S97" i="48"/>
  <c r="R97" i="48"/>
  <c r="Q97" i="48"/>
  <c r="W96" i="48"/>
  <c r="V96" i="48"/>
  <c r="U96" i="48"/>
  <c r="T96" i="48"/>
  <c r="S96" i="48"/>
  <c r="R96" i="48"/>
  <c r="Q96" i="48"/>
  <c r="W95" i="48"/>
  <c r="V95" i="48"/>
  <c r="U95" i="48"/>
  <c r="T95" i="48"/>
  <c r="S95" i="48"/>
  <c r="R95" i="48"/>
  <c r="Q95" i="48"/>
  <c r="P97" i="48"/>
  <c r="P96" i="48"/>
  <c r="P95" i="48"/>
  <c r="P101" i="48"/>
  <c r="P94" i="48"/>
  <c r="W113" i="48"/>
  <c r="W112" i="48"/>
  <c r="W111" i="48"/>
  <c r="W106" i="48"/>
  <c r="W115" i="48"/>
  <c r="V115" i="48"/>
  <c r="U115" i="48"/>
  <c r="T115" i="48"/>
  <c r="S115" i="48"/>
  <c r="R115" i="48"/>
  <c r="Q115" i="48"/>
  <c r="W114" i="48"/>
  <c r="V114" i="48"/>
  <c r="U114" i="48"/>
  <c r="T114" i="48"/>
  <c r="S114" i="48"/>
  <c r="R114" i="48"/>
  <c r="Q114" i="48"/>
  <c r="V113" i="48"/>
  <c r="U113" i="48"/>
  <c r="T113" i="48"/>
  <c r="S113" i="48"/>
  <c r="R113" i="48"/>
  <c r="Q113" i="48"/>
  <c r="V112" i="48"/>
  <c r="U112" i="48"/>
  <c r="T112" i="48"/>
  <c r="S112" i="48"/>
  <c r="R112" i="48"/>
  <c r="Q112" i="48"/>
  <c r="V111" i="48"/>
  <c r="U111" i="48"/>
  <c r="T111" i="48"/>
  <c r="S111" i="48"/>
  <c r="R111" i="48"/>
  <c r="Q111" i="48"/>
  <c r="W110" i="48"/>
  <c r="V110" i="48"/>
  <c r="U110" i="48"/>
  <c r="T110" i="48"/>
  <c r="S110" i="48"/>
  <c r="R110" i="48"/>
  <c r="Q110" i="48"/>
  <c r="W109" i="48"/>
  <c r="V109" i="48"/>
  <c r="U109" i="48"/>
  <c r="T109" i="48"/>
  <c r="S109" i="48"/>
  <c r="R109" i="48"/>
  <c r="Q109" i="48"/>
  <c r="W108" i="48"/>
  <c r="V108" i="48"/>
  <c r="U108" i="48"/>
  <c r="T108" i="48"/>
  <c r="S108" i="48"/>
  <c r="R108" i="48"/>
  <c r="Q108" i="48"/>
  <c r="W107" i="48"/>
  <c r="V107" i="48"/>
  <c r="U107" i="48"/>
  <c r="T107" i="48"/>
  <c r="S107" i="48"/>
  <c r="R107" i="48"/>
  <c r="Q107" i="48"/>
  <c r="V106" i="48"/>
  <c r="U106" i="48"/>
  <c r="T106" i="48"/>
  <c r="S106" i="48"/>
  <c r="R106" i="48"/>
  <c r="Q106" i="48"/>
  <c r="W105" i="48"/>
  <c r="V105" i="48"/>
  <c r="U105" i="48"/>
  <c r="T105" i="48"/>
  <c r="S105" i="48"/>
  <c r="R105" i="48"/>
  <c r="Q105" i="48"/>
  <c r="W104" i="48"/>
  <c r="V104" i="48"/>
  <c r="U104" i="48"/>
  <c r="T104" i="48"/>
  <c r="S104" i="48"/>
  <c r="R104" i="48"/>
  <c r="Q104" i="48"/>
  <c r="W103" i="48"/>
  <c r="V103" i="48"/>
  <c r="U103" i="48"/>
  <c r="T103" i="48"/>
  <c r="S103" i="48"/>
  <c r="R103" i="48"/>
  <c r="Q103" i="48"/>
  <c r="W102" i="48"/>
  <c r="V102" i="48"/>
  <c r="U102" i="48"/>
  <c r="T102" i="48"/>
  <c r="S102" i="48"/>
  <c r="R102" i="48"/>
  <c r="Q102" i="48"/>
  <c r="W101" i="48"/>
  <c r="V101" i="48"/>
  <c r="U101" i="48"/>
  <c r="T101" i="48"/>
  <c r="S101" i="48"/>
  <c r="R101" i="48"/>
  <c r="Q101" i="48"/>
  <c r="P113" i="48"/>
  <c r="P115" i="48"/>
  <c r="P114" i="48"/>
  <c r="P112" i="48"/>
  <c r="P111" i="48"/>
  <c r="P110" i="48"/>
  <c r="P109" i="48"/>
  <c r="P108" i="48"/>
  <c r="P107" i="48"/>
  <c r="P106" i="48"/>
  <c r="P105" i="48"/>
  <c r="P104" i="48"/>
  <c r="P103" i="48"/>
  <c r="P102" i="48"/>
  <c r="W94" i="48"/>
  <c r="V94" i="48"/>
  <c r="U94" i="48"/>
  <c r="T94" i="48"/>
  <c r="S94" i="48"/>
  <c r="R94" i="48"/>
  <c r="Q94" i="48"/>
  <c r="W115" i="47"/>
  <c r="V115" i="47"/>
  <c r="U115" i="47"/>
  <c r="T115" i="47"/>
  <c r="S115" i="47"/>
  <c r="R115" i="47"/>
  <c r="Q115" i="47"/>
  <c r="P115" i="47"/>
  <c r="W114" i="47"/>
  <c r="V114" i="47"/>
  <c r="U114" i="47"/>
  <c r="T114" i="47"/>
  <c r="S114" i="47"/>
  <c r="R114" i="47"/>
  <c r="Q114" i="47"/>
  <c r="P114" i="47"/>
  <c r="W113" i="47"/>
  <c r="V113" i="47"/>
  <c r="U113" i="47"/>
  <c r="T113" i="47"/>
  <c r="S113" i="47"/>
  <c r="R113" i="47"/>
  <c r="Q113" i="47"/>
  <c r="P113" i="47"/>
  <c r="W112" i="47"/>
  <c r="V112" i="47"/>
  <c r="U112" i="47"/>
  <c r="T112" i="47"/>
  <c r="S112" i="47"/>
  <c r="R112" i="47"/>
  <c r="Q112" i="47"/>
  <c r="P112" i="47"/>
  <c r="W111" i="47"/>
  <c r="V111" i="47"/>
  <c r="U111" i="47"/>
  <c r="T111" i="47"/>
  <c r="S111" i="47"/>
  <c r="R111" i="47"/>
  <c r="Q111" i="47"/>
  <c r="P111" i="47"/>
  <c r="W110" i="47"/>
  <c r="V110" i="47"/>
  <c r="U110" i="47"/>
  <c r="T110" i="47"/>
  <c r="S110" i="47"/>
  <c r="R110" i="47"/>
  <c r="Q110" i="47"/>
  <c r="P110" i="47"/>
  <c r="W109" i="47"/>
  <c r="V109" i="47"/>
  <c r="U109" i="47"/>
  <c r="T109" i="47"/>
  <c r="S109" i="47"/>
  <c r="R109" i="47"/>
  <c r="Q109" i="47"/>
  <c r="P109" i="47"/>
  <c r="W108" i="47"/>
  <c r="V108" i="47"/>
  <c r="U108" i="47"/>
  <c r="T108" i="47"/>
  <c r="S108" i="47"/>
  <c r="R108" i="47"/>
  <c r="Q108" i="47"/>
  <c r="P108" i="47"/>
  <c r="W107" i="47"/>
  <c r="V107" i="47"/>
  <c r="U107" i="47"/>
  <c r="T107" i="47"/>
  <c r="S107" i="47"/>
  <c r="R107" i="47"/>
  <c r="Q107" i="47"/>
  <c r="P107" i="47"/>
  <c r="W106" i="47"/>
  <c r="V106" i="47"/>
  <c r="U106" i="47"/>
  <c r="T106" i="47"/>
  <c r="S106" i="47"/>
  <c r="R106" i="47"/>
  <c r="Q106" i="47"/>
  <c r="P106" i="47"/>
  <c r="W105" i="47"/>
  <c r="V105" i="47"/>
  <c r="U105" i="47"/>
  <c r="T105" i="47"/>
  <c r="S105" i="47"/>
  <c r="R105" i="47"/>
  <c r="Q105" i="47"/>
  <c r="P105" i="47"/>
  <c r="W104" i="47"/>
  <c r="V104" i="47"/>
  <c r="U104" i="47"/>
  <c r="T104" i="47"/>
  <c r="S104" i="47"/>
  <c r="R104" i="47"/>
  <c r="Q104" i="47"/>
  <c r="P104" i="47"/>
  <c r="W103" i="47"/>
  <c r="V103" i="47"/>
  <c r="U103" i="47"/>
  <c r="T103" i="47"/>
  <c r="S103" i="47"/>
  <c r="R103" i="47"/>
  <c r="Q103" i="47"/>
  <c r="P103" i="47"/>
  <c r="W102" i="47"/>
  <c r="V102" i="47"/>
  <c r="U102" i="47"/>
  <c r="T102" i="47"/>
  <c r="S102" i="47"/>
  <c r="R102" i="47"/>
  <c r="Q102" i="47"/>
  <c r="P102" i="47"/>
  <c r="W101" i="47"/>
  <c r="V101" i="47"/>
  <c r="U101" i="47"/>
  <c r="T101" i="47"/>
  <c r="S101" i="47"/>
  <c r="R101" i="47"/>
  <c r="Q101" i="47"/>
  <c r="P101" i="47"/>
  <c r="O106" i="47"/>
  <c r="O102" i="47"/>
  <c r="O101" i="47"/>
  <c r="U97" i="47"/>
  <c r="T97" i="47"/>
  <c r="P97" i="47"/>
  <c r="U96" i="47"/>
  <c r="T96" i="47"/>
  <c r="P96" i="47"/>
  <c r="U95" i="47"/>
  <c r="T95" i="47"/>
  <c r="P95" i="47"/>
  <c r="U94" i="47"/>
  <c r="T94" i="47"/>
  <c r="P94" i="47"/>
  <c r="O115" i="47"/>
  <c r="O114" i="47"/>
  <c r="O113" i="47"/>
  <c r="O112" i="47"/>
  <c r="O111" i="47"/>
  <c r="O110" i="47"/>
  <c r="O109" i="47"/>
  <c r="O108" i="47"/>
  <c r="O107" i="47"/>
  <c r="O105" i="47"/>
  <c r="O104" i="47"/>
  <c r="O103" i="47"/>
  <c r="O97" i="47"/>
  <c r="N115" i="48"/>
  <c r="N114" i="48"/>
  <c r="N113" i="48"/>
  <c r="N112" i="48"/>
  <c r="N111" i="48"/>
  <c r="N110" i="48"/>
  <c r="N109" i="48"/>
  <c r="N108" i="48"/>
  <c r="N107" i="48"/>
  <c r="N106" i="48"/>
  <c r="N105" i="48"/>
  <c r="N104" i="48"/>
  <c r="N103" i="48"/>
  <c r="N101" i="48"/>
  <c r="N102" i="48"/>
  <c r="W100" i="48"/>
  <c r="V100" i="48"/>
  <c r="U100" i="48"/>
  <c r="T100" i="48"/>
  <c r="S100" i="48"/>
  <c r="R100" i="48"/>
  <c r="Q100" i="48"/>
  <c r="P100" i="48"/>
  <c r="B94" i="48"/>
  <c r="W93" i="48"/>
  <c r="V93" i="48"/>
  <c r="U93" i="48"/>
  <c r="T93" i="48"/>
  <c r="S93" i="48"/>
  <c r="R93" i="48"/>
  <c r="Q93" i="48"/>
  <c r="P93" i="48"/>
  <c r="K93" i="48"/>
  <c r="J93" i="48"/>
  <c r="I93" i="48"/>
  <c r="H93" i="48"/>
  <c r="G93" i="48"/>
  <c r="F93" i="48"/>
  <c r="E93" i="48"/>
  <c r="D93" i="48"/>
  <c r="C1630" i="1"/>
  <c r="C1629" i="1"/>
  <c r="C1628" i="1"/>
  <c r="C1627" i="1"/>
  <c r="C1626" i="1"/>
  <c r="C1625" i="1"/>
  <c r="C1624" i="1"/>
  <c r="C1623" i="1"/>
  <c r="C1622" i="1"/>
  <c r="C1621" i="1"/>
  <c r="C1620" i="1"/>
  <c r="C1619" i="1"/>
  <c r="C1618" i="1"/>
  <c r="C1617" i="1"/>
  <c r="C1616" i="1"/>
  <c r="C1615" i="1"/>
  <c r="C1614" i="1"/>
  <c r="C1613" i="1"/>
  <c r="C1612" i="1"/>
  <c r="C1611" i="1"/>
  <c r="C1610" i="1"/>
  <c r="C1609" i="1"/>
  <c r="C1608" i="1"/>
  <c r="C1607" i="1"/>
  <c r="C1606" i="1"/>
  <c r="C1605" i="1"/>
  <c r="C1604" i="1"/>
  <c r="C1603" i="1"/>
  <c r="C1602" i="1"/>
  <c r="C1601" i="1"/>
  <c r="C1600" i="1"/>
  <c r="C1599" i="1"/>
  <c r="C1598" i="1"/>
  <c r="C1597" i="1"/>
  <c r="C1596" i="1"/>
  <c r="C1595" i="1"/>
  <c r="C1594" i="1"/>
  <c r="C1593" i="1"/>
  <c r="C1592" i="1"/>
  <c r="C1591" i="1"/>
  <c r="C1590" i="1"/>
  <c r="C1589" i="1"/>
  <c r="C1588" i="1"/>
  <c r="C1587" i="1"/>
  <c r="C1586" i="1"/>
  <c r="C1585" i="1"/>
  <c r="C1584" i="1"/>
  <c r="C1583" i="1"/>
  <c r="C1582" i="1"/>
  <c r="C1581" i="1"/>
  <c r="C1580" i="1"/>
  <c r="C1579" i="1"/>
  <c r="C1578" i="1"/>
  <c r="C1577" i="1"/>
  <c r="C1576" i="1"/>
  <c r="C1575" i="1"/>
  <c r="C1574" i="1"/>
  <c r="C1573" i="1"/>
  <c r="C1572" i="1"/>
  <c r="C1571" i="1"/>
  <c r="C1570" i="1"/>
  <c r="C1569" i="1"/>
  <c r="C1568" i="1"/>
  <c r="C1567" i="1"/>
  <c r="C1566" i="1"/>
  <c r="C1565" i="1"/>
  <c r="C1564" i="1"/>
  <c r="C1563" i="1"/>
  <c r="C1562" i="1"/>
  <c r="C1561" i="1"/>
  <c r="C1560" i="1"/>
  <c r="C1559" i="1"/>
  <c r="C1558" i="1"/>
  <c r="C1557" i="1"/>
  <c r="C1556" i="1"/>
  <c r="C1555" i="1"/>
  <c r="C1554" i="1"/>
  <c r="C1553" i="1"/>
  <c r="C1552" i="1"/>
  <c r="C1551" i="1"/>
  <c r="C1550" i="1"/>
  <c r="C1549" i="1"/>
  <c r="C1548" i="1"/>
  <c r="C1547" i="1"/>
  <c r="C1546" i="1"/>
  <c r="C1545" i="1"/>
  <c r="C1544" i="1"/>
  <c r="C1543" i="1"/>
  <c r="C1542" i="1"/>
  <c r="C1541" i="1"/>
  <c r="C1540" i="1"/>
  <c r="C1539" i="1"/>
  <c r="C1538" i="1"/>
  <c r="C1537" i="1"/>
  <c r="C1536" i="1"/>
  <c r="C1535" i="1"/>
  <c r="C1534" i="1"/>
  <c r="C1533" i="1"/>
  <c r="C1532" i="1"/>
  <c r="C1531" i="1"/>
  <c r="C1530" i="1"/>
  <c r="C1529" i="1"/>
  <c r="C1528" i="1"/>
  <c r="C1527" i="1"/>
  <c r="C1526" i="1"/>
  <c r="C1525" i="1"/>
  <c r="C1524" i="1"/>
  <c r="C1523" i="1"/>
  <c r="C1522" i="1"/>
  <c r="C1521" i="1"/>
  <c r="C1520" i="1"/>
  <c r="C1519" i="1"/>
  <c r="C1518" i="1"/>
  <c r="C1517" i="1"/>
  <c r="C1516" i="1"/>
  <c r="C1515" i="1"/>
  <c r="C1514" i="1"/>
  <c r="C1513" i="1"/>
  <c r="C1512" i="1"/>
  <c r="C1511" i="1"/>
  <c r="C1510" i="1"/>
  <c r="C1509" i="1"/>
  <c r="C1508" i="1"/>
  <c r="C1507" i="1"/>
  <c r="C1506" i="1"/>
  <c r="C1505" i="1"/>
  <c r="C1504" i="1"/>
  <c r="C1503" i="1"/>
  <c r="C1502" i="1"/>
  <c r="C1501" i="1"/>
  <c r="C1500" i="1"/>
  <c r="C1499" i="1"/>
  <c r="C1498" i="1"/>
  <c r="C1497" i="1"/>
  <c r="C1496" i="1"/>
  <c r="C1495" i="1"/>
  <c r="C1494" i="1"/>
  <c r="C1493" i="1"/>
  <c r="C1492" i="1"/>
  <c r="C1491" i="1"/>
  <c r="C1490" i="1"/>
  <c r="C1489" i="1"/>
  <c r="C1488" i="1"/>
  <c r="C1487" i="1"/>
  <c r="C1486" i="1"/>
  <c r="C1485" i="1"/>
  <c r="C1484" i="1"/>
  <c r="C1483" i="1"/>
  <c r="C1482" i="1"/>
  <c r="C1481" i="1"/>
  <c r="C1480" i="1"/>
  <c r="C1479" i="1"/>
  <c r="C1478" i="1"/>
  <c r="C1477" i="1"/>
  <c r="C1476" i="1"/>
  <c r="C1475" i="1"/>
  <c r="C1474" i="1"/>
  <c r="C1473" i="1"/>
  <c r="C1472" i="1"/>
  <c r="C1471" i="1"/>
  <c r="C1470" i="1"/>
  <c r="C1469" i="1"/>
  <c r="C1468" i="1"/>
  <c r="C1467" i="1"/>
  <c r="C1466" i="1"/>
  <c r="C1465" i="1"/>
  <c r="C1464" i="1"/>
  <c r="C1463" i="1"/>
  <c r="C1462" i="1"/>
  <c r="C1461" i="1"/>
  <c r="C1460" i="1"/>
  <c r="C1459" i="1"/>
  <c r="C1458" i="1"/>
  <c r="C1457" i="1"/>
  <c r="C1456" i="1"/>
  <c r="C1455" i="1"/>
  <c r="C1454" i="1"/>
  <c r="C1453" i="1"/>
  <c r="C1452" i="1"/>
  <c r="C1451" i="1"/>
  <c r="C1450" i="1"/>
  <c r="C1449" i="1"/>
  <c r="C1448" i="1"/>
  <c r="C1447" i="1"/>
  <c r="C1446" i="1"/>
  <c r="C1445" i="1"/>
  <c r="C1444" i="1"/>
  <c r="C1443" i="1"/>
  <c r="C1442" i="1"/>
  <c r="C1441" i="1"/>
  <c r="C1440" i="1"/>
  <c r="C1439" i="1"/>
  <c r="C1438" i="1"/>
  <c r="C1437" i="1"/>
  <c r="C1436" i="1"/>
  <c r="C1435" i="1"/>
  <c r="C1434" i="1"/>
  <c r="C1433" i="1"/>
  <c r="C1432" i="1"/>
  <c r="C1431" i="1"/>
  <c r="C1430" i="1"/>
  <c r="C1429" i="1"/>
  <c r="C1428" i="1"/>
  <c r="C1427" i="1"/>
  <c r="C1426" i="1"/>
  <c r="C1425" i="1"/>
  <c r="C1424" i="1"/>
  <c r="C1423" i="1"/>
  <c r="C1422" i="1"/>
  <c r="C1421" i="1"/>
  <c r="C1420" i="1"/>
  <c r="C1419" i="1"/>
  <c r="C1418" i="1"/>
  <c r="C1417" i="1"/>
  <c r="C1416" i="1"/>
  <c r="C1415" i="1"/>
  <c r="C1414" i="1"/>
  <c r="C1413" i="1"/>
  <c r="C1412" i="1"/>
  <c r="C1411" i="1"/>
  <c r="C1410" i="1"/>
  <c r="C1409" i="1"/>
  <c r="C1408" i="1"/>
  <c r="C1407" i="1"/>
  <c r="C1406" i="1"/>
  <c r="C1405" i="1"/>
  <c r="C1404" i="1"/>
  <c r="C1403" i="1"/>
  <c r="C1402" i="1"/>
  <c r="C1401" i="1"/>
  <c r="C1400" i="1"/>
  <c r="C1399" i="1"/>
  <c r="C1398" i="1"/>
  <c r="C1397" i="1"/>
  <c r="C1396" i="1"/>
  <c r="C1395" i="1"/>
  <c r="C1394" i="1"/>
  <c r="C1393" i="1"/>
  <c r="C1392" i="1"/>
  <c r="C1391" i="1"/>
  <c r="C1390" i="1"/>
  <c r="C1389" i="1"/>
  <c r="C1388" i="1"/>
  <c r="C1387" i="1"/>
  <c r="C1386" i="1"/>
  <c r="C1385" i="1"/>
  <c r="C1384" i="1"/>
  <c r="C1383" i="1"/>
  <c r="C1382" i="1"/>
  <c r="C1381" i="1"/>
  <c r="C1380" i="1"/>
  <c r="C1379" i="1"/>
  <c r="C1378" i="1"/>
  <c r="C1377" i="1"/>
  <c r="C1376" i="1"/>
  <c r="C1375" i="1"/>
  <c r="C1374" i="1"/>
  <c r="C1373" i="1"/>
  <c r="C1372" i="1"/>
  <c r="C1371" i="1"/>
  <c r="C1370" i="1"/>
  <c r="C1369" i="1"/>
  <c r="C1368" i="1"/>
  <c r="C1367" i="1"/>
  <c r="C1366" i="1"/>
  <c r="C1365" i="1"/>
  <c r="C1364" i="1"/>
  <c r="C1363" i="1"/>
  <c r="C1362" i="1"/>
  <c r="C1361" i="1"/>
  <c r="C1360" i="1"/>
  <c r="C1359" i="1"/>
  <c r="C1358" i="1"/>
  <c r="N115" i="47"/>
  <c r="N114" i="47"/>
  <c r="N113" i="47"/>
  <c r="N112" i="47"/>
  <c r="N111" i="47"/>
  <c r="N110" i="47"/>
  <c r="N109" i="47"/>
  <c r="N108" i="47"/>
  <c r="N107" i="47"/>
  <c r="N106" i="47"/>
  <c r="N105" i="47"/>
  <c r="N104" i="47"/>
  <c r="N103" i="47"/>
  <c r="N101" i="47"/>
  <c r="N102" i="47"/>
  <c r="W100" i="47"/>
  <c r="V100" i="47"/>
  <c r="U100" i="47"/>
  <c r="T100" i="47"/>
  <c r="S100" i="47"/>
  <c r="R100" i="47"/>
  <c r="Q100" i="47"/>
  <c r="P100" i="47"/>
  <c r="O100" i="47"/>
  <c r="W93" i="47"/>
  <c r="V93" i="47"/>
  <c r="U93" i="47"/>
  <c r="T93" i="47"/>
  <c r="S93" i="47"/>
  <c r="R93" i="47"/>
  <c r="Q93" i="47"/>
  <c r="P93" i="47"/>
  <c r="O93" i="47"/>
  <c r="K94" i="47"/>
  <c r="W97" i="47" s="1"/>
  <c r="J94" i="47"/>
  <c r="V97" i="47" s="1"/>
  <c r="I94" i="47"/>
  <c r="H94" i="47"/>
  <c r="G94" i="47"/>
  <c r="S97" i="47" s="1"/>
  <c r="F94" i="47"/>
  <c r="R97" i="47" s="1"/>
  <c r="E94" i="47"/>
  <c r="Q97" i="47" s="1"/>
  <c r="D94" i="47"/>
  <c r="C94" i="47"/>
  <c r="O94" i="47" s="1"/>
  <c r="K93" i="47"/>
  <c r="J93" i="47"/>
  <c r="I93" i="47"/>
  <c r="H93" i="47"/>
  <c r="G93" i="47"/>
  <c r="F93" i="47"/>
  <c r="E93" i="47"/>
  <c r="D93" i="47"/>
  <c r="C93" i="47"/>
  <c r="C1279" i="1"/>
  <c r="C1278" i="1"/>
  <c r="C1277" i="1"/>
  <c r="C1276" i="1"/>
  <c r="C1275" i="1"/>
  <c r="C1274" i="1"/>
  <c r="C1273" i="1"/>
  <c r="C1272" i="1"/>
  <c r="C1271" i="1"/>
  <c r="C1270" i="1"/>
  <c r="C1269" i="1"/>
  <c r="C1268" i="1"/>
  <c r="C1267" i="1"/>
  <c r="C1266" i="1"/>
  <c r="C1265" i="1"/>
  <c r="C1264" i="1"/>
  <c r="C1263" i="1"/>
  <c r="C1262" i="1"/>
  <c r="C1261" i="1"/>
  <c r="C1260" i="1"/>
  <c r="C1259" i="1"/>
  <c r="C1258" i="1"/>
  <c r="C1257" i="1"/>
  <c r="C1256" i="1"/>
  <c r="C1255" i="1"/>
  <c r="C1254" i="1"/>
  <c r="C1253" i="1"/>
  <c r="C1252" i="1"/>
  <c r="C1251" i="1"/>
  <c r="C1250" i="1"/>
  <c r="C1249" i="1"/>
  <c r="C1248" i="1"/>
  <c r="C1247" i="1"/>
  <c r="C1246" i="1"/>
  <c r="C1245" i="1"/>
  <c r="C1244" i="1"/>
  <c r="C1243" i="1"/>
  <c r="C1242" i="1"/>
  <c r="C1241" i="1"/>
  <c r="C1240" i="1"/>
  <c r="C1239" i="1"/>
  <c r="C1238" i="1"/>
  <c r="C1237" i="1"/>
  <c r="C1236" i="1"/>
  <c r="C1235" i="1"/>
  <c r="C1234" i="1"/>
  <c r="C1233" i="1"/>
  <c r="C1232" i="1"/>
  <c r="C1231" i="1"/>
  <c r="C1230" i="1"/>
  <c r="C1229" i="1"/>
  <c r="C1228" i="1"/>
  <c r="C1227" i="1"/>
  <c r="C1226" i="1"/>
  <c r="C1225" i="1"/>
  <c r="C1224" i="1"/>
  <c r="C1223" i="1"/>
  <c r="C1222" i="1"/>
  <c r="C1221" i="1"/>
  <c r="C1220" i="1"/>
  <c r="C1219" i="1"/>
  <c r="C1218" i="1"/>
  <c r="C1217" i="1"/>
  <c r="C1216" i="1"/>
  <c r="C1215" i="1"/>
  <c r="C1214" i="1"/>
  <c r="C1213" i="1"/>
  <c r="C1212" i="1"/>
  <c r="C1211" i="1"/>
  <c r="C1210" i="1"/>
  <c r="C1209" i="1"/>
  <c r="C1208" i="1"/>
  <c r="C1207" i="1"/>
  <c r="C1206" i="1"/>
  <c r="C1205" i="1"/>
  <c r="C1204" i="1"/>
  <c r="C1203" i="1"/>
  <c r="C1202" i="1"/>
  <c r="C1201" i="1"/>
  <c r="C1200" i="1"/>
  <c r="C1199" i="1"/>
  <c r="C1198" i="1"/>
  <c r="C1197" i="1"/>
  <c r="C1196" i="1"/>
  <c r="C1195" i="1"/>
  <c r="C1194" i="1"/>
  <c r="C1193" i="1"/>
  <c r="C1192" i="1"/>
  <c r="C1191" i="1"/>
  <c r="C1190" i="1"/>
  <c r="C1189" i="1"/>
  <c r="C1188" i="1"/>
  <c r="C1187" i="1"/>
  <c r="C1186" i="1"/>
  <c r="C1185" i="1"/>
  <c r="C1184" i="1"/>
  <c r="C1183" i="1"/>
  <c r="C1182" i="1"/>
  <c r="C1181" i="1"/>
  <c r="C1180" i="1"/>
  <c r="C1179" i="1"/>
  <c r="C1178" i="1"/>
  <c r="C1177" i="1"/>
  <c r="C1176" i="1"/>
  <c r="C1175" i="1"/>
  <c r="C1174" i="1"/>
  <c r="C1173" i="1"/>
  <c r="C1172" i="1"/>
  <c r="C1171" i="1"/>
  <c r="C1170" i="1"/>
  <c r="C1169" i="1"/>
  <c r="C1168" i="1"/>
  <c r="C1167" i="1"/>
  <c r="C1166" i="1"/>
  <c r="C1165" i="1"/>
  <c r="C1164" i="1"/>
  <c r="C1163" i="1"/>
  <c r="C1162" i="1"/>
  <c r="C1161" i="1"/>
  <c r="C1160" i="1"/>
  <c r="C1159" i="1"/>
  <c r="C1158" i="1"/>
  <c r="C1157" i="1"/>
  <c r="C1156" i="1"/>
  <c r="C1155" i="1"/>
  <c r="C1154" i="1"/>
  <c r="C1153" i="1"/>
  <c r="C1152" i="1"/>
  <c r="C1151" i="1"/>
  <c r="C1150" i="1"/>
  <c r="C1149" i="1"/>
  <c r="C1148" i="1"/>
  <c r="C1147" i="1"/>
  <c r="C1146" i="1"/>
  <c r="C1145" i="1"/>
  <c r="C1144" i="1"/>
  <c r="C1143" i="1"/>
  <c r="C1142" i="1"/>
  <c r="C1141" i="1"/>
  <c r="C1140" i="1"/>
  <c r="C1139" i="1"/>
  <c r="C1138" i="1"/>
  <c r="C1137" i="1"/>
  <c r="C1136" i="1"/>
  <c r="C1135" i="1"/>
  <c r="C1134" i="1"/>
  <c r="C1133" i="1"/>
  <c r="C1132" i="1"/>
  <c r="C1131" i="1"/>
  <c r="C1130" i="1"/>
  <c r="C1129" i="1"/>
  <c r="C1128" i="1"/>
  <c r="C1127" i="1"/>
  <c r="C1126" i="1"/>
  <c r="C1125" i="1"/>
  <c r="C1124" i="1"/>
  <c r="C1123" i="1"/>
  <c r="C1122" i="1"/>
  <c r="C1121" i="1"/>
  <c r="C1120" i="1"/>
  <c r="C1119" i="1"/>
  <c r="C1118" i="1"/>
  <c r="C1117" i="1"/>
  <c r="C1116" i="1"/>
  <c r="C1115" i="1"/>
  <c r="C1114" i="1"/>
  <c r="C1113" i="1"/>
  <c r="C1112" i="1"/>
  <c r="C1111" i="1"/>
  <c r="C1110" i="1"/>
  <c r="C1109" i="1"/>
  <c r="C1108" i="1"/>
  <c r="C1107" i="1"/>
  <c r="C1106" i="1"/>
  <c r="C1105" i="1"/>
  <c r="C1104" i="1"/>
  <c r="C1103" i="1"/>
  <c r="C1102" i="1"/>
  <c r="C1101" i="1"/>
  <c r="C1100" i="1"/>
  <c r="C1099" i="1"/>
  <c r="C1098" i="1"/>
  <c r="C1097" i="1"/>
  <c r="C1096" i="1"/>
  <c r="C1095" i="1"/>
  <c r="C1094" i="1"/>
  <c r="C1093" i="1"/>
  <c r="C1092" i="1"/>
  <c r="C1091" i="1"/>
  <c r="C1090" i="1"/>
  <c r="C1089" i="1"/>
  <c r="C1088" i="1"/>
  <c r="C1087" i="1"/>
  <c r="C1086" i="1"/>
  <c r="C1085" i="1"/>
  <c r="C1084" i="1"/>
  <c r="C1083" i="1"/>
  <c r="C1082" i="1"/>
  <c r="C1081" i="1"/>
  <c r="C1080" i="1"/>
  <c r="C1079" i="1"/>
  <c r="C1078" i="1"/>
  <c r="C1077" i="1"/>
  <c r="C1076" i="1"/>
  <c r="C1075" i="1"/>
  <c r="C1074" i="1"/>
  <c r="C1073" i="1"/>
  <c r="C1072" i="1"/>
  <c r="C1071" i="1"/>
  <c r="C1070" i="1"/>
  <c r="C1069" i="1"/>
  <c r="C1068" i="1"/>
  <c r="C1067" i="1"/>
  <c r="C1066" i="1"/>
  <c r="C1065" i="1"/>
  <c r="C1064" i="1"/>
  <c r="C1063" i="1"/>
  <c r="C1062" i="1"/>
  <c r="C1061" i="1"/>
  <c r="C1060" i="1"/>
  <c r="C1059" i="1"/>
  <c r="C1058" i="1"/>
  <c r="C1057" i="1"/>
  <c r="C1056" i="1"/>
  <c r="C1055" i="1"/>
  <c r="C1054" i="1"/>
  <c r="C1053" i="1"/>
  <c r="C1052" i="1"/>
  <c r="C1051" i="1"/>
  <c r="C1050" i="1"/>
  <c r="C1049" i="1"/>
  <c r="C1048" i="1"/>
  <c r="C1047" i="1"/>
  <c r="C1046" i="1"/>
  <c r="C1045" i="1"/>
  <c r="C1044" i="1"/>
  <c r="C1043" i="1"/>
  <c r="C1042" i="1"/>
  <c r="C1041" i="1"/>
  <c r="C1040" i="1"/>
  <c r="C1039" i="1"/>
  <c r="C1038" i="1"/>
  <c r="C1037" i="1"/>
  <c r="C1036" i="1"/>
  <c r="C1035" i="1"/>
  <c r="C1034" i="1"/>
  <c r="C1033" i="1"/>
  <c r="C1032" i="1"/>
  <c r="C1031" i="1"/>
  <c r="C1030" i="1"/>
  <c r="C1029" i="1"/>
  <c r="C1028" i="1"/>
  <c r="C1027" i="1"/>
  <c r="C1026" i="1"/>
  <c r="C1025" i="1"/>
  <c r="C1024" i="1"/>
  <c r="C1023" i="1"/>
  <c r="C1022" i="1"/>
  <c r="C1021" i="1"/>
  <c r="C1020" i="1"/>
  <c r="C1019" i="1"/>
  <c r="C1018" i="1"/>
  <c r="C1017" i="1"/>
  <c r="C1016" i="1"/>
  <c r="C1015" i="1"/>
  <c r="C1014" i="1"/>
  <c r="C1013" i="1"/>
  <c r="C1012" i="1"/>
  <c r="C1011" i="1"/>
  <c r="C1010" i="1"/>
  <c r="C1009" i="1"/>
  <c r="C1008" i="1"/>
  <c r="C1007" i="1"/>
  <c r="N4" i="81"/>
  <c r="W70" i="76"/>
  <c r="V70" i="76"/>
  <c r="U70" i="76"/>
  <c r="T70" i="76"/>
  <c r="S70" i="76"/>
  <c r="R70" i="76"/>
  <c r="Q70" i="76"/>
  <c r="P70" i="76"/>
  <c r="O70" i="76"/>
  <c r="N70" i="76"/>
  <c r="W69" i="76"/>
  <c r="V69" i="76"/>
  <c r="U69" i="76"/>
  <c r="T69" i="76"/>
  <c r="S69" i="76"/>
  <c r="R69" i="76"/>
  <c r="Q69" i="76"/>
  <c r="P69" i="76"/>
  <c r="O69" i="76"/>
  <c r="N69" i="76"/>
  <c r="W68" i="76"/>
  <c r="V68" i="76"/>
  <c r="U68" i="76"/>
  <c r="T68" i="76"/>
  <c r="S68" i="76"/>
  <c r="R68" i="76"/>
  <c r="Q68" i="76"/>
  <c r="P68" i="76"/>
  <c r="O68" i="76"/>
  <c r="N68" i="76"/>
  <c r="W67" i="76"/>
  <c r="V67" i="76"/>
  <c r="U67" i="76"/>
  <c r="T67" i="76"/>
  <c r="S67" i="76"/>
  <c r="R67" i="76"/>
  <c r="Q67" i="76"/>
  <c r="P67" i="76"/>
  <c r="O67" i="76"/>
  <c r="W70" i="75"/>
  <c r="V70" i="75"/>
  <c r="U70" i="75"/>
  <c r="T70" i="75"/>
  <c r="S70" i="75"/>
  <c r="R70" i="75"/>
  <c r="Q70" i="75"/>
  <c r="P70" i="75"/>
  <c r="O70" i="75"/>
  <c r="N70" i="75"/>
  <c r="W69" i="75"/>
  <c r="V69" i="75"/>
  <c r="U69" i="75"/>
  <c r="T69" i="75"/>
  <c r="S69" i="75"/>
  <c r="R69" i="75"/>
  <c r="Q69" i="75"/>
  <c r="P69" i="75"/>
  <c r="O69" i="75"/>
  <c r="N69" i="75"/>
  <c r="W68" i="75"/>
  <c r="V68" i="75"/>
  <c r="U68" i="75"/>
  <c r="T68" i="75"/>
  <c r="S68" i="75"/>
  <c r="R68" i="75"/>
  <c r="Q68" i="75"/>
  <c r="P68" i="75"/>
  <c r="O68" i="75"/>
  <c r="N68" i="75"/>
  <c r="W67" i="75"/>
  <c r="V67" i="75"/>
  <c r="U67" i="75"/>
  <c r="T67" i="75"/>
  <c r="S67" i="75"/>
  <c r="R67" i="75"/>
  <c r="Q67" i="75"/>
  <c r="P67" i="75"/>
  <c r="O67" i="75"/>
  <c r="W70" i="74"/>
  <c r="V70" i="74"/>
  <c r="U70" i="74"/>
  <c r="T70" i="74"/>
  <c r="S70" i="74"/>
  <c r="R70" i="74"/>
  <c r="Q70" i="74"/>
  <c r="P70" i="74"/>
  <c r="O70" i="74"/>
  <c r="N70" i="74"/>
  <c r="W69" i="74"/>
  <c r="V69" i="74"/>
  <c r="U69" i="74"/>
  <c r="T69" i="74"/>
  <c r="S69" i="74"/>
  <c r="R69" i="74"/>
  <c r="Q69" i="74"/>
  <c r="P69" i="74"/>
  <c r="O69" i="74"/>
  <c r="N69" i="74"/>
  <c r="W68" i="74"/>
  <c r="V68" i="74"/>
  <c r="U68" i="74"/>
  <c r="T68" i="74"/>
  <c r="S68" i="74"/>
  <c r="R68" i="74"/>
  <c r="Q68" i="74"/>
  <c r="P68" i="74"/>
  <c r="O68" i="74"/>
  <c r="N68" i="74"/>
  <c r="W67" i="74"/>
  <c r="V67" i="74"/>
  <c r="U67" i="74"/>
  <c r="T67" i="74"/>
  <c r="S67" i="74"/>
  <c r="R67" i="74"/>
  <c r="Q67" i="74"/>
  <c r="P67" i="74"/>
  <c r="O67" i="74"/>
  <c r="W70" i="73"/>
  <c r="V70" i="73"/>
  <c r="U70" i="73"/>
  <c r="T70" i="73"/>
  <c r="S70" i="73"/>
  <c r="R70" i="73"/>
  <c r="Q70" i="73"/>
  <c r="P70" i="73"/>
  <c r="O70" i="73"/>
  <c r="N70" i="73"/>
  <c r="W69" i="73"/>
  <c r="V69" i="73"/>
  <c r="U69" i="73"/>
  <c r="T69" i="73"/>
  <c r="S69" i="73"/>
  <c r="R69" i="73"/>
  <c r="Q69" i="73"/>
  <c r="P69" i="73"/>
  <c r="O69" i="73"/>
  <c r="N69" i="73"/>
  <c r="W68" i="73"/>
  <c r="V68" i="73"/>
  <c r="U68" i="73"/>
  <c r="T68" i="73"/>
  <c r="S68" i="73"/>
  <c r="R68" i="73"/>
  <c r="Q68" i="73"/>
  <c r="P68" i="73"/>
  <c r="O68" i="73"/>
  <c r="N68" i="73"/>
  <c r="W67" i="73"/>
  <c r="V67" i="73"/>
  <c r="U67" i="73"/>
  <c r="T67" i="73"/>
  <c r="S67" i="73"/>
  <c r="R67" i="73"/>
  <c r="Q67" i="73"/>
  <c r="P67" i="73"/>
  <c r="O67" i="73"/>
  <c r="W70" i="72"/>
  <c r="V70" i="72"/>
  <c r="U70" i="72"/>
  <c r="T70" i="72"/>
  <c r="S70" i="72"/>
  <c r="R70" i="72"/>
  <c r="Q70" i="72"/>
  <c r="P70" i="72"/>
  <c r="O70" i="72"/>
  <c r="N70" i="72"/>
  <c r="W69" i="72"/>
  <c r="V69" i="72"/>
  <c r="U69" i="72"/>
  <c r="T69" i="72"/>
  <c r="S69" i="72"/>
  <c r="R69" i="72"/>
  <c r="Q69" i="72"/>
  <c r="P69" i="72"/>
  <c r="O69" i="72"/>
  <c r="N69" i="72"/>
  <c r="W68" i="72"/>
  <c r="V68" i="72"/>
  <c r="U68" i="72"/>
  <c r="T68" i="72"/>
  <c r="S68" i="72"/>
  <c r="R68" i="72"/>
  <c r="Q68" i="72"/>
  <c r="P68" i="72"/>
  <c r="O68" i="72"/>
  <c r="N68" i="72"/>
  <c r="W67" i="72"/>
  <c r="V67" i="72"/>
  <c r="U67" i="72"/>
  <c r="T67" i="72"/>
  <c r="S67" i="72"/>
  <c r="R67" i="72"/>
  <c r="Q67" i="72"/>
  <c r="P67" i="72"/>
  <c r="O67" i="72"/>
  <c r="W70" i="71"/>
  <c r="V70" i="71"/>
  <c r="U70" i="71"/>
  <c r="T70" i="71"/>
  <c r="S70" i="71"/>
  <c r="R70" i="71"/>
  <c r="Q70" i="71"/>
  <c r="P70" i="71"/>
  <c r="O70" i="71"/>
  <c r="N70" i="71"/>
  <c r="W69" i="71"/>
  <c r="V69" i="71"/>
  <c r="U69" i="71"/>
  <c r="T69" i="71"/>
  <c r="S69" i="71"/>
  <c r="R69" i="71"/>
  <c r="Q69" i="71"/>
  <c r="P69" i="71"/>
  <c r="O69" i="71"/>
  <c r="N69" i="71"/>
  <c r="W68" i="71"/>
  <c r="V68" i="71"/>
  <c r="U68" i="71"/>
  <c r="T68" i="71"/>
  <c r="S68" i="71"/>
  <c r="R68" i="71"/>
  <c r="Q68" i="71"/>
  <c r="P68" i="71"/>
  <c r="O68" i="71"/>
  <c r="N68" i="71"/>
  <c r="W67" i="71"/>
  <c r="V67" i="71"/>
  <c r="U67" i="71"/>
  <c r="T67" i="71"/>
  <c r="S67" i="71"/>
  <c r="R67" i="71"/>
  <c r="Q67" i="71"/>
  <c r="P67" i="71"/>
  <c r="O67" i="71"/>
  <c r="W70" i="70"/>
  <c r="V70" i="70"/>
  <c r="U70" i="70"/>
  <c r="T70" i="70"/>
  <c r="S70" i="70"/>
  <c r="R70" i="70"/>
  <c r="Q70" i="70"/>
  <c r="P70" i="70"/>
  <c r="O70" i="70"/>
  <c r="N70" i="70"/>
  <c r="W69" i="70"/>
  <c r="V69" i="70"/>
  <c r="U69" i="70"/>
  <c r="T69" i="70"/>
  <c r="S69" i="70"/>
  <c r="R69" i="70"/>
  <c r="Q69" i="70"/>
  <c r="P69" i="70"/>
  <c r="O69" i="70"/>
  <c r="N69" i="70"/>
  <c r="W68" i="70"/>
  <c r="V68" i="70"/>
  <c r="U68" i="70"/>
  <c r="T68" i="70"/>
  <c r="S68" i="70"/>
  <c r="R68" i="70"/>
  <c r="Q68" i="70"/>
  <c r="P68" i="70"/>
  <c r="O68" i="70"/>
  <c r="N68" i="70"/>
  <c r="W67" i="70"/>
  <c r="V67" i="70"/>
  <c r="U67" i="70"/>
  <c r="T67" i="70"/>
  <c r="S67" i="70"/>
  <c r="R67" i="70"/>
  <c r="Q67" i="70"/>
  <c r="P67" i="70"/>
  <c r="O67" i="70"/>
  <c r="W70" i="69"/>
  <c r="V70" i="69"/>
  <c r="U70" i="69"/>
  <c r="T70" i="69"/>
  <c r="S70" i="69"/>
  <c r="R70" i="69"/>
  <c r="Q70" i="69"/>
  <c r="P70" i="69"/>
  <c r="O70" i="69"/>
  <c r="N70" i="69"/>
  <c r="W69" i="69"/>
  <c r="V69" i="69"/>
  <c r="U69" i="69"/>
  <c r="T69" i="69"/>
  <c r="S69" i="69"/>
  <c r="R69" i="69"/>
  <c r="Q69" i="69"/>
  <c r="P69" i="69"/>
  <c r="O69" i="69"/>
  <c r="N69" i="69"/>
  <c r="W68" i="69"/>
  <c r="V68" i="69"/>
  <c r="U68" i="69"/>
  <c r="T68" i="69"/>
  <c r="S68" i="69"/>
  <c r="R68" i="69"/>
  <c r="Q68" i="69"/>
  <c r="P68" i="69"/>
  <c r="O68" i="69"/>
  <c r="N68" i="69"/>
  <c r="W67" i="69"/>
  <c r="V67" i="69"/>
  <c r="U67" i="69"/>
  <c r="T67" i="69"/>
  <c r="S67" i="69"/>
  <c r="R67" i="69"/>
  <c r="Q67" i="69"/>
  <c r="P67" i="69"/>
  <c r="O67" i="69"/>
  <c r="W70" i="68"/>
  <c r="V70" i="68"/>
  <c r="U70" i="68"/>
  <c r="T70" i="68"/>
  <c r="S70" i="68"/>
  <c r="R70" i="68"/>
  <c r="Q70" i="68"/>
  <c r="P70" i="68"/>
  <c r="O70" i="68"/>
  <c r="N70" i="68"/>
  <c r="W69" i="68"/>
  <c r="V69" i="68"/>
  <c r="U69" i="68"/>
  <c r="T69" i="68"/>
  <c r="S69" i="68"/>
  <c r="R69" i="68"/>
  <c r="Q69" i="68"/>
  <c r="P69" i="68"/>
  <c r="O69" i="68"/>
  <c r="N69" i="68"/>
  <c r="W68" i="68"/>
  <c r="V68" i="68"/>
  <c r="U68" i="68"/>
  <c r="T68" i="68"/>
  <c r="S68" i="68"/>
  <c r="R68" i="68"/>
  <c r="Q68" i="68"/>
  <c r="P68" i="68"/>
  <c r="O68" i="68"/>
  <c r="N68" i="68"/>
  <c r="W67" i="68"/>
  <c r="V67" i="68"/>
  <c r="U67" i="68"/>
  <c r="T67" i="68"/>
  <c r="S67" i="68"/>
  <c r="R67" i="68"/>
  <c r="Q67" i="68"/>
  <c r="P67" i="68"/>
  <c r="O67" i="68"/>
  <c r="W70" i="67"/>
  <c r="V70" i="67"/>
  <c r="U70" i="67"/>
  <c r="T70" i="67"/>
  <c r="S70" i="67"/>
  <c r="R70" i="67"/>
  <c r="Q70" i="67"/>
  <c r="P70" i="67"/>
  <c r="O70" i="67"/>
  <c r="N70" i="67"/>
  <c r="W69" i="67"/>
  <c r="V69" i="67"/>
  <c r="U69" i="67"/>
  <c r="T69" i="67"/>
  <c r="S69" i="67"/>
  <c r="R69" i="67"/>
  <c r="Q69" i="67"/>
  <c r="P69" i="67"/>
  <c r="O69" i="67"/>
  <c r="N69" i="67"/>
  <c r="W68" i="67"/>
  <c r="V68" i="67"/>
  <c r="U68" i="67"/>
  <c r="T68" i="67"/>
  <c r="S68" i="67"/>
  <c r="R68" i="67"/>
  <c r="Q68" i="67"/>
  <c r="P68" i="67"/>
  <c r="O68" i="67"/>
  <c r="N68" i="67"/>
  <c r="W67" i="67"/>
  <c r="V67" i="67"/>
  <c r="U67" i="67"/>
  <c r="T67" i="67"/>
  <c r="S67" i="67"/>
  <c r="R67" i="67"/>
  <c r="Q67" i="67"/>
  <c r="P67" i="67"/>
  <c r="O67" i="67"/>
  <c r="W70" i="66"/>
  <c r="V70" i="66"/>
  <c r="U70" i="66"/>
  <c r="T70" i="66"/>
  <c r="S70" i="66"/>
  <c r="R70" i="66"/>
  <c r="Q70" i="66"/>
  <c r="P70" i="66"/>
  <c r="O70" i="66"/>
  <c r="N70" i="66"/>
  <c r="W69" i="66"/>
  <c r="V69" i="66"/>
  <c r="U69" i="66"/>
  <c r="T69" i="66"/>
  <c r="S69" i="66"/>
  <c r="R69" i="66"/>
  <c r="Q69" i="66"/>
  <c r="P69" i="66"/>
  <c r="O69" i="66"/>
  <c r="N69" i="66"/>
  <c r="W68" i="66"/>
  <c r="V68" i="66"/>
  <c r="U68" i="66"/>
  <c r="T68" i="66"/>
  <c r="S68" i="66"/>
  <c r="R68" i="66"/>
  <c r="Q68" i="66"/>
  <c r="P68" i="66"/>
  <c r="O68" i="66"/>
  <c r="N68" i="66"/>
  <c r="W67" i="66"/>
  <c r="V67" i="66"/>
  <c r="U67" i="66"/>
  <c r="T67" i="66"/>
  <c r="S67" i="66"/>
  <c r="R67" i="66"/>
  <c r="Q67" i="66"/>
  <c r="P67" i="66"/>
  <c r="O67" i="66"/>
  <c r="W70" i="65"/>
  <c r="V70" i="65"/>
  <c r="U70" i="65"/>
  <c r="T70" i="65"/>
  <c r="S70" i="65"/>
  <c r="R70" i="65"/>
  <c r="Q70" i="65"/>
  <c r="P70" i="65"/>
  <c r="O70" i="65"/>
  <c r="N70" i="65"/>
  <c r="W69" i="65"/>
  <c r="V69" i="65"/>
  <c r="U69" i="65"/>
  <c r="T69" i="65"/>
  <c r="S69" i="65"/>
  <c r="R69" i="65"/>
  <c r="Q69" i="65"/>
  <c r="P69" i="65"/>
  <c r="O69" i="65"/>
  <c r="N69" i="65"/>
  <c r="W68" i="65"/>
  <c r="V68" i="65"/>
  <c r="U68" i="65"/>
  <c r="T68" i="65"/>
  <c r="S68" i="65"/>
  <c r="R68" i="65"/>
  <c r="Q68" i="65"/>
  <c r="P68" i="65"/>
  <c r="O68" i="65"/>
  <c r="N68" i="65"/>
  <c r="W67" i="65"/>
  <c r="V67" i="65"/>
  <c r="U67" i="65"/>
  <c r="T67" i="65"/>
  <c r="S67" i="65"/>
  <c r="R67" i="65"/>
  <c r="Q67" i="65"/>
  <c r="P67" i="65"/>
  <c r="O67" i="65"/>
  <c r="W70" i="64"/>
  <c r="V70" i="64"/>
  <c r="U70" i="64"/>
  <c r="T70" i="64"/>
  <c r="S70" i="64"/>
  <c r="R70" i="64"/>
  <c r="Q70" i="64"/>
  <c r="P70" i="64"/>
  <c r="O70" i="64"/>
  <c r="N70" i="64"/>
  <c r="W69" i="64"/>
  <c r="V69" i="64"/>
  <c r="U69" i="64"/>
  <c r="T69" i="64"/>
  <c r="S69" i="64"/>
  <c r="R69" i="64"/>
  <c r="Q69" i="64"/>
  <c r="P69" i="64"/>
  <c r="O69" i="64"/>
  <c r="N69" i="64"/>
  <c r="W68" i="64"/>
  <c r="V68" i="64"/>
  <c r="U68" i="64"/>
  <c r="T68" i="64"/>
  <c r="S68" i="64"/>
  <c r="R68" i="64"/>
  <c r="Q68" i="64"/>
  <c r="P68" i="64"/>
  <c r="O68" i="64"/>
  <c r="N68" i="64"/>
  <c r="W67" i="64"/>
  <c r="V67" i="64"/>
  <c r="U67" i="64"/>
  <c r="T67" i="64"/>
  <c r="S67" i="64"/>
  <c r="R67" i="64"/>
  <c r="Q67" i="64"/>
  <c r="P67" i="64"/>
  <c r="O67" i="64"/>
  <c r="O70" i="62"/>
  <c r="W70" i="62"/>
  <c r="V70" i="62"/>
  <c r="U70" i="62"/>
  <c r="T70" i="62"/>
  <c r="S70" i="62"/>
  <c r="R70" i="62"/>
  <c r="Q70" i="62"/>
  <c r="P70" i="62"/>
  <c r="N70" i="62"/>
  <c r="W69" i="62"/>
  <c r="V69" i="62"/>
  <c r="U69" i="62"/>
  <c r="T69" i="62"/>
  <c r="S69" i="62"/>
  <c r="R69" i="62"/>
  <c r="Q69" i="62"/>
  <c r="P69" i="62"/>
  <c r="O69" i="62"/>
  <c r="N69" i="62"/>
  <c r="W68" i="62"/>
  <c r="V68" i="62"/>
  <c r="U68" i="62"/>
  <c r="T68" i="62"/>
  <c r="S68" i="62"/>
  <c r="R68" i="62"/>
  <c r="Q68" i="62"/>
  <c r="P68" i="62"/>
  <c r="O68" i="62"/>
  <c r="N68" i="62"/>
  <c r="W67" i="62"/>
  <c r="V67" i="62"/>
  <c r="U67" i="62"/>
  <c r="T67" i="62"/>
  <c r="S67" i="62"/>
  <c r="R67" i="62"/>
  <c r="Q67" i="62"/>
  <c r="P67" i="62"/>
  <c r="O67" i="62"/>
  <c r="W70" i="37"/>
  <c r="V70" i="37"/>
  <c r="U70" i="37"/>
  <c r="T70" i="37"/>
  <c r="S70" i="37"/>
  <c r="R70" i="37"/>
  <c r="Q70" i="37"/>
  <c r="P70" i="37"/>
  <c r="O70" i="37"/>
  <c r="N70" i="37"/>
  <c r="W69" i="37"/>
  <c r="V69" i="37"/>
  <c r="U69" i="37"/>
  <c r="T69" i="37"/>
  <c r="S69" i="37"/>
  <c r="R69" i="37"/>
  <c r="Q69" i="37"/>
  <c r="P69" i="37"/>
  <c r="O69" i="37"/>
  <c r="N69" i="37"/>
  <c r="W68" i="37"/>
  <c r="V68" i="37"/>
  <c r="U68" i="37"/>
  <c r="T68" i="37"/>
  <c r="S68" i="37"/>
  <c r="R68" i="37"/>
  <c r="Q68" i="37"/>
  <c r="P68" i="37"/>
  <c r="O68" i="37"/>
  <c r="N68" i="37"/>
  <c r="W67" i="37"/>
  <c r="V67" i="37"/>
  <c r="U67" i="37"/>
  <c r="T67" i="37"/>
  <c r="S67" i="37"/>
  <c r="R67" i="37"/>
  <c r="Q67" i="37"/>
  <c r="P67" i="37"/>
  <c r="O67" i="37"/>
  <c r="O18" i="37"/>
  <c r="W86" i="81"/>
  <c r="V86" i="81"/>
  <c r="U86" i="81"/>
  <c r="T86" i="81"/>
  <c r="S86" i="81"/>
  <c r="R86" i="81"/>
  <c r="Q86" i="81"/>
  <c r="P86" i="81"/>
  <c r="O86" i="81"/>
  <c r="N86" i="81"/>
  <c r="W85" i="81"/>
  <c r="V85" i="81"/>
  <c r="U85" i="81"/>
  <c r="T85" i="81"/>
  <c r="S85" i="81"/>
  <c r="R85" i="81"/>
  <c r="Q85" i="81"/>
  <c r="P85" i="81"/>
  <c r="O85" i="81"/>
  <c r="N85" i="81"/>
  <c r="W84" i="81"/>
  <c r="V84" i="81"/>
  <c r="U84" i="81"/>
  <c r="T84" i="81"/>
  <c r="S84" i="81"/>
  <c r="R84" i="81"/>
  <c r="Q84" i="81"/>
  <c r="P84" i="81"/>
  <c r="O84" i="81"/>
  <c r="N84" i="81"/>
  <c r="W83" i="81"/>
  <c r="V83" i="81"/>
  <c r="U83" i="81"/>
  <c r="T83" i="81"/>
  <c r="S83" i="81"/>
  <c r="R83" i="81"/>
  <c r="Q83" i="81"/>
  <c r="P83" i="81"/>
  <c r="O83" i="81"/>
  <c r="N83" i="81"/>
  <c r="W81" i="81"/>
  <c r="V81" i="81"/>
  <c r="U81" i="81"/>
  <c r="T81" i="81"/>
  <c r="S81" i="81"/>
  <c r="R81" i="81"/>
  <c r="Q81" i="81"/>
  <c r="P81" i="81"/>
  <c r="O81" i="81"/>
  <c r="N81" i="81"/>
  <c r="W80" i="81"/>
  <c r="V80" i="81"/>
  <c r="U80" i="81"/>
  <c r="T80" i="81"/>
  <c r="S80" i="81"/>
  <c r="R80" i="81"/>
  <c r="Q80" i="81"/>
  <c r="P80" i="81"/>
  <c r="O80" i="81"/>
  <c r="N80" i="81"/>
  <c r="W79" i="81"/>
  <c r="V79" i="81"/>
  <c r="U79" i="81"/>
  <c r="T79" i="81"/>
  <c r="S79" i="81"/>
  <c r="R79" i="81"/>
  <c r="Q79" i="81"/>
  <c r="P79" i="81"/>
  <c r="O79" i="81"/>
  <c r="N79" i="81"/>
  <c r="W78" i="81"/>
  <c r="V78" i="81"/>
  <c r="U78" i="81"/>
  <c r="T78" i="81"/>
  <c r="S78" i="81"/>
  <c r="R78" i="81"/>
  <c r="Q78" i="81"/>
  <c r="P78" i="81"/>
  <c r="O78" i="81"/>
  <c r="N78" i="81"/>
  <c r="W76" i="81"/>
  <c r="V76" i="81"/>
  <c r="U76" i="81"/>
  <c r="T76" i="81"/>
  <c r="S76" i="81"/>
  <c r="R76" i="81"/>
  <c r="Q76" i="81"/>
  <c r="P76" i="81"/>
  <c r="O76" i="81"/>
  <c r="N76" i="81"/>
  <c r="W75" i="81"/>
  <c r="V75" i="81"/>
  <c r="U75" i="81"/>
  <c r="T75" i="81"/>
  <c r="S75" i="81"/>
  <c r="R75" i="81"/>
  <c r="Q75" i="81"/>
  <c r="P75" i="81"/>
  <c r="O75" i="81"/>
  <c r="N75" i="81"/>
  <c r="W74" i="81"/>
  <c r="V74" i="81"/>
  <c r="U74" i="81"/>
  <c r="T74" i="81"/>
  <c r="S74" i="81"/>
  <c r="R74" i="81"/>
  <c r="Q74" i="81"/>
  <c r="P74" i="81"/>
  <c r="O74" i="81"/>
  <c r="N74" i="81"/>
  <c r="W73" i="81"/>
  <c r="V73" i="81"/>
  <c r="U73" i="81"/>
  <c r="T73" i="81"/>
  <c r="S73" i="81"/>
  <c r="R73" i="81"/>
  <c r="Q73" i="81"/>
  <c r="P73" i="81"/>
  <c r="O73" i="81"/>
  <c r="N73" i="81"/>
  <c r="W71" i="81"/>
  <c r="V71" i="81"/>
  <c r="U71" i="81"/>
  <c r="T71" i="81"/>
  <c r="S71" i="81"/>
  <c r="R71" i="81"/>
  <c r="Q71" i="81"/>
  <c r="P71" i="81"/>
  <c r="O71" i="81"/>
  <c r="N71" i="81"/>
  <c r="W70" i="81"/>
  <c r="V70" i="81"/>
  <c r="U70" i="81"/>
  <c r="T70" i="81"/>
  <c r="S70" i="81"/>
  <c r="R70" i="81"/>
  <c r="Q70" i="81"/>
  <c r="P70" i="81"/>
  <c r="O70" i="81"/>
  <c r="N70" i="81"/>
  <c r="W69" i="81"/>
  <c r="V69" i="81"/>
  <c r="U69" i="81"/>
  <c r="T69" i="81"/>
  <c r="S69" i="81"/>
  <c r="R69" i="81"/>
  <c r="Q69" i="81"/>
  <c r="P69" i="81"/>
  <c r="O69" i="81"/>
  <c r="N69" i="81"/>
  <c r="W68" i="81"/>
  <c r="V68" i="81"/>
  <c r="U68" i="81"/>
  <c r="T68" i="81"/>
  <c r="S68" i="81"/>
  <c r="R68" i="81"/>
  <c r="Q68" i="81"/>
  <c r="P68" i="81"/>
  <c r="O68" i="81"/>
  <c r="N68" i="81"/>
  <c r="W66" i="81"/>
  <c r="V66" i="81"/>
  <c r="U66" i="81"/>
  <c r="T66" i="81"/>
  <c r="S66" i="81"/>
  <c r="R66" i="81"/>
  <c r="Q66" i="81"/>
  <c r="P66" i="81"/>
  <c r="O66" i="81"/>
  <c r="N66" i="81"/>
  <c r="W65" i="81"/>
  <c r="V65" i="81"/>
  <c r="U65" i="81"/>
  <c r="T65" i="81"/>
  <c r="S65" i="81"/>
  <c r="R65" i="81"/>
  <c r="Q65" i="81"/>
  <c r="P65" i="81"/>
  <c r="O65" i="81"/>
  <c r="N65" i="81"/>
  <c r="W64" i="81"/>
  <c r="V64" i="81"/>
  <c r="U64" i="81"/>
  <c r="T64" i="81"/>
  <c r="S64" i="81"/>
  <c r="R64" i="81"/>
  <c r="Q64" i="81"/>
  <c r="P64" i="81"/>
  <c r="O64" i="81"/>
  <c r="N64" i="81"/>
  <c r="W63" i="81"/>
  <c r="V63" i="81"/>
  <c r="U63" i="81"/>
  <c r="T63" i="81"/>
  <c r="S63" i="81"/>
  <c r="R63" i="81"/>
  <c r="Q63" i="81"/>
  <c r="P63" i="81"/>
  <c r="O63" i="81"/>
  <c r="N63" i="81"/>
  <c r="W61" i="81"/>
  <c r="V61" i="81"/>
  <c r="U61" i="81"/>
  <c r="T61" i="81"/>
  <c r="S61" i="81"/>
  <c r="R61" i="81"/>
  <c r="Q61" i="81"/>
  <c r="P61" i="81"/>
  <c r="O61" i="81"/>
  <c r="N61" i="81"/>
  <c r="W60" i="81"/>
  <c r="V60" i="81"/>
  <c r="U60" i="81"/>
  <c r="T60" i="81"/>
  <c r="S60" i="81"/>
  <c r="R60" i="81"/>
  <c r="Q60" i="81"/>
  <c r="P60" i="81"/>
  <c r="O60" i="81"/>
  <c r="N60" i="81"/>
  <c r="W59" i="81"/>
  <c r="V59" i="81"/>
  <c r="U59" i="81"/>
  <c r="T59" i="81"/>
  <c r="S59" i="81"/>
  <c r="R59" i="81"/>
  <c r="Q59" i="81"/>
  <c r="P59" i="81"/>
  <c r="O59" i="81"/>
  <c r="N59" i="81"/>
  <c r="W58" i="81"/>
  <c r="V58" i="81"/>
  <c r="U58" i="81"/>
  <c r="T58" i="81"/>
  <c r="S58" i="81"/>
  <c r="R58" i="81"/>
  <c r="Q58" i="81"/>
  <c r="P58" i="81"/>
  <c r="O58" i="81"/>
  <c r="N58" i="81"/>
  <c r="W56" i="81"/>
  <c r="V56" i="81"/>
  <c r="U56" i="81"/>
  <c r="T56" i="81"/>
  <c r="S56" i="81"/>
  <c r="R56" i="81"/>
  <c r="Q56" i="81"/>
  <c r="P56" i="81"/>
  <c r="O56" i="81"/>
  <c r="N56" i="81"/>
  <c r="W55" i="81"/>
  <c r="V55" i="81"/>
  <c r="U55" i="81"/>
  <c r="T55" i="81"/>
  <c r="S55" i="81"/>
  <c r="R55" i="81"/>
  <c r="Q55" i="81"/>
  <c r="P55" i="81"/>
  <c r="O55" i="81"/>
  <c r="N55" i="81"/>
  <c r="W54" i="81"/>
  <c r="V54" i="81"/>
  <c r="U54" i="81"/>
  <c r="T54" i="81"/>
  <c r="S54" i="81"/>
  <c r="R54" i="81"/>
  <c r="Q54" i="81"/>
  <c r="P54" i="81"/>
  <c r="O54" i="81"/>
  <c r="N54" i="81"/>
  <c r="W53" i="81"/>
  <c r="V53" i="81"/>
  <c r="U53" i="81"/>
  <c r="T53" i="81"/>
  <c r="S53" i="81"/>
  <c r="R53" i="81"/>
  <c r="Q53" i="81"/>
  <c r="P53" i="81"/>
  <c r="O53" i="81"/>
  <c r="N53" i="81"/>
  <c r="W51" i="81"/>
  <c r="V51" i="81"/>
  <c r="U51" i="81"/>
  <c r="T51" i="81"/>
  <c r="S51" i="81"/>
  <c r="R51" i="81"/>
  <c r="Q51" i="81"/>
  <c r="P51" i="81"/>
  <c r="O51" i="81"/>
  <c r="N51" i="81"/>
  <c r="W50" i="81"/>
  <c r="V50" i="81"/>
  <c r="U50" i="81"/>
  <c r="T50" i="81"/>
  <c r="S50" i="81"/>
  <c r="R50" i="81"/>
  <c r="Q50" i="81"/>
  <c r="P50" i="81"/>
  <c r="O50" i="81"/>
  <c r="N50" i="81"/>
  <c r="W49" i="81"/>
  <c r="V49" i="81"/>
  <c r="U49" i="81"/>
  <c r="T49" i="81"/>
  <c r="S49" i="81"/>
  <c r="R49" i="81"/>
  <c r="Q49" i="81"/>
  <c r="P49" i="81"/>
  <c r="O49" i="81"/>
  <c r="N49" i="81"/>
  <c r="W48" i="81"/>
  <c r="V48" i="81"/>
  <c r="U48" i="81"/>
  <c r="T48" i="81"/>
  <c r="S48" i="81"/>
  <c r="R48" i="81"/>
  <c r="Q48" i="81"/>
  <c r="P48" i="81"/>
  <c r="O48" i="81"/>
  <c r="N48" i="81"/>
  <c r="W46" i="81"/>
  <c r="V46" i="81"/>
  <c r="U46" i="81"/>
  <c r="T46" i="81"/>
  <c r="S46" i="81"/>
  <c r="R46" i="81"/>
  <c r="Q46" i="81"/>
  <c r="P46" i="81"/>
  <c r="O46" i="81"/>
  <c r="N46" i="81"/>
  <c r="W45" i="81"/>
  <c r="V45" i="81"/>
  <c r="U45" i="81"/>
  <c r="T45" i="81"/>
  <c r="S45" i="81"/>
  <c r="R45" i="81"/>
  <c r="Q45" i="81"/>
  <c r="P45" i="81"/>
  <c r="O45" i="81"/>
  <c r="N45" i="81"/>
  <c r="W44" i="81"/>
  <c r="V44" i="81"/>
  <c r="U44" i="81"/>
  <c r="T44" i="81"/>
  <c r="S44" i="81"/>
  <c r="R44" i="81"/>
  <c r="Q44" i="81"/>
  <c r="P44" i="81"/>
  <c r="O44" i="81"/>
  <c r="N44" i="81"/>
  <c r="W43" i="81"/>
  <c r="V43" i="81"/>
  <c r="U43" i="81"/>
  <c r="T43" i="81"/>
  <c r="S43" i="81"/>
  <c r="R43" i="81"/>
  <c r="Q43" i="81"/>
  <c r="P43" i="81"/>
  <c r="O43" i="81"/>
  <c r="N43" i="81"/>
  <c r="W41" i="81"/>
  <c r="V41" i="81"/>
  <c r="U41" i="81"/>
  <c r="T41" i="81"/>
  <c r="S41" i="81"/>
  <c r="R41" i="81"/>
  <c r="Q41" i="81"/>
  <c r="P41" i="81"/>
  <c r="O41" i="81"/>
  <c r="N41" i="81"/>
  <c r="W40" i="81"/>
  <c r="V40" i="81"/>
  <c r="U40" i="81"/>
  <c r="T40" i="81"/>
  <c r="S40" i="81"/>
  <c r="R40" i="81"/>
  <c r="Q40" i="81"/>
  <c r="P40" i="81"/>
  <c r="O40" i="81"/>
  <c r="N40" i="81"/>
  <c r="W39" i="81"/>
  <c r="V39" i="81"/>
  <c r="U39" i="81"/>
  <c r="T39" i="81"/>
  <c r="S39" i="81"/>
  <c r="R39" i="81"/>
  <c r="Q39" i="81"/>
  <c r="P39" i="81"/>
  <c r="O39" i="81"/>
  <c r="N39" i="81"/>
  <c r="W38" i="81"/>
  <c r="V38" i="81"/>
  <c r="U38" i="81"/>
  <c r="T38" i="81"/>
  <c r="S38" i="81"/>
  <c r="R38" i="81"/>
  <c r="Q38" i="81"/>
  <c r="P38" i="81"/>
  <c r="O38" i="81"/>
  <c r="N38" i="81"/>
  <c r="W36" i="81"/>
  <c r="V36" i="81"/>
  <c r="U36" i="81"/>
  <c r="T36" i="81"/>
  <c r="S36" i="81"/>
  <c r="R36" i="81"/>
  <c r="Q36" i="81"/>
  <c r="P36" i="81"/>
  <c r="O36" i="81"/>
  <c r="N36" i="81"/>
  <c r="W35" i="81"/>
  <c r="V35" i="81"/>
  <c r="U35" i="81"/>
  <c r="T35" i="81"/>
  <c r="S35" i="81"/>
  <c r="R35" i="81"/>
  <c r="Q35" i="81"/>
  <c r="P35" i="81"/>
  <c r="O35" i="81"/>
  <c r="N35" i="81"/>
  <c r="W34" i="81"/>
  <c r="V34" i="81"/>
  <c r="U34" i="81"/>
  <c r="T34" i="81"/>
  <c r="S34" i="81"/>
  <c r="R34" i="81"/>
  <c r="Q34" i="81"/>
  <c r="P34" i="81"/>
  <c r="O34" i="81"/>
  <c r="N34" i="81"/>
  <c r="W33" i="81"/>
  <c r="V33" i="81"/>
  <c r="U33" i="81"/>
  <c r="T33" i="81"/>
  <c r="S33" i="81"/>
  <c r="R33" i="81"/>
  <c r="Q33" i="81"/>
  <c r="P33" i="81"/>
  <c r="O33" i="81"/>
  <c r="N33" i="81"/>
  <c r="W31" i="81"/>
  <c r="V31" i="81"/>
  <c r="U31" i="81"/>
  <c r="T31" i="81"/>
  <c r="S31" i="81"/>
  <c r="R31" i="81"/>
  <c r="Q31" i="81"/>
  <c r="P31" i="81"/>
  <c r="O31" i="81"/>
  <c r="N31" i="81"/>
  <c r="W30" i="81"/>
  <c r="V30" i="81"/>
  <c r="U30" i="81"/>
  <c r="T30" i="81"/>
  <c r="S30" i="81"/>
  <c r="R30" i="81"/>
  <c r="Q30" i="81"/>
  <c r="P30" i="81"/>
  <c r="O30" i="81"/>
  <c r="N30" i="81"/>
  <c r="W29" i="81"/>
  <c r="V29" i="81"/>
  <c r="U29" i="81"/>
  <c r="T29" i="81"/>
  <c r="S29" i="81"/>
  <c r="R29" i="81"/>
  <c r="Q29" i="81"/>
  <c r="P29" i="81"/>
  <c r="O29" i="81"/>
  <c r="N29" i="81"/>
  <c r="W28" i="81"/>
  <c r="V28" i="81"/>
  <c r="U28" i="81"/>
  <c r="T28" i="81"/>
  <c r="S28" i="81"/>
  <c r="R28" i="81"/>
  <c r="Q28" i="81"/>
  <c r="P28" i="81"/>
  <c r="O28" i="81"/>
  <c r="N28" i="81"/>
  <c r="W26" i="81"/>
  <c r="V26" i="81"/>
  <c r="U26" i="81"/>
  <c r="T26" i="81"/>
  <c r="S26" i="81"/>
  <c r="R26" i="81"/>
  <c r="Q26" i="81"/>
  <c r="P26" i="81"/>
  <c r="O26" i="81"/>
  <c r="N26" i="81"/>
  <c r="W25" i="81"/>
  <c r="V25" i="81"/>
  <c r="U25" i="81"/>
  <c r="T25" i="81"/>
  <c r="S25" i="81"/>
  <c r="R25" i="81"/>
  <c r="Q25" i="81"/>
  <c r="P25" i="81"/>
  <c r="O25" i="81"/>
  <c r="N25" i="81"/>
  <c r="W24" i="81"/>
  <c r="V24" i="81"/>
  <c r="U24" i="81"/>
  <c r="T24" i="81"/>
  <c r="S24" i="81"/>
  <c r="R24" i="81"/>
  <c r="Q24" i="81"/>
  <c r="P24" i="81"/>
  <c r="O24" i="81"/>
  <c r="N24" i="81"/>
  <c r="W23" i="81"/>
  <c r="V23" i="81"/>
  <c r="U23" i="81"/>
  <c r="T23" i="81"/>
  <c r="S23" i="81"/>
  <c r="R23" i="81"/>
  <c r="Q23" i="81"/>
  <c r="P23" i="81"/>
  <c r="O23" i="81"/>
  <c r="N23" i="81"/>
  <c r="W21" i="81"/>
  <c r="V21" i="81"/>
  <c r="U21" i="81"/>
  <c r="T21" i="81"/>
  <c r="S21" i="81"/>
  <c r="R21" i="81"/>
  <c r="Q21" i="81"/>
  <c r="P21" i="81"/>
  <c r="O21" i="81"/>
  <c r="N21" i="81"/>
  <c r="W7" i="81"/>
  <c r="V7" i="81"/>
  <c r="U7" i="81"/>
  <c r="T7" i="81"/>
  <c r="S7" i="81"/>
  <c r="R7" i="81"/>
  <c r="Q7" i="81"/>
  <c r="P7" i="81"/>
  <c r="O7" i="81"/>
  <c r="N7" i="81"/>
  <c r="W6" i="81"/>
  <c r="V6" i="81"/>
  <c r="U6" i="81"/>
  <c r="T6" i="81"/>
  <c r="S6" i="81"/>
  <c r="R6" i="81"/>
  <c r="Q6" i="81"/>
  <c r="P6" i="81"/>
  <c r="O6" i="81"/>
  <c r="N6" i="81"/>
  <c r="W5" i="81"/>
  <c r="V5" i="81"/>
  <c r="U5" i="81"/>
  <c r="T5" i="81"/>
  <c r="S5" i="81"/>
  <c r="R5" i="81"/>
  <c r="Q5" i="81"/>
  <c r="P5" i="81"/>
  <c r="O5" i="81"/>
  <c r="N5" i="81"/>
  <c r="W4" i="81"/>
  <c r="V4" i="81"/>
  <c r="U4" i="81"/>
  <c r="T4" i="81"/>
  <c r="S4" i="81"/>
  <c r="R4" i="81"/>
  <c r="Q4" i="81"/>
  <c r="P4" i="81"/>
  <c r="O4" i="81"/>
  <c r="V1006" i="1"/>
  <c r="U1006" i="1"/>
  <c r="V1005" i="1"/>
  <c r="U1005" i="1"/>
  <c r="V1004" i="1"/>
  <c r="U1004" i="1"/>
  <c r="V1003" i="1"/>
  <c r="U1003" i="1"/>
  <c r="V1002" i="1"/>
  <c r="U1002" i="1"/>
  <c r="V1001" i="1"/>
  <c r="U1001" i="1"/>
  <c r="V1000" i="1"/>
  <c r="U1000" i="1"/>
  <c r="V999" i="1"/>
  <c r="U999" i="1"/>
  <c r="V998" i="1"/>
  <c r="U998" i="1"/>
  <c r="V997" i="1"/>
  <c r="U997" i="1"/>
  <c r="V996" i="1"/>
  <c r="U996" i="1"/>
  <c r="V995" i="1"/>
  <c r="U995" i="1"/>
  <c r="V994" i="1"/>
  <c r="U994" i="1"/>
  <c r="V993" i="1"/>
  <c r="U993" i="1"/>
  <c r="V992" i="1"/>
  <c r="U992" i="1"/>
  <c r="V991" i="1"/>
  <c r="U991" i="1"/>
  <c r="V990" i="1"/>
  <c r="U990" i="1"/>
  <c r="V989" i="1"/>
  <c r="U989" i="1"/>
  <c r="V988" i="1"/>
  <c r="U988" i="1"/>
  <c r="V987" i="1"/>
  <c r="U987" i="1"/>
  <c r="V986" i="1"/>
  <c r="U986" i="1"/>
  <c r="V985" i="1"/>
  <c r="U985" i="1"/>
  <c r="V984" i="1"/>
  <c r="U984" i="1"/>
  <c r="V983" i="1"/>
  <c r="U983" i="1"/>
  <c r="V982" i="1"/>
  <c r="U982" i="1"/>
  <c r="V981" i="1"/>
  <c r="U981" i="1"/>
  <c r="V980" i="1"/>
  <c r="U980" i="1"/>
  <c r="V979" i="1"/>
  <c r="U979" i="1"/>
  <c r="V978" i="1"/>
  <c r="U978" i="1"/>
  <c r="V977" i="1"/>
  <c r="U977" i="1"/>
  <c r="V976" i="1"/>
  <c r="U976" i="1"/>
  <c r="V975" i="1"/>
  <c r="U975" i="1"/>
  <c r="V974" i="1"/>
  <c r="U974" i="1"/>
  <c r="V973" i="1"/>
  <c r="U973" i="1"/>
  <c r="V972" i="1"/>
  <c r="U972" i="1"/>
  <c r="V971" i="1"/>
  <c r="U971" i="1"/>
  <c r="V970" i="1"/>
  <c r="U970" i="1"/>
  <c r="V969" i="1"/>
  <c r="U969" i="1"/>
  <c r="V968" i="1"/>
  <c r="U968" i="1"/>
  <c r="V967" i="1"/>
  <c r="V966" i="1"/>
  <c r="V965" i="1"/>
  <c r="V964" i="1"/>
  <c r="V963" i="1"/>
  <c r="V962" i="1"/>
  <c r="V961" i="1"/>
  <c r="V960" i="1"/>
  <c r="V959" i="1"/>
  <c r="V958" i="1"/>
  <c r="V957" i="1"/>
  <c r="V956" i="1"/>
  <c r="V955" i="1"/>
  <c r="V954" i="1"/>
  <c r="V953" i="1"/>
  <c r="V952" i="1"/>
  <c r="V951" i="1"/>
  <c r="V950" i="1"/>
  <c r="V949" i="1"/>
  <c r="V948" i="1"/>
  <c r="V947" i="1"/>
  <c r="V946" i="1"/>
  <c r="V945" i="1"/>
  <c r="V944" i="1"/>
  <c r="V943" i="1"/>
  <c r="V942" i="1"/>
  <c r="V941" i="1"/>
  <c r="V940" i="1"/>
  <c r="V939" i="1"/>
  <c r="V938" i="1"/>
  <c r="V937" i="1"/>
  <c r="V936" i="1"/>
  <c r="V935" i="1"/>
  <c r="V934" i="1"/>
  <c r="V933" i="1"/>
  <c r="V932" i="1"/>
  <c r="V931" i="1"/>
  <c r="V930" i="1"/>
  <c r="V929" i="1"/>
  <c r="O96" i="47" l="1"/>
  <c r="Q94" i="47"/>
  <c r="Q95" i="47"/>
  <c r="Q96" i="47"/>
  <c r="O95" i="47"/>
  <c r="R94" i="47"/>
  <c r="R95" i="47"/>
  <c r="R96" i="47"/>
  <c r="S94" i="47"/>
  <c r="S95" i="47"/>
  <c r="S96" i="47"/>
  <c r="V94" i="47"/>
  <c r="V95" i="47"/>
  <c r="V96" i="47"/>
  <c r="W94" i="47"/>
  <c r="W95" i="47"/>
  <c r="W96" i="47"/>
  <c r="V928" i="1"/>
  <c r="V927" i="1"/>
  <c r="V926" i="1"/>
  <c r="V925" i="1"/>
  <c r="V924" i="1"/>
  <c r="V923" i="1"/>
  <c r="V922" i="1"/>
  <c r="V921" i="1"/>
  <c r="V920" i="1"/>
  <c r="V919" i="1"/>
  <c r="V918" i="1"/>
  <c r="V917" i="1"/>
  <c r="V916" i="1"/>
  <c r="V915" i="1"/>
  <c r="V914" i="1"/>
  <c r="V913" i="1"/>
  <c r="V912" i="1"/>
  <c r="V911" i="1"/>
  <c r="V910" i="1"/>
  <c r="V909" i="1"/>
  <c r="V908" i="1"/>
  <c r="V907" i="1"/>
  <c r="V906" i="1"/>
  <c r="V905" i="1"/>
  <c r="V904" i="1"/>
  <c r="V903" i="1"/>
  <c r="V902" i="1"/>
  <c r="V901" i="1"/>
  <c r="V900" i="1"/>
  <c r="V899" i="1"/>
  <c r="V898" i="1"/>
  <c r="V897" i="1"/>
  <c r="V896" i="1"/>
  <c r="V895" i="1"/>
  <c r="V894" i="1"/>
  <c r="V893" i="1"/>
  <c r="V892" i="1"/>
  <c r="V891" i="1"/>
  <c r="V890" i="1"/>
  <c r="V889" i="1"/>
  <c r="V888" i="1"/>
  <c r="V887" i="1"/>
  <c r="V886" i="1"/>
  <c r="V885" i="1"/>
  <c r="V884" i="1"/>
  <c r="V883" i="1"/>
  <c r="V882" i="1"/>
  <c r="V881" i="1"/>
  <c r="V880" i="1"/>
  <c r="V879" i="1"/>
  <c r="V878" i="1"/>
  <c r="V877" i="1"/>
  <c r="V876" i="1"/>
  <c r="V875" i="1"/>
  <c r="V874" i="1"/>
  <c r="V873" i="1"/>
  <c r="V872" i="1"/>
  <c r="V871" i="1"/>
  <c r="V870" i="1"/>
  <c r="V869" i="1"/>
  <c r="V868" i="1"/>
  <c r="V867" i="1"/>
  <c r="V866" i="1"/>
  <c r="V865" i="1"/>
  <c r="V864" i="1"/>
  <c r="V863" i="1"/>
  <c r="V862" i="1"/>
  <c r="V861" i="1"/>
  <c r="V860" i="1"/>
  <c r="V859" i="1"/>
  <c r="V858" i="1"/>
  <c r="V857" i="1"/>
  <c r="V856" i="1"/>
  <c r="V855" i="1"/>
  <c r="V854" i="1"/>
  <c r="V853" i="1"/>
  <c r="V852" i="1"/>
  <c r="V851" i="1"/>
  <c r="V850" i="1"/>
  <c r="V849" i="1"/>
  <c r="V848" i="1"/>
  <c r="V847" i="1"/>
  <c r="V846" i="1"/>
  <c r="V845" i="1"/>
  <c r="V844" i="1"/>
  <c r="V843" i="1"/>
  <c r="V842" i="1"/>
  <c r="V841" i="1"/>
  <c r="V840" i="1"/>
  <c r="V839" i="1"/>
  <c r="V838" i="1"/>
  <c r="V837" i="1"/>
  <c r="V836" i="1"/>
  <c r="V835" i="1"/>
  <c r="V834" i="1"/>
  <c r="V833" i="1"/>
  <c r="V832" i="1"/>
  <c r="V831" i="1"/>
  <c r="V830" i="1"/>
  <c r="V829" i="1"/>
  <c r="V828" i="1"/>
  <c r="V827" i="1"/>
  <c r="V826" i="1"/>
  <c r="V825" i="1"/>
  <c r="V824" i="1"/>
  <c r="V823" i="1"/>
  <c r="V822" i="1"/>
  <c r="V821" i="1"/>
  <c r="V820" i="1"/>
  <c r="V819" i="1"/>
  <c r="V818" i="1"/>
  <c r="V817" i="1"/>
  <c r="V816" i="1"/>
  <c r="V815" i="1"/>
  <c r="V814" i="1"/>
  <c r="V813" i="1"/>
  <c r="V812" i="1"/>
  <c r="V811" i="1"/>
  <c r="V810" i="1"/>
  <c r="V809" i="1"/>
  <c r="V808" i="1"/>
  <c r="V807" i="1"/>
  <c r="V806" i="1"/>
  <c r="V805" i="1"/>
  <c r="V804" i="1"/>
  <c r="V803" i="1"/>
  <c r="V802" i="1"/>
  <c r="V801" i="1"/>
  <c r="V800" i="1"/>
  <c r="V799" i="1"/>
  <c r="V798" i="1"/>
  <c r="V797" i="1"/>
  <c r="V796" i="1"/>
  <c r="V795" i="1"/>
  <c r="V794" i="1"/>
  <c r="V793" i="1"/>
  <c r="V792" i="1"/>
  <c r="V791" i="1"/>
  <c r="V790" i="1"/>
  <c r="V789" i="1"/>
  <c r="V788" i="1"/>
  <c r="V787" i="1"/>
  <c r="V786" i="1"/>
  <c r="V785" i="1"/>
  <c r="V784" i="1"/>
  <c r="V783" i="1"/>
  <c r="V782" i="1"/>
  <c r="V781" i="1"/>
  <c r="V780" i="1"/>
  <c r="V779" i="1"/>
  <c r="V778" i="1"/>
  <c r="V777" i="1"/>
  <c r="V776" i="1"/>
  <c r="V775" i="1"/>
  <c r="V774" i="1"/>
  <c r="V773" i="1"/>
  <c r="V772" i="1"/>
  <c r="V771" i="1"/>
  <c r="V770" i="1"/>
  <c r="V769" i="1"/>
  <c r="V768" i="1"/>
  <c r="V767" i="1"/>
  <c r="V766" i="1"/>
  <c r="V765" i="1"/>
  <c r="V764" i="1"/>
  <c r="V763" i="1"/>
  <c r="V762" i="1"/>
  <c r="V761" i="1"/>
  <c r="V760" i="1"/>
  <c r="V759" i="1"/>
  <c r="V758" i="1"/>
  <c r="V757" i="1"/>
  <c r="V756" i="1"/>
  <c r="V755" i="1"/>
  <c r="V754" i="1"/>
  <c r="V753" i="1"/>
  <c r="V752" i="1"/>
  <c r="V751" i="1"/>
  <c r="V750" i="1"/>
  <c r="V749" i="1"/>
  <c r="V748" i="1"/>
  <c r="V747" i="1"/>
  <c r="V746" i="1"/>
  <c r="V745" i="1"/>
  <c r="V744" i="1"/>
  <c r="V743" i="1"/>
  <c r="V742" i="1"/>
  <c r="V741" i="1"/>
  <c r="V740" i="1"/>
  <c r="V739" i="1"/>
  <c r="V738" i="1"/>
  <c r="V737" i="1"/>
  <c r="V736" i="1"/>
  <c r="V735" i="1"/>
  <c r="V734" i="1"/>
  <c r="V733" i="1"/>
  <c r="V732" i="1"/>
  <c r="V731" i="1"/>
  <c r="V730" i="1"/>
  <c r="V729" i="1"/>
  <c r="V728" i="1"/>
  <c r="V727" i="1"/>
  <c r="V726" i="1"/>
  <c r="V725" i="1"/>
  <c r="V724" i="1"/>
  <c r="V723" i="1"/>
  <c r="V722" i="1"/>
  <c r="V721" i="1"/>
  <c r="V720" i="1"/>
  <c r="V719" i="1"/>
  <c r="V718" i="1"/>
  <c r="V717" i="1"/>
  <c r="V716" i="1"/>
  <c r="V715" i="1"/>
  <c r="V714" i="1"/>
  <c r="V713" i="1"/>
  <c r="V712" i="1"/>
  <c r="V711" i="1"/>
  <c r="V710" i="1"/>
  <c r="V709" i="1"/>
  <c r="V708" i="1"/>
  <c r="V707" i="1"/>
  <c r="V706" i="1"/>
  <c r="V705" i="1"/>
  <c r="V704" i="1"/>
  <c r="V703" i="1"/>
  <c r="V702" i="1"/>
  <c r="V701" i="1"/>
  <c r="V700" i="1"/>
  <c r="V699" i="1"/>
  <c r="V698" i="1"/>
  <c r="V697" i="1"/>
  <c r="V696" i="1"/>
  <c r="V695" i="1"/>
  <c r="V694" i="1"/>
  <c r="V693" i="1"/>
  <c r="V692" i="1"/>
  <c r="V691" i="1"/>
  <c r="V690" i="1"/>
  <c r="V689" i="1"/>
  <c r="V688" i="1"/>
  <c r="V687" i="1"/>
  <c r="V686" i="1"/>
  <c r="V685" i="1"/>
  <c r="V684" i="1"/>
  <c r="V683" i="1"/>
  <c r="V682" i="1"/>
  <c r="V681" i="1"/>
  <c r="V680" i="1"/>
  <c r="V679" i="1"/>
  <c r="V678" i="1"/>
  <c r="V677" i="1"/>
  <c r="V676" i="1"/>
  <c r="V675" i="1"/>
  <c r="V674" i="1"/>
  <c r="V673" i="1"/>
  <c r="V672" i="1"/>
  <c r="V671" i="1"/>
  <c r="V670" i="1"/>
  <c r="V669" i="1"/>
  <c r="V668" i="1"/>
  <c r="V667" i="1"/>
  <c r="V666" i="1"/>
  <c r="V665" i="1"/>
  <c r="V664" i="1"/>
  <c r="V663" i="1"/>
  <c r="V662" i="1"/>
  <c r="V661" i="1"/>
  <c r="V660" i="1"/>
  <c r="V659" i="1"/>
  <c r="V658" i="1"/>
  <c r="V657" i="1"/>
  <c r="V656" i="1"/>
  <c r="V655" i="1"/>
  <c r="V654" i="1"/>
  <c r="V653" i="1"/>
  <c r="V652" i="1"/>
  <c r="V651" i="1"/>
  <c r="V650" i="1"/>
  <c r="V649" i="1"/>
  <c r="V648" i="1"/>
  <c r="V647" i="1"/>
  <c r="V646" i="1"/>
  <c r="V645" i="1"/>
  <c r="V644" i="1"/>
  <c r="V643" i="1"/>
  <c r="V642" i="1"/>
  <c r="V641" i="1"/>
  <c r="V640" i="1"/>
  <c r="V639" i="1"/>
  <c r="V638" i="1"/>
  <c r="V637" i="1"/>
  <c r="V636" i="1"/>
  <c r="V635" i="1"/>
  <c r="V634" i="1"/>
  <c r="V633" i="1"/>
  <c r="V632" i="1"/>
  <c r="V631" i="1"/>
  <c r="V630" i="1"/>
  <c r="V629" i="1"/>
  <c r="V628" i="1"/>
  <c r="V627" i="1"/>
  <c r="V626" i="1"/>
  <c r="V625" i="1"/>
  <c r="V624" i="1"/>
  <c r="V623" i="1"/>
  <c r="V622" i="1"/>
  <c r="V621" i="1"/>
  <c r="V620" i="1"/>
  <c r="V619" i="1"/>
  <c r="V618" i="1"/>
  <c r="V617" i="1"/>
  <c r="V616" i="1"/>
  <c r="V615" i="1"/>
  <c r="V614" i="1"/>
  <c r="V613" i="1"/>
  <c r="V612" i="1"/>
  <c r="V611" i="1"/>
  <c r="V610" i="1"/>
  <c r="V609" i="1"/>
  <c r="V608" i="1"/>
  <c r="V607" i="1"/>
  <c r="V606" i="1"/>
  <c r="V605" i="1"/>
  <c r="V604" i="1"/>
  <c r="V603" i="1"/>
  <c r="V602" i="1"/>
  <c r="V601" i="1"/>
  <c r="V600" i="1"/>
  <c r="V599" i="1"/>
  <c r="V598" i="1"/>
  <c r="V597" i="1"/>
  <c r="V596" i="1"/>
  <c r="V595" i="1"/>
  <c r="V594" i="1"/>
  <c r="V593" i="1"/>
  <c r="V592" i="1"/>
  <c r="V591" i="1"/>
  <c r="V590" i="1"/>
  <c r="V589" i="1"/>
  <c r="V588" i="1"/>
  <c r="V587" i="1"/>
  <c r="V586" i="1"/>
  <c r="V585" i="1"/>
  <c r="V584" i="1"/>
  <c r="V583" i="1"/>
  <c r="V582" i="1"/>
  <c r="V581" i="1"/>
  <c r="V580" i="1"/>
  <c r="V579" i="1"/>
  <c r="V578" i="1"/>
  <c r="V577" i="1"/>
  <c r="V576" i="1"/>
  <c r="V575" i="1"/>
  <c r="V574" i="1"/>
  <c r="V573" i="1"/>
  <c r="V572" i="1"/>
  <c r="V571" i="1"/>
  <c r="V570" i="1"/>
  <c r="V569" i="1"/>
  <c r="V568" i="1"/>
  <c r="V567" i="1"/>
  <c r="V566" i="1"/>
  <c r="V565" i="1"/>
  <c r="V564" i="1"/>
  <c r="V563" i="1"/>
  <c r="V562" i="1"/>
  <c r="V561" i="1"/>
  <c r="V560" i="1"/>
  <c r="V559" i="1"/>
  <c r="V558" i="1"/>
  <c r="V557" i="1"/>
  <c r="V556" i="1"/>
  <c r="V555" i="1"/>
  <c r="V554" i="1"/>
  <c r="V553" i="1"/>
  <c r="V552" i="1"/>
  <c r="V551" i="1"/>
  <c r="V550" i="1"/>
  <c r="V549" i="1"/>
  <c r="V548" i="1"/>
  <c r="V547" i="1"/>
  <c r="V546" i="1"/>
  <c r="V545" i="1"/>
  <c r="V544" i="1"/>
  <c r="V543" i="1"/>
  <c r="V542" i="1"/>
  <c r="V541" i="1"/>
  <c r="V540" i="1"/>
  <c r="V539" i="1"/>
  <c r="V538" i="1"/>
  <c r="V537" i="1"/>
  <c r="V536" i="1"/>
  <c r="V535" i="1"/>
  <c r="V534" i="1"/>
  <c r="V533" i="1"/>
  <c r="V532" i="1"/>
  <c r="V531" i="1"/>
  <c r="V530" i="1"/>
  <c r="V529" i="1"/>
  <c r="V528" i="1"/>
  <c r="V527" i="1"/>
  <c r="V526" i="1"/>
  <c r="V525" i="1"/>
  <c r="V524" i="1"/>
  <c r="V523" i="1"/>
  <c r="V522" i="1"/>
  <c r="V521" i="1"/>
  <c r="V520" i="1"/>
  <c r="V519" i="1"/>
  <c r="V518" i="1"/>
  <c r="V517" i="1"/>
  <c r="V516" i="1"/>
  <c r="V515" i="1"/>
  <c r="V514" i="1"/>
  <c r="V513" i="1"/>
  <c r="V512" i="1"/>
  <c r="V511" i="1"/>
  <c r="V510" i="1"/>
  <c r="V509" i="1"/>
  <c r="V508" i="1"/>
  <c r="V507" i="1"/>
  <c r="V506" i="1"/>
  <c r="V505" i="1"/>
  <c r="V504" i="1"/>
  <c r="V503" i="1"/>
  <c r="V502" i="1"/>
  <c r="V501" i="1"/>
  <c r="V500" i="1"/>
  <c r="V499" i="1"/>
  <c r="V498" i="1"/>
  <c r="V497" i="1"/>
  <c r="V496" i="1"/>
  <c r="V495" i="1"/>
  <c r="V494" i="1"/>
  <c r="V493" i="1"/>
  <c r="V492" i="1"/>
  <c r="V491" i="1"/>
  <c r="V490" i="1"/>
  <c r="V489" i="1"/>
  <c r="V488" i="1"/>
  <c r="V487" i="1"/>
  <c r="V486" i="1"/>
  <c r="V485" i="1"/>
  <c r="V484" i="1"/>
  <c r="V483" i="1"/>
  <c r="V482" i="1"/>
  <c r="V481" i="1"/>
  <c r="V480" i="1"/>
  <c r="V479" i="1"/>
  <c r="V478" i="1"/>
  <c r="V477" i="1"/>
  <c r="V476" i="1"/>
  <c r="V475" i="1"/>
  <c r="V474" i="1"/>
  <c r="V473" i="1"/>
  <c r="V472" i="1"/>
  <c r="V471" i="1"/>
  <c r="V470" i="1"/>
  <c r="V469" i="1"/>
  <c r="V468" i="1"/>
  <c r="V467" i="1"/>
  <c r="V466" i="1"/>
  <c r="V465" i="1"/>
  <c r="V464" i="1"/>
  <c r="V463" i="1"/>
  <c r="V462" i="1"/>
  <c r="V461" i="1"/>
  <c r="V460" i="1"/>
  <c r="V459" i="1"/>
  <c r="V458" i="1"/>
  <c r="V457" i="1"/>
  <c r="V456" i="1"/>
  <c r="V455" i="1"/>
  <c r="V454" i="1"/>
  <c r="V453" i="1"/>
  <c r="V452" i="1"/>
  <c r="V451" i="1"/>
  <c r="V450" i="1"/>
  <c r="V449" i="1"/>
  <c r="V448" i="1"/>
  <c r="V447" i="1"/>
  <c r="V446" i="1"/>
  <c r="V445" i="1"/>
  <c r="V444" i="1"/>
  <c r="V443" i="1"/>
  <c r="V442" i="1"/>
  <c r="V441" i="1"/>
  <c r="V440" i="1"/>
  <c r="V439" i="1"/>
  <c r="V438" i="1"/>
  <c r="V437" i="1"/>
  <c r="V436" i="1"/>
  <c r="V435" i="1"/>
  <c r="V434" i="1"/>
  <c r="V433" i="1"/>
  <c r="V432" i="1"/>
  <c r="V431" i="1"/>
  <c r="V430" i="1"/>
  <c r="V429" i="1"/>
  <c r="V428" i="1"/>
  <c r="V427" i="1"/>
  <c r="V426" i="1"/>
  <c r="V425" i="1"/>
  <c r="V424" i="1"/>
  <c r="V423" i="1"/>
  <c r="V422" i="1"/>
  <c r="V421" i="1"/>
  <c r="V420" i="1"/>
  <c r="V419" i="1"/>
  <c r="V418" i="1"/>
  <c r="V417" i="1"/>
  <c r="V416" i="1"/>
  <c r="V415" i="1"/>
  <c r="V414" i="1"/>
  <c r="V413" i="1"/>
  <c r="V412" i="1"/>
  <c r="V411" i="1"/>
  <c r="V410" i="1"/>
  <c r="V409" i="1"/>
  <c r="V408" i="1"/>
  <c r="V407" i="1"/>
  <c r="V406" i="1"/>
  <c r="V405" i="1"/>
  <c r="V404" i="1"/>
  <c r="V403" i="1"/>
  <c r="V402" i="1"/>
  <c r="V401" i="1"/>
  <c r="V400" i="1"/>
  <c r="V399" i="1"/>
  <c r="V398" i="1"/>
  <c r="V397" i="1"/>
  <c r="V396" i="1"/>
  <c r="V395" i="1"/>
  <c r="V394" i="1"/>
  <c r="V393" i="1"/>
  <c r="V392" i="1"/>
  <c r="V391" i="1"/>
  <c r="V390" i="1"/>
  <c r="V389" i="1"/>
  <c r="V388" i="1"/>
  <c r="V387" i="1"/>
  <c r="V386" i="1"/>
  <c r="V385" i="1"/>
  <c r="V384" i="1"/>
  <c r="V383" i="1"/>
  <c r="V382" i="1"/>
  <c r="V381" i="1"/>
  <c r="V380" i="1"/>
  <c r="V379" i="1"/>
  <c r="V378" i="1"/>
  <c r="V377" i="1"/>
  <c r="V376" i="1"/>
  <c r="V375" i="1"/>
  <c r="V374" i="1"/>
  <c r="V373" i="1"/>
  <c r="V372" i="1"/>
  <c r="V371" i="1"/>
  <c r="V370" i="1"/>
  <c r="V369" i="1"/>
  <c r="V368" i="1"/>
  <c r="V367" i="1"/>
  <c r="V366" i="1"/>
  <c r="V365" i="1"/>
  <c r="V364" i="1"/>
  <c r="V363" i="1"/>
  <c r="V362" i="1"/>
  <c r="V361" i="1"/>
  <c r="V360" i="1"/>
  <c r="V359" i="1"/>
  <c r="V358" i="1"/>
  <c r="V357" i="1"/>
  <c r="V356" i="1"/>
  <c r="V355" i="1"/>
  <c r="V354" i="1"/>
  <c r="V353" i="1"/>
  <c r="V352" i="1"/>
  <c r="V351" i="1"/>
  <c r="V350" i="1"/>
  <c r="V349" i="1"/>
  <c r="V348" i="1"/>
  <c r="V347" i="1"/>
  <c r="V346" i="1"/>
  <c r="V345" i="1"/>
  <c r="V344" i="1"/>
  <c r="V343" i="1"/>
  <c r="V342" i="1"/>
  <c r="V341" i="1"/>
  <c r="V340" i="1"/>
  <c r="V339" i="1"/>
  <c r="V338" i="1"/>
  <c r="V337" i="1"/>
  <c r="V336" i="1"/>
  <c r="V335" i="1"/>
  <c r="V334" i="1"/>
  <c r="V333" i="1"/>
  <c r="V332" i="1"/>
  <c r="V331" i="1"/>
  <c r="V330" i="1"/>
  <c r="V329" i="1"/>
  <c r="V328" i="1"/>
  <c r="V327" i="1"/>
  <c r="V326" i="1"/>
  <c r="V325" i="1"/>
  <c r="V324" i="1"/>
  <c r="V323" i="1"/>
  <c r="V322" i="1"/>
  <c r="V321" i="1"/>
  <c r="V320" i="1"/>
  <c r="V319" i="1"/>
  <c r="V318" i="1"/>
  <c r="V317" i="1"/>
  <c r="V316" i="1"/>
  <c r="V315" i="1"/>
  <c r="V314" i="1"/>
  <c r="V313" i="1"/>
  <c r="V312" i="1"/>
  <c r="V311" i="1"/>
  <c r="V310" i="1"/>
  <c r="V309" i="1"/>
  <c r="V308" i="1"/>
  <c r="V307" i="1"/>
  <c r="V306" i="1"/>
  <c r="V305" i="1"/>
  <c r="V304" i="1"/>
  <c r="V303" i="1"/>
  <c r="V302" i="1"/>
  <c r="V301" i="1"/>
  <c r="V300" i="1"/>
  <c r="V299" i="1"/>
  <c r="V298" i="1"/>
  <c r="V297" i="1"/>
  <c r="V296" i="1"/>
  <c r="V295" i="1"/>
  <c r="V294" i="1"/>
  <c r="V293" i="1"/>
  <c r="V292" i="1"/>
  <c r="V291" i="1"/>
  <c r="V290" i="1"/>
  <c r="V289" i="1"/>
  <c r="V288" i="1"/>
  <c r="V287" i="1"/>
  <c r="V286" i="1"/>
  <c r="V285" i="1"/>
  <c r="V284" i="1"/>
  <c r="V283" i="1"/>
  <c r="V282" i="1"/>
  <c r="V281" i="1"/>
  <c r="V280" i="1"/>
  <c r="V279" i="1"/>
  <c r="V278" i="1"/>
  <c r="V277" i="1"/>
  <c r="V276" i="1"/>
  <c r="V275" i="1"/>
  <c r="V274" i="1"/>
  <c r="V273" i="1"/>
  <c r="V272" i="1"/>
  <c r="V271" i="1"/>
  <c r="V270" i="1"/>
  <c r="V269" i="1"/>
  <c r="V268" i="1"/>
  <c r="V267" i="1"/>
  <c r="V266" i="1"/>
  <c r="V265" i="1"/>
  <c r="V264" i="1"/>
  <c r="V263" i="1"/>
  <c r="V262" i="1"/>
  <c r="V261" i="1"/>
  <c r="V260" i="1"/>
  <c r="V259" i="1"/>
  <c r="V258" i="1"/>
  <c r="V257" i="1"/>
  <c r="V256" i="1"/>
  <c r="V255" i="1"/>
  <c r="V254" i="1"/>
  <c r="V253" i="1"/>
  <c r="V252" i="1"/>
  <c r="V251" i="1"/>
  <c r="V250" i="1"/>
  <c r="V249" i="1"/>
  <c r="V248" i="1"/>
  <c r="V247" i="1"/>
  <c r="V246" i="1"/>
  <c r="V245" i="1"/>
  <c r="V244" i="1"/>
  <c r="V243" i="1"/>
  <c r="V242" i="1"/>
  <c r="V241" i="1"/>
  <c r="V240" i="1"/>
  <c r="V239" i="1"/>
  <c r="V238" i="1"/>
  <c r="V237" i="1"/>
  <c r="V236" i="1"/>
  <c r="V235" i="1"/>
  <c r="V234" i="1"/>
  <c r="V233" i="1"/>
  <c r="V232" i="1"/>
  <c r="V231" i="1"/>
  <c r="V230" i="1"/>
  <c r="V229" i="1"/>
  <c r="V228" i="1"/>
  <c r="V227" i="1"/>
  <c r="V226" i="1"/>
  <c r="V225" i="1"/>
  <c r="V224" i="1"/>
  <c r="V223" i="1"/>
  <c r="V222" i="1"/>
  <c r="V221" i="1"/>
  <c r="V220" i="1"/>
  <c r="V219" i="1"/>
  <c r="V218" i="1"/>
  <c r="V217" i="1"/>
  <c r="V216" i="1"/>
  <c r="V215" i="1"/>
  <c r="V214" i="1"/>
  <c r="V213" i="1"/>
  <c r="V212" i="1"/>
  <c r="V211" i="1"/>
  <c r="V210" i="1"/>
  <c r="V209" i="1"/>
  <c r="V208" i="1"/>
  <c r="V207" i="1"/>
  <c r="V206" i="1"/>
  <c r="V205" i="1"/>
  <c r="V204" i="1"/>
  <c r="V203" i="1"/>
  <c r="V202" i="1"/>
  <c r="V201" i="1"/>
  <c r="V200" i="1"/>
  <c r="V199" i="1"/>
  <c r="V198" i="1"/>
  <c r="V197" i="1"/>
  <c r="V196" i="1"/>
  <c r="V195" i="1"/>
  <c r="V194" i="1"/>
  <c r="V193" i="1"/>
  <c r="V192" i="1"/>
  <c r="V191" i="1"/>
  <c r="V190" i="1"/>
  <c r="V189" i="1"/>
  <c r="V188" i="1"/>
  <c r="V187" i="1"/>
  <c r="V186" i="1"/>
  <c r="V185" i="1"/>
  <c r="V184" i="1"/>
  <c r="V183" i="1"/>
  <c r="V182" i="1"/>
  <c r="V181" i="1"/>
  <c r="V180" i="1"/>
  <c r="V179" i="1"/>
  <c r="V178" i="1"/>
  <c r="V177" i="1"/>
  <c r="V176" i="1"/>
  <c r="V175" i="1"/>
  <c r="V174" i="1"/>
  <c r="V173" i="1"/>
  <c r="V172" i="1"/>
  <c r="V171" i="1"/>
  <c r="V170" i="1"/>
  <c r="V169" i="1"/>
  <c r="V168" i="1"/>
  <c r="V167" i="1"/>
  <c r="V166" i="1"/>
  <c r="V165" i="1"/>
  <c r="V164" i="1"/>
  <c r="V163" i="1"/>
  <c r="V162" i="1"/>
  <c r="V161" i="1"/>
  <c r="V160" i="1"/>
  <c r="V159" i="1"/>
  <c r="V158" i="1"/>
  <c r="V157" i="1"/>
  <c r="V156" i="1"/>
  <c r="V155" i="1"/>
  <c r="V154" i="1"/>
  <c r="V153" i="1"/>
  <c r="V152" i="1"/>
  <c r="V151" i="1"/>
  <c r="V150" i="1"/>
  <c r="V149" i="1"/>
  <c r="V148" i="1"/>
  <c r="V147" i="1"/>
  <c r="V146" i="1"/>
  <c r="V145" i="1"/>
  <c r="V144" i="1"/>
  <c r="V143" i="1"/>
  <c r="V142" i="1"/>
  <c r="V141" i="1"/>
  <c r="V140" i="1"/>
  <c r="V139" i="1"/>
  <c r="V138" i="1"/>
  <c r="V137" i="1"/>
  <c r="V136" i="1"/>
  <c r="V135" i="1"/>
  <c r="V134" i="1"/>
  <c r="V133" i="1"/>
  <c r="V132" i="1"/>
  <c r="V131" i="1"/>
  <c r="V130" i="1"/>
  <c r="V129" i="1"/>
  <c r="V128" i="1"/>
  <c r="V127" i="1"/>
  <c r="V126" i="1"/>
  <c r="V125" i="1"/>
  <c r="V124" i="1"/>
  <c r="V123" i="1"/>
  <c r="V122" i="1"/>
  <c r="V121" i="1"/>
  <c r="V120" i="1"/>
  <c r="V119" i="1"/>
  <c r="V118" i="1"/>
  <c r="V117" i="1"/>
  <c r="V116" i="1"/>
  <c r="V115" i="1"/>
  <c r="V114" i="1"/>
  <c r="V113" i="1"/>
  <c r="V112" i="1"/>
  <c r="V111" i="1"/>
  <c r="V110" i="1"/>
  <c r="V109" i="1"/>
  <c r="V108" i="1"/>
  <c r="V107" i="1"/>
  <c r="V106" i="1"/>
  <c r="V105" i="1"/>
  <c r="V104" i="1"/>
  <c r="V103" i="1"/>
  <c r="V102" i="1"/>
  <c r="V101" i="1"/>
  <c r="V100" i="1"/>
  <c r="V99" i="1"/>
  <c r="V98" i="1"/>
  <c r="V97" i="1"/>
  <c r="V96" i="1"/>
  <c r="V95" i="1"/>
  <c r="V94" i="1"/>
  <c r="V93" i="1"/>
  <c r="V92" i="1"/>
  <c r="V91" i="1"/>
  <c r="V90" i="1"/>
  <c r="V89" i="1"/>
  <c r="V88" i="1"/>
  <c r="V87" i="1"/>
  <c r="V86" i="1"/>
  <c r="V85" i="1"/>
  <c r="V84" i="1"/>
  <c r="V83" i="1"/>
  <c r="V82" i="1"/>
  <c r="V81" i="1"/>
  <c r="V80" i="1"/>
  <c r="V79" i="1"/>
  <c r="V78" i="1"/>
  <c r="V77" i="1"/>
  <c r="V76" i="1"/>
  <c r="V75" i="1"/>
  <c r="V74" i="1"/>
  <c r="V73" i="1"/>
  <c r="V72" i="1"/>
  <c r="V71" i="1"/>
  <c r="V70" i="1"/>
  <c r="V69" i="1"/>
  <c r="V68" i="1"/>
  <c r="V67" i="1"/>
  <c r="V66" i="1"/>
  <c r="V65" i="1"/>
  <c r="V64" i="1"/>
  <c r="V63" i="1"/>
  <c r="V62" i="1"/>
  <c r="V61" i="1"/>
  <c r="V60" i="1"/>
  <c r="V59" i="1"/>
  <c r="V58" i="1"/>
  <c r="V57" i="1"/>
  <c r="V56" i="1"/>
  <c r="V55" i="1"/>
  <c r="V54" i="1"/>
  <c r="V53" i="1"/>
  <c r="V52" i="1"/>
  <c r="V51" i="1"/>
  <c r="V50" i="1"/>
  <c r="V49" i="1"/>
  <c r="V48" i="1"/>
  <c r="V47" i="1"/>
  <c r="V46" i="1"/>
  <c r="V45" i="1"/>
  <c r="V44" i="1"/>
  <c r="V43" i="1"/>
  <c r="V42" i="1"/>
  <c r="V41" i="1"/>
  <c r="V40" i="1"/>
  <c r="V39" i="1"/>
  <c r="V38" i="1"/>
  <c r="V37" i="1"/>
  <c r="V36" i="1"/>
  <c r="V35" i="1"/>
  <c r="V34" i="1"/>
  <c r="V33" i="1"/>
  <c r="V32" i="1"/>
  <c r="V31" i="1"/>
  <c r="V30" i="1"/>
  <c r="V29" i="1"/>
  <c r="V28" i="1"/>
  <c r="V27" i="1"/>
  <c r="V26" i="1"/>
  <c r="V25" i="1"/>
  <c r="V24" i="1"/>
  <c r="V23" i="1"/>
  <c r="V22" i="1"/>
  <c r="V21" i="1"/>
  <c r="V20" i="1"/>
  <c r="V19" i="1"/>
  <c r="V18" i="1"/>
  <c r="V17" i="1"/>
  <c r="V16" i="1"/>
  <c r="V15" i="1"/>
  <c r="V14" i="1"/>
  <c r="V13" i="1"/>
  <c r="V12" i="1"/>
  <c r="V11" i="1"/>
  <c r="V10" i="1"/>
  <c r="V9" i="1"/>
  <c r="V8" i="1"/>
  <c r="V7" i="1"/>
  <c r="V6" i="1"/>
  <c r="V5" i="1"/>
  <c r="V4" i="1"/>
  <c r="V3" i="1"/>
  <c r="V2" i="1"/>
  <c r="W36" i="77"/>
  <c r="W35" i="77"/>
  <c r="W34" i="77"/>
  <c r="W33" i="77"/>
  <c r="W22" i="77"/>
  <c r="W21" i="77"/>
  <c r="W20" i="77"/>
  <c r="W19" i="77"/>
  <c r="W86" i="47"/>
  <c r="W85" i="47"/>
  <c r="W84" i="47"/>
  <c r="W83" i="47"/>
  <c r="W81" i="47"/>
  <c r="W80" i="47"/>
  <c r="W79" i="47"/>
  <c r="W78" i="47"/>
  <c r="W76" i="47"/>
  <c r="W75" i="47"/>
  <c r="W74" i="47"/>
  <c r="W73" i="47"/>
  <c r="W71" i="47"/>
  <c r="W70" i="47"/>
  <c r="W69" i="47"/>
  <c r="W68" i="47"/>
  <c r="W66" i="47"/>
  <c r="W65" i="47"/>
  <c r="W64" i="47"/>
  <c r="W63" i="47"/>
  <c r="W61" i="47"/>
  <c r="W60" i="47"/>
  <c r="W59" i="47"/>
  <c r="W58" i="47"/>
  <c r="W56" i="47"/>
  <c r="W55" i="47"/>
  <c r="W54" i="47"/>
  <c r="W53" i="47"/>
  <c r="W51" i="47"/>
  <c r="W50" i="47"/>
  <c r="W49" i="47"/>
  <c r="W48" i="47"/>
  <c r="W46" i="47"/>
  <c r="W45" i="47"/>
  <c r="W44" i="47"/>
  <c r="W43" i="47"/>
  <c r="W41" i="47"/>
  <c r="W40" i="47"/>
  <c r="W39" i="47"/>
  <c r="W38" i="47"/>
  <c r="W36" i="47"/>
  <c r="W35" i="47"/>
  <c r="W34" i="47"/>
  <c r="W33" i="47"/>
  <c r="W31" i="47"/>
  <c r="W30" i="47"/>
  <c r="W29" i="47"/>
  <c r="W28" i="47"/>
  <c r="W26" i="47"/>
  <c r="W25" i="47"/>
  <c r="W24" i="47"/>
  <c r="W23" i="47"/>
  <c r="W21" i="47"/>
  <c r="W20" i="47"/>
  <c r="W19" i="47"/>
  <c r="W18" i="47"/>
  <c r="W16" i="47"/>
  <c r="W15" i="47"/>
  <c r="W14" i="47"/>
  <c r="W13" i="47"/>
  <c r="W7" i="47"/>
  <c r="W6" i="47"/>
  <c r="W5" i="47"/>
  <c r="W4" i="47"/>
  <c r="W85" i="48"/>
  <c r="W84" i="48"/>
  <c r="W83" i="48"/>
  <c r="W81" i="48"/>
  <c r="W80" i="48"/>
  <c r="W79" i="48"/>
  <c r="W78" i="48"/>
  <c r="W76" i="48"/>
  <c r="W75" i="48"/>
  <c r="W74" i="48"/>
  <c r="W73" i="48"/>
  <c r="W71" i="48"/>
  <c r="W70" i="48"/>
  <c r="W69" i="48"/>
  <c r="W68" i="48"/>
  <c r="W66" i="48"/>
  <c r="W65" i="48"/>
  <c r="W64" i="48"/>
  <c r="W63" i="48"/>
  <c r="W61" i="48"/>
  <c r="W60" i="48"/>
  <c r="W59" i="48"/>
  <c r="W58" i="48"/>
  <c r="W56" i="48"/>
  <c r="W55" i="48"/>
  <c r="W54" i="48"/>
  <c r="W53" i="48"/>
  <c r="W51" i="48"/>
  <c r="W50" i="48"/>
  <c r="W49" i="48"/>
  <c r="W48" i="48"/>
  <c r="W46" i="48"/>
  <c r="W45" i="48"/>
  <c r="W44" i="48"/>
  <c r="W43" i="48"/>
  <c r="W41" i="48"/>
  <c r="W40" i="48"/>
  <c r="W39" i="48"/>
  <c r="W38" i="48"/>
  <c r="W36" i="48"/>
  <c r="W35" i="48"/>
  <c r="W34" i="48"/>
  <c r="W33" i="48"/>
  <c r="W31" i="48"/>
  <c r="W30" i="48"/>
  <c r="W29" i="48"/>
  <c r="W28" i="48"/>
  <c r="W26" i="48"/>
  <c r="W25" i="48"/>
  <c r="W24" i="48"/>
  <c r="W23" i="48"/>
  <c r="W21" i="48"/>
  <c r="W20" i="48"/>
  <c r="W19" i="48"/>
  <c r="W18" i="48"/>
  <c r="W16" i="48"/>
  <c r="W15" i="48"/>
  <c r="W14" i="48"/>
  <c r="W13" i="48"/>
  <c r="W7" i="48"/>
  <c r="W6" i="48"/>
  <c r="W5" i="48"/>
  <c r="W4" i="48"/>
  <c r="W85" i="50"/>
  <c r="W84" i="50"/>
  <c r="W83" i="50"/>
  <c r="W81" i="50"/>
  <c r="W80" i="50"/>
  <c r="W79" i="50"/>
  <c r="W78" i="50"/>
  <c r="W76" i="50"/>
  <c r="W75" i="50"/>
  <c r="W74" i="50"/>
  <c r="W73" i="50"/>
  <c r="W71" i="50"/>
  <c r="W70" i="50"/>
  <c r="W69" i="50"/>
  <c r="W68" i="50"/>
  <c r="W66" i="50"/>
  <c r="W65" i="50"/>
  <c r="W64" i="50"/>
  <c r="W63" i="50"/>
  <c r="W61" i="50"/>
  <c r="W60" i="50"/>
  <c r="W59" i="50"/>
  <c r="W58" i="50"/>
  <c r="W56" i="50"/>
  <c r="W55" i="50"/>
  <c r="W54" i="50"/>
  <c r="W53" i="50"/>
  <c r="W51" i="50"/>
  <c r="W50" i="50"/>
  <c r="W49" i="50"/>
  <c r="W48" i="50"/>
  <c r="W46" i="50"/>
  <c r="W45" i="50"/>
  <c r="W44" i="50"/>
  <c r="W43" i="50"/>
  <c r="W41" i="50"/>
  <c r="W40" i="50"/>
  <c r="W39" i="50"/>
  <c r="W38" i="50"/>
  <c r="W36" i="50"/>
  <c r="W35" i="50"/>
  <c r="W34" i="50"/>
  <c r="W33" i="50"/>
  <c r="W31" i="50"/>
  <c r="W30" i="50"/>
  <c r="W29" i="50"/>
  <c r="W28" i="50"/>
  <c r="W26" i="50"/>
  <c r="W25" i="50"/>
  <c r="W24" i="50"/>
  <c r="W23" i="50"/>
  <c r="W21" i="50"/>
  <c r="W20" i="50"/>
  <c r="W19" i="50"/>
  <c r="W18" i="50"/>
  <c r="W16" i="50"/>
  <c r="W15" i="50"/>
  <c r="W14" i="50"/>
  <c r="W13" i="50"/>
  <c r="W7" i="50"/>
  <c r="W6" i="50"/>
  <c r="W5" i="50"/>
  <c r="W4" i="50"/>
  <c r="W86" i="51"/>
  <c r="W85" i="51"/>
  <c r="W84" i="51"/>
  <c r="W83" i="51"/>
  <c r="W81" i="51"/>
  <c r="W80" i="51"/>
  <c r="W79" i="51"/>
  <c r="W78" i="51"/>
  <c r="W76" i="51"/>
  <c r="W75" i="51"/>
  <c r="W74" i="51"/>
  <c r="W73" i="51"/>
  <c r="W71" i="51"/>
  <c r="W70" i="51"/>
  <c r="W69" i="51"/>
  <c r="W68" i="51"/>
  <c r="W66" i="51"/>
  <c r="W65" i="51"/>
  <c r="W64" i="51"/>
  <c r="W63" i="51"/>
  <c r="W61" i="51"/>
  <c r="W60" i="51"/>
  <c r="W59" i="51"/>
  <c r="W58" i="51"/>
  <c r="W55" i="51"/>
  <c r="W54" i="51"/>
  <c r="W53" i="51"/>
  <c r="W51" i="51"/>
  <c r="W50" i="51"/>
  <c r="W49" i="51"/>
  <c r="W48" i="51"/>
  <c r="W46" i="51"/>
  <c r="W45" i="51"/>
  <c r="W44" i="51"/>
  <c r="W43" i="51"/>
  <c r="W41" i="51"/>
  <c r="W40" i="51"/>
  <c r="W39" i="51"/>
  <c r="W38" i="51"/>
  <c r="W36" i="51"/>
  <c r="W35" i="51"/>
  <c r="W34" i="51"/>
  <c r="W33" i="51"/>
  <c r="W31" i="51"/>
  <c r="W30" i="51"/>
  <c r="W29" i="51"/>
  <c r="W28" i="51"/>
  <c r="W26" i="51"/>
  <c r="W25" i="51"/>
  <c r="W24" i="51"/>
  <c r="W23" i="51"/>
  <c r="W21" i="51"/>
  <c r="W20" i="51"/>
  <c r="W19" i="51"/>
  <c r="W18" i="51"/>
  <c r="W16" i="51"/>
  <c r="W15" i="51"/>
  <c r="W14" i="51"/>
  <c r="W13" i="51"/>
  <c r="W7" i="51"/>
  <c r="W6" i="51"/>
  <c r="W5" i="51"/>
  <c r="W4" i="51"/>
  <c r="W86" i="54"/>
  <c r="W85" i="54"/>
  <c r="W84" i="54"/>
  <c r="W83" i="54"/>
  <c r="W81" i="54"/>
  <c r="W80" i="54"/>
  <c r="W79" i="54"/>
  <c r="W78" i="54"/>
  <c r="W76" i="54"/>
  <c r="W75" i="54"/>
  <c r="W74" i="54"/>
  <c r="W73" i="54"/>
  <c r="W71" i="54"/>
  <c r="W70" i="54"/>
  <c r="W69" i="54"/>
  <c r="W68" i="54"/>
  <c r="W66" i="54"/>
  <c r="W65" i="54"/>
  <c r="W64" i="54"/>
  <c r="W63" i="54"/>
  <c r="W61" i="54"/>
  <c r="W60" i="54"/>
  <c r="W59" i="54"/>
  <c r="W58" i="54"/>
  <c r="W56" i="54"/>
  <c r="W55" i="54"/>
  <c r="W54" i="54"/>
  <c r="W53" i="54"/>
  <c r="W50" i="54"/>
  <c r="W49" i="54"/>
  <c r="W48" i="54"/>
  <c r="W46" i="54"/>
  <c r="W45" i="54"/>
  <c r="W44" i="54"/>
  <c r="W43" i="54"/>
  <c r="W41" i="54"/>
  <c r="W40" i="54"/>
  <c r="W39" i="54"/>
  <c r="W38" i="54"/>
  <c r="W36" i="54"/>
  <c r="W35" i="54"/>
  <c r="W34" i="54"/>
  <c r="W33" i="54"/>
  <c r="W31" i="54"/>
  <c r="W30" i="54"/>
  <c r="W29" i="54"/>
  <c r="W28" i="54"/>
  <c r="W26" i="54"/>
  <c r="W25" i="54"/>
  <c r="W24" i="54"/>
  <c r="W23" i="54"/>
  <c r="W21" i="54"/>
  <c r="W7" i="54"/>
  <c r="W6" i="54"/>
  <c r="W5" i="54"/>
  <c r="W4" i="54"/>
  <c r="W86" i="55"/>
  <c r="W85" i="55"/>
  <c r="W84" i="55"/>
  <c r="W83" i="55"/>
  <c r="W81" i="55"/>
  <c r="W80" i="55"/>
  <c r="W79" i="55"/>
  <c r="W78" i="55"/>
  <c r="W76" i="55"/>
  <c r="W75" i="55"/>
  <c r="W74" i="55"/>
  <c r="W73" i="55"/>
  <c r="W71" i="55"/>
  <c r="W70" i="55"/>
  <c r="W69" i="55"/>
  <c r="W68" i="55"/>
  <c r="W66" i="55"/>
  <c r="W65" i="55"/>
  <c r="W64" i="55"/>
  <c r="W63" i="55"/>
  <c r="W61" i="55"/>
  <c r="W60" i="55"/>
  <c r="W59" i="55"/>
  <c r="W58" i="55"/>
  <c r="W56" i="55"/>
  <c r="W55" i="55"/>
  <c r="W54" i="55"/>
  <c r="W53" i="55"/>
  <c r="W51" i="55"/>
  <c r="W50" i="55"/>
  <c r="W49" i="55"/>
  <c r="W48" i="55"/>
  <c r="W45" i="55"/>
  <c r="W44" i="55"/>
  <c r="W43" i="55"/>
  <c r="W41" i="55"/>
  <c r="W40" i="55"/>
  <c r="W39" i="55"/>
  <c r="W38" i="55"/>
  <c r="W36" i="55"/>
  <c r="W35" i="55"/>
  <c r="W34" i="55"/>
  <c r="W33" i="55"/>
  <c r="W31" i="55"/>
  <c r="W30" i="55"/>
  <c r="W29" i="55"/>
  <c r="W28" i="55"/>
  <c r="W26" i="55"/>
  <c r="W25" i="55"/>
  <c r="W24" i="55"/>
  <c r="W23" i="55"/>
  <c r="W21" i="55"/>
  <c r="W20" i="55"/>
  <c r="W19" i="55"/>
  <c r="W18" i="55"/>
  <c r="W16" i="55"/>
  <c r="W15" i="55"/>
  <c r="W14" i="55"/>
  <c r="W13" i="55"/>
  <c r="W6" i="55"/>
  <c r="W5" i="55"/>
  <c r="W4" i="55"/>
  <c r="W86" i="56"/>
  <c r="W85" i="56"/>
  <c r="W84" i="56"/>
  <c r="W83" i="56"/>
  <c r="W81" i="56"/>
  <c r="W80" i="56"/>
  <c r="W79" i="56"/>
  <c r="W78" i="56"/>
  <c r="W76" i="56"/>
  <c r="W75" i="56"/>
  <c r="W74" i="56"/>
  <c r="W73" i="56"/>
  <c r="W71" i="56"/>
  <c r="W70" i="56"/>
  <c r="W69" i="56"/>
  <c r="W68" i="56"/>
  <c r="W66" i="56"/>
  <c r="W65" i="56"/>
  <c r="W64" i="56"/>
  <c r="W63" i="56"/>
  <c r="W61" i="56"/>
  <c r="W60" i="56"/>
  <c r="W59" i="56"/>
  <c r="W58" i="56"/>
  <c r="W56" i="56"/>
  <c r="W55" i="56"/>
  <c r="W54" i="56"/>
  <c r="W53" i="56"/>
  <c r="W51" i="56"/>
  <c r="W50" i="56"/>
  <c r="W49" i="56"/>
  <c r="W48" i="56"/>
  <c r="W46" i="56"/>
  <c r="W45" i="56"/>
  <c r="W44" i="56"/>
  <c r="W43" i="56"/>
  <c r="W41" i="56"/>
  <c r="W40" i="56"/>
  <c r="W39" i="56"/>
  <c r="W38" i="56"/>
  <c r="W36" i="56"/>
  <c r="W35" i="56"/>
  <c r="W34" i="56"/>
  <c r="W33" i="56"/>
  <c r="W31" i="56"/>
  <c r="W30" i="56"/>
  <c r="W29" i="56"/>
  <c r="W28" i="56"/>
  <c r="W25" i="56"/>
  <c r="W24" i="56"/>
  <c r="W23" i="56"/>
  <c r="W21" i="56"/>
  <c r="W20" i="56"/>
  <c r="W19" i="56"/>
  <c r="W18" i="56"/>
  <c r="W16" i="56"/>
  <c r="W15" i="56"/>
  <c r="W14" i="56"/>
  <c r="W13" i="56"/>
  <c r="W6" i="56"/>
  <c r="W5" i="56"/>
  <c r="W4" i="56"/>
  <c r="W86" i="57"/>
  <c r="W85" i="57"/>
  <c r="W84" i="57"/>
  <c r="W83" i="57"/>
  <c r="W81" i="57"/>
  <c r="W80" i="57"/>
  <c r="W79" i="57"/>
  <c r="W78" i="57"/>
  <c r="W76" i="57"/>
  <c r="W75" i="57"/>
  <c r="W74" i="57"/>
  <c r="W73" i="57"/>
  <c r="W71" i="57"/>
  <c r="W70" i="57"/>
  <c r="W69" i="57"/>
  <c r="W68" i="57"/>
  <c r="W66" i="57"/>
  <c r="W65" i="57"/>
  <c r="W64" i="57"/>
  <c r="W63" i="57"/>
  <c r="W61" i="57"/>
  <c r="W60" i="57"/>
  <c r="W59" i="57"/>
  <c r="W58" i="57"/>
  <c r="W56" i="57"/>
  <c r="W55" i="57"/>
  <c r="W54" i="57"/>
  <c r="W53" i="57"/>
  <c r="W51" i="57"/>
  <c r="W50" i="57"/>
  <c r="W49" i="57"/>
  <c r="W48" i="57"/>
  <c r="W46" i="57"/>
  <c r="W45" i="57"/>
  <c r="W44" i="57"/>
  <c r="W43" i="57"/>
  <c r="W41" i="57"/>
  <c r="W40" i="57"/>
  <c r="W39" i="57"/>
  <c r="W38" i="57"/>
  <c r="W36" i="57"/>
  <c r="W35" i="57"/>
  <c r="W34" i="57"/>
  <c r="W33" i="57"/>
  <c r="W30" i="57"/>
  <c r="W29" i="57"/>
  <c r="W28" i="57"/>
  <c r="W26" i="57"/>
  <c r="W25" i="57"/>
  <c r="W24" i="57"/>
  <c r="W23" i="57"/>
  <c r="W21" i="57"/>
  <c r="W20" i="57"/>
  <c r="W19" i="57"/>
  <c r="W18" i="57"/>
  <c r="W16" i="57"/>
  <c r="W15" i="57"/>
  <c r="W14" i="57"/>
  <c r="W13" i="57"/>
  <c r="W6" i="57"/>
  <c r="W5" i="57"/>
  <c r="W4" i="57"/>
  <c r="W86" i="58"/>
  <c r="W85" i="58"/>
  <c r="W84" i="58"/>
  <c r="W83" i="58"/>
  <c r="W81" i="58"/>
  <c r="W80" i="58"/>
  <c r="W79" i="58"/>
  <c r="W78" i="58"/>
  <c r="W76" i="58"/>
  <c r="W75" i="58"/>
  <c r="W74" i="58"/>
  <c r="W73" i="58"/>
  <c r="W71" i="58"/>
  <c r="W70" i="58"/>
  <c r="W69" i="58"/>
  <c r="W68" i="58"/>
  <c r="W66" i="58"/>
  <c r="W65" i="58"/>
  <c r="W64" i="58"/>
  <c r="W63" i="58"/>
  <c r="W61" i="58"/>
  <c r="W60" i="58"/>
  <c r="W59" i="58"/>
  <c r="W58" i="58"/>
  <c r="W56" i="58"/>
  <c r="W55" i="58"/>
  <c r="W54" i="58"/>
  <c r="W53" i="58"/>
  <c r="W51" i="58"/>
  <c r="W50" i="58"/>
  <c r="W49" i="58"/>
  <c r="W48" i="58"/>
  <c r="W46" i="58"/>
  <c r="W45" i="58"/>
  <c r="W44" i="58"/>
  <c r="W43" i="58"/>
  <c r="W41" i="58"/>
  <c r="W40" i="58"/>
  <c r="W39" i="58"/>
  <c r="W38" i="58"/>
  <c r="W36" i="58"/>
  <c r="W35" i="58"/>
  <c r="W34" i="58"/>
  <c r="W33" i="58"/>
  <c r="W31" i="58"/>
  <c r="W30" i="58"/>
  <c r="W29" i="58"/>
  <c r="W28" i="58"/>
  <c r="W26" i="58"/>
  <c r="W25" i="58"/>
  <c r="W24" i="58"/>
  <c r="W23" i="58"/>
  <c r="W21" i="58"/>
  <c r="W20" i="58"/>
  <c r="W19" i="58"/>
  <c r="W18" i="58"/>
  <c r="W16" i="58"/>
  <c r="W15" i="58"/>
  <c r="W14" i="58"/>
  <c r="W13" i="58"/>
  <c r="W7" i="58"/>
  <c r="W6" i="58"/>
  <c r="W5" i="58"/>
  <c r="W4" i="58"/>
  <c r="W86" i="59"/>
  <c r="W85" i="59"/>
  <c r="W84" i="59"/>
  <c r="W83" i="59"/>
  <c r="W81" i="59"/>
  <c r="W80" i="59"/>
  <c r="W79" i="59"/>
  <c r="W78" i="59"/>
  <c r="W76" i="59"/>
  <c r="W75" i="59"/>
  <c r="W74" i="59"/>
  <c r="W73" i="59"/>
  <c r="W71" i="59"/>
  <c r="W70" i="59"/>
  <c r="W69" i="59"/>
  <c r="W68" i="59"/>
  <c r="W66" i="59"/>
  <c r="W65" i="59"/>
  <c r="W64" i="59"/>
  <c r="W63" i="59"/>
  <c r="W61" i="59"/>
  <c r="W60" i="59"/>
  <c r="W59" i="59"/>
  <c r="W58" i="59"/>
  <c r="W56" i="59"/>
  <c r="W55" i="59"/>
  <c r="W54" i="59"/>
  <c r="W53" i="59"/>
  <c r="W50" i="59"/>
  <c r="W49" i="59"/>
  <c r="W48" i="59"/>
  <c r="W46" i="59"/>
  <c r="W45" i="59"/>
  <c r="W44" i="59"/>
  <c r="W43" i="59"/>
  <c r="W41" i="59"/>
  <c r="W40" i="59"/>
  <c r="W39" i="59"/>
  <c r="W38" i="59"/>
  <c r="W36" i="59"/>
  <c r="W35" i="59"/>
  <c r="W34" i="59"/>
  <c r="W33" i="59"/>
  <c r="W31" i="59"/>
  <c r="W30" i="59"/>
  <c r="W29" i="59"/>
  <c r="W28" i="59"/>
  <c r="W26" i="59"/>
  <c r="W25" i="59"/>
  <c r="W24" i="59"/>
  <c r="W23" i="59"/>
  <c r="W21" i="59"/>
  <c r="W20" i="59"/>
  <c r="W19" i="59"/>
  <c r="W18" i="59"/>
  <c r="W16" i="59"/>
  <c r="W15" i="59"/>
  <c r="W14" i="59"/>
  <c r="W13" i="59"/>
  <c r="W7" i="59"/>
  <c r="W6" i="59"/>
  <c r="W5" i="59"/>
  <c r="W4" i="59"/>
  <c r="W83" i="61"/>
  <c r="W78" i="61"/>
  <c r="W73" i="61"/>
  <c r="W68" i="61"/>
  <c r="W63" i="61"/>
  <c r="W58" i="61"/>
  <c r="W53" i="61"/>
  <c r="W48" i="61"/>
  <c r="W43" i="61"/>
  <c r="W38" i="61"/>
  <c r="W33" i="61"/>
  <c r="W28" i="61"/>
  <c r="W23" i="61"/>
  <c r="W86" i="61"/>
  <c r="W85" i="61"/>
  <c r="W84" i="61"/>
  <c r="W81" i="61"/>
  <c r="W80" i="61"/>
  <c r="W79" i="61"/>
  <c r="W76" i="61"/>
  <c r="W75" i="61"/>
  <c r="W74" i="61"/>
  <c r="W71" i="61"/>
  <c r="W70" i="61"/>
  <c r="W69" i="61"/>
  <c r="W66" i="61"/>
  <c r="W65" i="61"/>
  <c r="W64" i="61"/>
  <c r="W61" i="61"/>
  <c r="W60" i="61"/>
  <c r="W59" i="61"/>
  <c r="W56" i="61"/>
  <c r="W55" i="61"/>
  <c r="W54" i="61"/>
  <c r="W51" i="61"/>
  <c r="W50" i="61"/>
  <c r="W49" i="61"/>
  <c r="W46" i="61"/>
  <c r="W45" i="61"/>
  <c r="W44" i="61"/>
  <c r="W41" i="61"/>
  <c r="W40" i="61"/>
  <c r="W39" i="61"/>
  <c r="W36" i="61"/>
  <c r="W35" i="61"/>
  <c r="W34" i="61"/>
  <c r="W31" i="61"/>
  <c r="W30" i="61"/>
  <c r="W29" i="61"/>
  <c r="W26" i="61"/>
  <c r="W25" i="61"/>
  <c r="W24" i="61"/>
  <c r="W21" i="61"/>
  <c r="W7" i="61"/>
  <c r="W6" i="61"/>
  <c r="W5" i="61"/>
  <c r="W4" i="61"/>
  <c r="W66" i="62"/>
  <c r="W65" i="62"/>
  <c r="W64" i="62"/>
  <c r="W63" i="62"/>
  <c r="W62" i="62"/>
  <c r="W61" i="62"/>
  <c r="W60" i="62"/>
  <c r="W59" i="62"/>
  <c r="W58" i="62"/>
  <c r="W57" i="62"/>
  <c r="W56" i="62"/>
  <c r="W55" i="62"/>
  <c r="W54" i="62"/>
  <c r="W53" i="62"/>
  <c r="W52" i="62"/>
  <c r="W51" i="62"/>
  <c r="W50" i="62"/>
  <c r="W49" i="62"/>
  <c r="W48" i="62"/>
  <c r="W47" i="62"/>
  <c r="W46" i="62"/>
  <c r="W45" i="62"/>
  <c r="W44" i="62"/>
  <c r="W43" i="62"/>
  <c r="W42" i="62"/>
  <c r="W41" i="62"/>
  <c r="W40" i="62"/>
  <c r="W39" i="62"/>
  <c r="W38" i="62"/>
  <c r="W37" i="62"/>
  <c r="W36" i="62"/>
  <c r="W35" i="62"/>
  <c r="W34" i="62"/>
  <c r="W33" i="62"/>
  <c r="W32" i="62"/>
  <c r="W31" i="62"/>
  <c r="W30" i="62"/>
  <c r="W29" i="62"/>
  <c r="W28" i="62"/>
  <c r="W27" i="62"/>
  <c r="W26" i="62"/>
  <c r="W25" i="62"/>
  <c r="W24" i="62"/>
  <c r="W23" i="62"/>
  <c r="W22" i="62"/>
  <c r="W21" i="62"/>
  <c r="W20" i="62"/>
  <c r="W19" i="62"/>
  <c r="W18" i="62"/>
  <c r="W17" i="62"/>
  <c r="W16" i="62"/>
  <c r="W15" i="62"/>
  <c r="W7" i="62"/>
  <c r="W6" i="62"/>
  <c r="W5" i="62"/>
  <c r="W4" i="62"/>
  <c r="W66" i="64"/>
  <c r="W65" i="64"/>
  <c r="W64" i="64"/>
  <c r="W63" i="64"/>
  <c r="W62" i="64"/>
  <c r="W61" i="64"/>
  <c r="W60" i="64"/>
  <c r="W59" i="64"/>
  <c r="W58" i="64"/>
  <c r="W57" i="64"/>
  <c r="W56" i="64"/>
  <c r="W55" i="64"/>
  <c r="W54" i="64"/>
  <c r="W53" i="64"/>
  <c r="W52" i="64"/>
  <c r="W51" i="64"/>
  <c r="W50" i="64"/>
  <c r="W49" i="64"/>
  <c r="W48" i="64"/>
  <c r="W47" i="64"/>
  <c r="W46" i="64"/>
  <c r="W45" i="64"/>
  <c r="W44" i="64"/>
  <c r="W43" i="64"/>
  <c r="W42" i="64"/>
  <c r="W41" i="64"/>
  <c r="W40" i="64"/>
  <c r="W39" i="64"/>
  <c r="W38" i="64"/>
  <c r="W37" i="64"/>
  <c r="W36" i="64"/>
  <c r="W35" i="64"/>
  <c r="W34" i="64"/>
  <c r="W33" i="64"/>
  <c r="W32" i="64"/>
  <c r="W31" i="64"/>
  <c r="W30" i="64"/>
  <c r="W29" i="64"/>
  <c r="W28" i="64"/>
  <c r="W27" i="64"/>
  <c r="W26" i="64"/>
  <c r="W25" i="64"/>
  <c r="W24" i="64"/>
  <c r="W23" i="64"/>
  <c r="W22" i="64"/>
  <c r="W21" i="64"/>
  <c r="W20" i="64"/>
  <c r="W19" i="64"/>
  <c r="W18" i="64"/>
  <c r="W17" i="64"/>
  <c r="W16" i="64"/>
  <c r="W15" i="64"/>
  <c r="W7" i="64"/>
  <c r="W6" i="64"/>
  <c r="W5" i="64"/>
  <c r="W4" i="64"/>
  <c r="W66" i="65"/>
  <c r="W65" i="65"/>
  <c r="W64" i="65"/>
  <c r="W63" i="65"/>
  <c r="W62" i="65"/>
  <c r="W61" i="65"/>
  <c r="W60" i="65"/>
  <c r="W59" i="65"/>
  <c r="W58" i="65"/>
  <c r="W57" i="65"/>
  <c r="W56" i="65"/>
  <c r="W55" i="65"/>
  <c r="W54" i="65"/>
  <c r="W53" i="65"/>
  <c r="W52" i="65"/>
  <c r="W51" i="65"/>
  <c r="W50" i="65"/>
  <c r="W49" i="65"/>
  <c r="W48" i="65"/>
  <c r="W47" i="65"/>
  <c r="W46" i="65"/>
  <c r="W45" i="65"/>
  <c r="W44" i="65"/>
  <c r="W43" i="65"/>
  <c r="W42" i="65"/>
  <c r="W41" i="65"/>
  <c r="W40" i="65"/>
  <c r="W39" i="65"/>
  <c r="W38" i="65"/>
  <c r="W37" i="65"/>
  <c r="W36" i="65"/>
  <c r="W35" i="65"/>
  <c r="W34" i="65"/>
  <c r="W33" i="65"/>
  <c r="W32" i="65"/>
  <c r="W31" i="65"/>
  <c r="W30" i="65"/>
  <c r="W29" i="65"/>
  <c r="W28" i="65"/>
  <c r="W27" i="65"/>
  <c r="W26" i="65"/>
  <c r="W25" i="65"/>
  <c r="W24" i="65"/>
  <c r="W23" i="65"/>
  <c r="W22" i="65"/>
  <c r="W21" i="65"/>
  <c r="W20" i="65"/>
  <c r="W19" i="65"/>
  <c r="W18" i="65"/>
  <c r="W17" i="65"/>
  <c r="W16" i="65"/>
  <c r="W15" i="65"/>
  <c r="W7" i="65"/>
  <c r="W6" i="65"/>
  <c r="W5" i="65"/>
  <c r="W4" i="65"/>
  <c r="W66" i="66"/>
  <c r="W65" i="66"/>
  <c r="W64" i="66"/>
  <c r="W63" i="66"/>
  <c r="W62" i="66"/>
  <c r="W61" i="66"/>
  <c r="W60" i="66"/>
  <c r="W59" i="66"/>
  <c r="W58" i="66"/>
  <c r="W57" i="66"/>
  <c r="W56" i="66"/>
  <c r="W55" i="66"/>
  <c r="W54" i="66"/>
  <c r="W53" i="66"/>
  <c r="W52" i="66"/>
  <c r="W51" i="66"/>
  <c r="W50" i="66"/>
  <c r="W49" i="66"/>
  <c r="W48" i="66"/>
  <c r="W47" i="66"/>
  <c r="W46" i="66"/>
  <c r="W45" i="66"/>
  <c r="W44" i="66"/>
  <c r="W43" i="66"/>
  <c r="W42" i="66"/>
  <c r="W41" i="66"/>
  <c r="W40" i="66"/>
  <c r="W39" i="66"/>
  <c r="W38" i="66"/>
  <c r="W37" i="66"/>
  <c r="W36" i="66"/>
  <c r="W35" i="66"/>
  <c r="W34" i="66"/>
  <c r="W33" i="66"/>
  <c r="W32" i="66"/>
  <c r="W31" i="66"/>
  <c r="W30" i="66"/>
  <c r="W29" i="66"/>
  <c r="W28" i="66"/>
  <c r="W27" i="66"/>
  <c r="W26" i="66"/>
  <c r="W25" i="66"/>
  <c r="W24" i="66"/>
  <c r="W23" i="66"/>
  <c r="W22" i="66"/>
  <c r="W21" i="66"/>
  <c r="W20" i="66"/>
  <c r="W19" i="66"/>
  <c r="W18" i="66"/>
  <c r="W17" i="66"/>
  <c r="W16" i="66"/>
  <c r="W15" i="66"/>
  <c r="W7" i="66"/>
  <c r="W6" i="66"/>
  <c r="W5" i="66"/>
  <c r="W4" i="66"/>
  <c r="W66" i="67"/>
  <c r="W65" i="67"/>
  <c r="W64" i="67"/>
  <c r="W63" i="67"/>
  <c r="W62" i="67"/>
  <c r="W61" i="67"/>
  <c r="W60" i="67"/>
  <c r="W59" i="67"/>
  <c r="W58" i="67"/>
  <c r="W57" i="67"/>
  <c r="W56" i="67"/>
  <c r="W55" i="67"/>
  <c r="W54" i="67"/>
  <c r="W53" i="67"/>
  <c r="W52" i="67"/>
  <c r="W51" i="67"/>
  <c r="W50" i="67"/>
  <c r="W49" i="67"/>
  <c r="W48" i="67"/>
  <c r="W47" i="67"/>
  <c r="W46" i="67"/>
  <c r="W45" i="67"/>
  <c r="W44" i="67"/>
  <c r="W43" i="67"/>
  <c r="W42" i="67"/>
  <c r="W41" i="67"/>
  <c r="W40" i="67"/>
  <c r="W39" i="67"/>
  <c r="W38" i="67"/>
  <c r="W37" i="67"/>
  <c r="W36" i="67"/>
  <c r="W35" i="67"/>
  <c r="W34" i="67"/>
  <c r="W33" i="67"/>
  <c r="W32" i="67"/>
  <c r="W31" i="67"/>
  <c r="W30" i="67"/>
  <c r="W29" i="67"/>
  <c r="W28" i="67"/>
  <c r="W27" i="67"/>
  <c r="W26" i="67"/>
  <c r="W25" i="67"/>
  <c r="W24" i="67"/>
  <c r="W23" i="67"/>
  <c r="W22" i="67"/>
  <c r="W21" i="67"/>
  <c r="W20" i="67"/>
  <c r="W19" i="67"/>
  <c r="W18" i="67"/>
  <c r="W17" i="67"/>
  <c r="W16" i="67"/>
  <c r="W15" i="67"/>
  <c r="W7" i="67"/>
  <c r="W6" i="67"/>
  <c r="W5" i="67"/>
  <c r="W4" i="67"/>
  <c r="W66" i="68"/>
  <c r="W65" i="68"/>
  <c r="W64" i="68"/>
  <c r="W63" i="68"/>
  <c r="W62" i="68"/>
  <c r="W61" i="68"/>
  <c r="W60" i="68"/>
  <c r="W59" i="68"/>
  <c r="W58" i="68"/>
  <c r="W57" i="68"/>
  <c r="W56" i="68"/>
  <c r="W55" i="68"/>
  <c r="W54" i="68"/>
  <c r="W53" i="68"/>
  <c r="W52" i="68"/>
  <c r="W51" i="68"/>
  <c r="W50" i="68"/>
  <c r="W49" i="68"/>
  <c r="W48" i="68"/>
  <c r="W47" i="68"/>
  <c r="W46" i="68"/>
  <c r="W45" i="68"/>
  <c r="W44" i="68"/>
  <c r="W43" i="68"/>
  <c r="W42" i="68"/>
  <c r="W41" i="68"/>
  <c r="W40" i="68"/>
  <c r="W39" i="68"/>
  <c r="W38" i="68"/>
  <c r="W37" i="68"/>
  <c r="W36" i="68"/>
  <c r="W35" i="68"/>
  <c r="W34" i="68"/>
  <c r="W33" i="68"/>
  <c r="W32" i="68"/>
  <c r="W31" i="68"/>
  <c r="W30" i="68"/>
  <c r="W29" i="68"/>
  <c r="W28" i="68"/>
  <c r="W27" i="68"/>
  <c r="W26" i="68"/>
  <c r="W25" i="68"/>
  <c r="W24" i="68"/>
  <c r="W23" i="68"/>
  <c r="W22" i="68"/>
  <c r="W21" i="68"/>
  <c r="W20" i="68"/>
  <c r="W19" i="68"/>
  <c r="W18" i="68"/>
  <c r="W17" i="68"/>
  <c r="W16" i="68"/>
  <c r="W15" i="68"/>
  <c r="W7" i="68"/>
  <c r="W6" i="68"/>
  <c r="W5" i="68"/>
  <c r="W4" i="68"/>
  <c r="W66" i="69"/>
  <c r="W65" i="69"/>
  <c r="W64" i="69"/>
  <c r="W63" i="69"/>
  <c r="W62" i="69"/>
  <c r="W61" i="69"/>
  <c r="W60" i="69"/>
  <c r="W59" i="69"/>
  <c r="W58" i="69"/>
  <c r="W57" i="69"/>
  <c r="W56" i="69"/>
  <c r="W55" i="69"/>
  <c r="W54" i="69"/>
  <c r="W53" i="69"/>
  <c r="W52" i="69"/>
  <c r="W51" i="69"/>
  <c r="W50" i="69"/>
  <c r="W49" i="69"/>
  <c r="W48" i="69"/>
  <c r="W47" i="69"/>
  <c r="W46" i="69"/>
  <c r="W45" i="69"/>
  <c r="W44" i="69"/>
  <c r="W43" i="69"/>
  <c r="W42" i="69"/>
  <c r="W41" i="69"/>
  <c r="W40" i="69"/>
  <c r="W39" i="69"/>
  <c r="W38" i="69"/>
  <c r="W37" i="69"/>
  <c r="W36" i="69"/>
  <c r="W35" i="69"/>
  <c r="W34" i="69"/>
  <c r="W33" i="69"/>
  <c r="W32" i="69"/>
  <c r="W31" i="69"/>
  <c r="W30" i="69"/>
  <c r="W29" i="69"/>
  <c r="W28" i="69"/>
  <c r="W27" i="69"/>
  <c r="W26" i="69"/>
  <c r="W25" i="69"/>
  <c r="W24" i="69"/>
  <c r="W23" i="69"/>
  <c r="W22" i="69"/>
  <c r="W21" i="69"/>
  <c r="W20" i="69"/>
  <c r="W19" i="69"/>
  <c r="W18" i="69"/>
  <c r="W17" i="69"/>
  <c r="W16" i="69"/>
  <c r="W15" i="69"/>
  <c r="W7" i="69"/>
  <c r="W6" i="69"/>
  <c r="W5" i="69"/>
  <c r="W4" i="69"/>
  <c r="W66" i="70"/>
  <c r="W65" i="70"/>
  <c r="W64" i="70"/>
  <c r="W63" i="70"/>
  <c r="W62" i="70"/>
  <c r="W61" i="70"/>
  <c r="W60" i="70"/>
  <c r="W59" i="70"/>
  <c r="W58" i="70"/>
  <c r="W57" i="70"/>
  <c r="W56" i="70"/>
  <c r="W55" i="70"/>
  <c r="W54" i="70"/>
  <c r="W53" i="70"/>
  <c r="W52" i="70"/>
  <c r="W51" i="70"/>
  <c r="W50" i="70"/>
  <c r="W49" i="70"/>
  <c r="W48" i="70"/>
  <c r="W47" i="70"/>
  <c r="W46" i="70"/>
  <c r="W45" i="70"/>
  <c r="W44" i="70"/>
  <c r="W43" i="70"/>
  <c r="W42" i="70"/>
  <c r="W41" i="70"/>
  <c r="W40" i="70"/>
  <c r="W39" i="70"/>
  <c r="W38" i="70"/>
  <c r="W37" i="70"/>
  <c r="W36" i="70"/>
  <c r="W35" i="70"/>
  <c r="W34" i="70"/>
  <c r="W33" i="70"/>
  <c r="W32" i="70"/>
  <c r="W31" i="70"/>
  <c r="W30" i="70"/>
  <c r="W29" i="70"/>
  <c r="W28" i="70"/>
  <c r="W27" i="70"/>
  <c r="W26" i="70"/>
  <c r="W25" i="70"/>
  <c r="W24" i="70"/>
  <c r="W23" i="70"/>
  <c r="W22" i="70"/>
  <c r="W21" i="70"/>
  <c r="W20" i="70"/>
  <c r="W19" i="70"/>
  <c r="W18" i="70"/>
  <c r="W17" i="70"/>
  <c r="W16" i="70"/>
  <c r="W15" i="70"/>
  <c r="W7" i="70"/>
  <c r="W6" i="70"/>
  <c r="W5" i="70"/>
  <c r="W4" i="70"/>
  <c r="W66" i="71"/>
  <c r="W65" i="71"/>
  <c r="W64" i="71"/>
  <c r="W63" i="71"/>
  <c r="W62" i="71"/>
  <c r="W61" i="71"/>
  <c r="W60" i="71"/>
  <c r="W59" i="71"/>
  <c r="W58" i="71"/>
  <c r="W57" i="71"/>
  <c r="W56" i="71"/>
  <c r="W55" i="71"/>
  <c r="W54" i="71"/>
  <c r="W53" i="71"/>
  <c r="W52" i="71"/>
  <c r="W51" i="71"/>
  <c r="W50" i="71"/>
  <c r="W49" i="71"/>
  <c r="W48" i="71"/>
  <c r="W47" i="71"/>
  <c r="W46" i="71"/>
  <c r="W45" i="71"/>
  <c r="W44" i="71"/>
  <c r="W43" i="71"/>
  <c r="W42" i="71"/>
  <c r="W41" i="71"/>
  <c r="W40" i="71"/>
  <c r="W39" i="71"/>
  <c r="W38" i="71"/>
  <c r="W37" i="71"/>
  <c r="W36" i="71"/>
  <c r="W35" i="71"/>
  <c r="W34" i="71"/>
  <c r="W33" i="71"/>
  <c r="W32" i="71"/>
  <c r="W31" i="71"/>
  <c r="W30" i="71"/>
  <c r="W29" i="71"/>
  <c r="W28" i="71"/>
  <c r="W27" i="71"/>
  <c r="W26" i="71"/>
  <c r="W25" i="71"/>
  <c r="W24" i="71"/>
  <c r="W23" i="71"/>
  <c r="W22" i="71"/>
  <c r="W21" i="71"/>
  <c r="W20" i="71"/>
  <c r="W19" i="71"/>
  <c r="W18" i="71"/>
  <c r="W17" i="71"/>
  <c r="W16" i="71"/>
  <c r="W15" i="71"/>
  <c r="W7" i="71"/>
  <c r="W6" i="71"/>
  <c r="W5" i="71"/>
  <c r="W4" i="71"/>
  <c r="W66" i="72"/>
  <c r="W65" i="72"/>
  <c r="W64" i="72"/>
  <c r="W63" i="72"/>
  <c r="W62" i="72"/>
  <c r="W61" i="72"/>
  <c r="W60" i="72"/>
  <c r="W59" i="72"/>
  <c r="W58" i="72"/>
  <c r="W57" i="72"/>
  <c r="W56" i="72"/>
  <c r="W55" i="72"/>
  <c r="W54" i="72"/>
  <c r="W53" i="72"/>
  <c r="W52" i="72"/>
  <c r="W51" i="72"/>
  <c r="W50" i="72"/>
  <c r="W49" i="72"/>
  <c r="W48" i="72"/>
  <c r="W47" i="72"/>
  <c r="W46" i="72"/>
  <c r="W45" i="72"/>
  <c r="W44" i="72"/>
  <c r="W43" i="72"/>
  <c r="W42" i="72"/>
  <c r="W41" i="72"/>
  <c r="W40" i="72"/>
  <c r="W39" i="72"/>
  <c r="W38" i="72"/>
  <c r="W37" i="72"/>
  <c r="W36" i="72"/>
  <c r="W35" i="72"/>
  <c r="W34" i="72"/>
  <c r="W33" i="72"/>
  <c r="W32" i="72"/>
  <c r="W31" i="72"/>
  <c r="W30" i="72"/>
  <c r="W29" i="72"/>
  <c r="W28" i="72"/>
  <c r="W27" i="72"/>
  <c r="W26" i="72"/>
  <c r="W25" i="72"/>
  <c r="W24" i="72"/>
  <c r="W23" i="72"/>
  <c r="W22" i="72"/>
  <c r="W21" i="72"/>
  <c r="W20" i="72"/>
  <c r="W19" i="72"/>
  <c r="W18" i="72"/>
  <c r="W17" i="72"/>
  <c r="W16" i="72"/>
  <c r="W15" i="72"/>
  <c r="W7" i="72"/>
  <c r="W6" i="72"/>
  <c r="W5" i="72"/>
  <c r="W4" i="72"/>
  <c r="W66" i="73"/>
  <c r="W65" i="73"/>
  <c r="W64" i="73"/>
  <c r="W63" i="73"/>
  <c r="W62" i="73"/>
  <c r="W61" i="73"/>
  <c r="W60" i="73"/>
  <c r="W59" i="73"/>
  <c r="W58" i="73"/>
  <c r="W57" i="73"/>
  <c r="W56" i="73"/>
  <c r="W55" i="73"/>
  <c r="W54" i="73"/>
  <c r="W53" i="73"/>
  <c r="W52" i="73"/>
  <c r="W51" i="73"/>
  <c r="W50" i="73"/>
  <c r="W49" i="73"/>
  <c r="W48" i="73"/>
  <c r="W47" i="73"/>
  <c r="W46" i="73"/>
  <c r="W45" i="73"/>
  <c r="W44" i="73"/>
  <c r="W43" i="73"/>
  <c r="W42" i="73"/>
  <c r="W41" i="73"/>
  <c r="W40" i="73"/>
  <c r="W39" i="73"/>
  <c r="W38" i="73"/>
  <c r="W37" i="73"/>
  <c r="W36" i="73"/>
  <c r="W35" i="73"/>
  <c r="W34" i="73"/>
  <c r="W33" i="73"/>
  <c r="W32" i="73"/>
  <c r="W31" i="73"/>
  <c r="W30" i="73"/>
  <c r="W29" i="73"/>
  <c r="W28" i="73"/>
  <c r="W27" i="73"/>
  <c r="W26" i="73"/>
  <c r="W25" i="73"/>
  <c r="W24" i="73"/>
  <c r="W23" i="73"/>
  <c r="W22" i="73"/>
  <c r="W21" i="73"/>
  <c r="W20" i="73"/>
  <c r="W19" i="73"/>
  <c r="W18" i="73"/>
  <c r="W17" i="73"/>
  <c r="W16" i="73"/>
  <c r="W15" i="73"/>
  <c r="W7" i="73"/>
  <c r="W6" i="73"/>
  <c r="W5" i="73"/>
  <c r="W4" i="73"/>
  <c r="W66" i="74"/>
  <c r="W65" i="74"/>
  <c r="W64" i="74"/>
  <c r="W63" i="74"/>
  <c r="W62" i="74"/>
  <c r="W61" i="74"/>
  <c r="W60" i="74"/>
  <c r="W59" i="74"/>
  <c r="W58" i="74"/>
  <c r="W57" i="74"/>
  <c r="W56" i="74"/>
  <c r="W55" i="74"/>
  <c r="W54" i="74"/>
  <c r="W53" i="74"/>
  <c r="W52" i="74"/>
  <c r="W51" i="74"/>
  <c r="W50" i="74"/>
  <c r="W49" i="74"/>
  <c r="W48" i="74"/>
  <c r="W47" i="74"/>
  <c r="W46" i="74"/>
  <c r="W45" i="74"/>
  <c r="W44" i="74"/>
  <c r="W43" i="74"/>
  <c r="W42" i="74"/>
  <c r="W41" i="74"/>
  <c r="W40" i="74"/>
  <c r="W39" i="74"/>
  <c r="W38" i="74"/>
  <c r="W37" i="74"/>
  <c r="W36" i="74"/>
  <c r="W35" i="74"/>
  <c r="W34" i="74"/>
  <c r="W33" i="74"/>
  <c r="W32" i="74"/>
  <c r="W31" i="74"/>
  <c r="W30" i="74"/>
  <c r="W29" i="74"/>
  <c r="W28" i="74"/>
  <c r="W27" i="74"/>
  <c r="W26" i="74"/>
  <c r="W25" i="74"/>
  <c r="W24" i="74"/>
  <c r="W23" i="74"/>
  <c r="W22" i="74"/>
  <c r="W21" i="74"/>
  <c r="W20" i="74"/>
  <c r="W19" i="74"/>
  <c r="W18" i="74"/>
  <c r="W17" i="74"/>
  <c r="W16" i="74"/>
  <c r="W15" i="74"/>
  <c r="W7" i="74"/>
  <c r="W6" i="74"/>
  <c r="W5" i="74"/>
  <c r="W4" i="74"/>
  <c r="W34" i="75"/>
  <c r="W66" i="75"/>
  <c r="W65" i="75"/>
  <c r="W64" i="75"/>
  <c r="W63" i="75"/>
  <c r="W62" i="75"/>
  <c r="W61" i="75"/>
  <c r="W60" i="75"/>
  <c r="W59" i="75"/>
  <c r="W58" i="75"/>
  <c r="W57" i="75"/>
  <c r="W56" i="75"/>
  <c r="W55" i="75"/>
  <c r="W54" i="75"/>
  <c r="W53" i="75"/>
  <c r="W52" i="75"/>
  <c r="W51" i="75"/>
  <c r="W50" i="75"/>
  <c r="W49" i="75"/>
  <c r="W48" i="75"/>
  <c r="W47" i="75"/>
  <c r="W46" i="75"/>
  <c r="W45" i="75"/>
  <c r="W44" i="75"/>
  <c r="W43" i="75"/>
  <c r="W42" i="75"/>
  <c r="W41" i="75"/>
  <c r="W40" i="75"/>
  <c r="W39" i="75"/>
  <c r="W38" i="75"/>
  <c r="W37" i="75"/>
  <c r="W36" i="75"/>
  <c r="W35" i="75"/>
  <c r="W33" i="75"/>
  <c r="W32" i="75"/>
  <c r="W31" i="75"/>
  <c r="W30" i="75"/>
  <c r="W29" i="75"/>
  <c r="W28" i="75"/>
  <c r="W27" i="75"/>
  <c r="W26" i="75"/>
  <c r="W25" i="75"/>
  <c r="W24" i="75"/>
  <c r="W23" i="75"/>
  <c r="W22" i="75"/>
  <c r="W21" i="75"/>
  <c r="W20" i="75"/>
  <c r="W19" i="75"/>
  <c r="W18" i="75"/>
  <c r="W17" i="75"/>
  <c r="W16" i="75"/>
  <c r="W15" i="75"/>
  <c r="W7" i="75"/>
  <c r="W6" i="75"/>
  <c r="W5" i="75"/>
  <c r="W4" i="75"/>
  <c r="W63" i="76"/>
  <c r="W59" i="76"/>
  <c r="W55" i="76"/>
  <c r="W51" i="76"/>
  <c r="W47" i="76"/>
  <c r="W43" i="76"/>
  <c r="W39" i="76"/>
  <c r="W35" i="76"/>
  <c r="W31" i="76"/>
  <c r="W27" i="76"/>
  <c r="W23" i="76"/>
  <c r="W19" i="76"/>
  <c r="W15" i="76"/>
  <c r="W66" i="76"/>
  <c r="W65" i="76"/>
  <c r="W64" i="76"/>
  <c r="W62" i="76"/>
  <c r="W61" i="76"/>
  <c r="W60" i="76"/>
  <c r="W58" i="76"/>
  <c r="W57" i="76"/>
  <c r="W56" i="76"/>
  <c r="W54" i="76"/>
  <c r="W53" i="76"/>
  <c r="W52" i="76"/>
  <c r="W50" i="76"/>
  <c r="W49" i="76"/>
  <c r="W48" i="76"/>
  <c r="W46" i="76"/>
  <c r="W45" i="76"/>
  <c r="W44" i="76"/>
  <c r="W42" i="76"/>
  <c r="W41" i="76"/>
  <c r="W40" i="76"/>
  <c r="W38" i="76"/>
  <c r="W37" i="76"/>
  <c r="W36" i="76"/>
  <c r="W34" i="76"/>
  <c r="W33" i="76"/>
  <c r="W32" i="76"/>
  <c r="W30" i="76"/>
  <c r="W29" i="76"/>
  <c r="W28" i="76"/>
  <c r="W26" i="76"/>
  <c r="W25" i="76"/>
  <c r="W24" i="76"/>
  <c r="W22" i="76"/>
  <c r="W21" i="76"/>
  <c r="W20" i="76"/>
  <c r="W18" i="76"/>
  <c r="W17" i="76"/>
  <c r="W16" i="76"/>
  <c r="W7" i="76"/>
  <c r="W6" i="76"/>
  <c r="W5" i="76"/>
  <c r="W4" i="76"/>
  <c r="W63" i="37"/>
  <c r="W59" i="37"/>
  <c r="W55" i="37"/>
  <c r="W51" i="37"/>
  <c r="W47" i="37"/>
  <c r="W43" i="37"/>
  <c r="W39" i="37"/>
  <c r="W35" i="37"/>
  <c r="W31" i="37"/>
  <c r="W27" i="37"/>
  <c r="W23" i="37"/>
  <c r="W19" i="37"/>
  <c r="W15" i="37"/>
  <c r="W66" i="37"/>
  <c r="W65" i="37"/>
  <c r="W64" i="37"/>
  <c r="W62" i="37"/>
  <c r="W61" i="37"/>
  <c r="W60" i="37"/>
  <c r="W58" i="37"/>
  <c r="W57" i="37"/>
  <c r="W56" i="37"/>
  <c r="W54" i="37"/>
  <c r="W53" i="37"/>
  <c r="W52" i="37"/>
  <c r="W50" i="37"/>
  <c r="W49" i="37"/>
  <c r="W48" i="37"/>
  <c r="W46" i="37"/>
  <c r="W45" i="37"/>
  <c r="W44" i="37"/>
  <c r="W42" i="37"/>
  <c r="W41" i="37"/>
  <c r="W40" i="37"/>
  <c r="W38" i="37"/>
  <c r="W37" i="37"/>
  <c r="W36" i="37"/>
  <c r="W34" i="37"/>
  <c r="W33" i="37"/>
  <c r="W32" i="37"/>
  <c r="W30" i="37"/>
  <c r="W29" i="37"/>
  <c r="W28" i="37"/>
  <c r="W26" i="37"/>
  <c r="W25" i="37"/>
  <c r="W24" i="37"/>
  <c r="W22" i="37"/>
  <c r="W21" i="37"/>
  <c r="W20" i="37"/>
  <c r="W18" i="37"/>
  <c r="W17" i="37"/>
  <c r="W16" i="37"/>
  <c r="W7" i="37"/>
  <c r="W6" i="37"/>
  <c r="W5" i="37"/>
  <c r="W4" i="37"/>
  <c r="V7" i="37"/>
  <c r="U928" i="1"/>
  <c r="U927" i="1"/>
  <c r="U926" i="1"/>
  <c r="U925" i="1"/>
  <c r="U924" i="1"/>
  <c r="U923" i="1"/>
  <c r="U922" i="1"/>
  <c r="U921" i="1"/>
  <c r="U920" i="1"/>
  <c r="U919" i="1"/>
  <c r="U918" i="1"/>
  <c r="U917" i="1"/>
  <c r="U916" i="1"/>
  <c r="U915" i="1"/>
  <c r="U914" i="1"/>
  <c r="U913" i="1"/>
  <c r="U912" i="1"/>
  <c r="U911" i="1"/>
  <c r="U910" i="1"/>
  <c r="U909" i="1"/>
  <c r="U908" i="1"/>
  <c r="U907" i="1"/>
  <c r="U906" i="1"/>
  <c r="U905" i="1"/>
  <c r="U904" i="1"/>
  <c r="U903" i="1"/>
  <c r="U902" i="1"/>
  <c r="U901" i="1"/>
  <c r="U900" i="1"/>
  <c r="U899" i="1"/>
  <c r="U898" i="1"/>
  <c r="U897" i="1"/>
  <c r="U896" i="1"/>
  <c r="U895" i="1"/>
  <c r="U894" i="1"/>
  <c r="U893" i="1"/>
  <c r="U892" i="1"/>
  <c r="U891" i="1"/>
  <c r="U890" i="1"/>
  <c r="U889" i="1"/>
  <c r="U888" i="1"/>
  <c r="U887" i="1"/>
  <c r="U886" i="1"/>
  <c r="U885" i="1"/>
  <c r="U884" i="1"/>
  <c r="U883" i="1"/>
  <c r="U882" i="1"/>
  <c r="U881" i="1"/>
  <c r="U880" i="1"/>
  <c r="U879" i="1"/>
  <c r="U878" i="1"/>
  <c r="U877" i="1"/>
  <c r="U876" i="1"/>
  <c r="U875" i="1"/>
  <c r="U874" i="1"/>
  <c r="U873" i="1"/>
  <c r="U872" i="1"/>
  <c r="U871" i="1"/>
  <c r="U870" i="1"/>
  <c r="U869" i="1"/>
  <c r="U868" i="1"/>
  <c r="U867" i="1"/>
  <c r="U866" i="1"/>
  <c r="U865" i="1"/>
  <c r="U864" i="1"/>
  <c r="U863" i="1"/>
  <c r="U862" i="1"/>
  <c r="U861" i="1"/>
  <c r="U860" i="1"/>
  <c r="U859" i="1"/>
  <c r="U858" i="1"/>
  <c r="U857" i="1"/>
  <c r="U856" i="1"/>
  <c r="U855" i="1"/>
  <c r="U854" i="1"/>
  <c r="U853" i="1"/>
  <c r="U852" i="1"/>
  <c r="U851" i="1"/>
  <c r="U850" i="1"/>
  <c r="U849" i="1"/>
  <c r="U848" i="1"/>
  <c r="U847" i="1"/>
  <c r="U846" i="1"/>
  <c r="U845" i="1"/>
  <c r="U844" i="1"/>
  <c r="U843" i="1"/>
  <c r="U842" i="1"/>
  <c r="U841" i="1"/>
  <c r="U840" i="1"/>
  <c r="U839" i="1"/>
  <c r="U838" i="1"/>
  <c r="U837" i="1"/>
  <c r="U836" i="1"/>
  <c r="U835" i="1"/>
  <c r="U834" i="1"/>
  <c r="U833" i="1"/>
  <c r="U832" i="1"/>
  <c r="U831" i="1"/>
  <c r="U830" i="1"/>
  <c r="U829" i="1"/>
  <c r="U828" i="1"/>
  <c r="U827" i="1"/>
  <c r="U826" i="1"/>
  <c r="U825" i="1"/>
  <c r="U824" i="1"/>
  <c r="U823" i="1"/>
  <c r="U822" i="1"/>
  <c r="U821" i="1"/>
  <c r="U820" i="1"/>
  <c r="U819" i="1"/>
  <c r="U818" i="1"/>
  <c r="U817" i="1"/>
  <c r="U816" i="1"/>
  <c r="U815" i="1"/>
  <c r="U814" i="1"/>
  <c r="U813" i="1"/>
  <c r="U812" i="1"/>
  <c r="U811" i="1"/>
  <c r="U810" i="1"/>
  <c r="U809" i="1"/>
  <c r="U808" i="1"/>
  <c r="U807" i="1"/>
  <c r="U806" i="1"/>
  <c r="U805" i="1"/>
  <c r="U804" i="1"/>
  <c r="U803" i="1"/>
  <c r="U802" i="1"/>
  <c r="U801" i="1"/>
  <c r="U800" i="1"/>
  <c r="U799" i="1"/>
  <c r="U798" i="1"/>
  <c r="U797" i="1"/>
  <c r="U796" i="1"/>
  <c r="U795" i="1"/>
  <c r="U794" i="1"/>
  <c r="U793" i="1"/>
  <c r="U792" i="1"/>
  <c r="U791" i="1"/>
  <c r="U790" i="1"/>
  <c r="U789" i="1"/>
  <c r="U788" i="1"/>
  <c r="U787" i="1"/>
  <c r="U786" i="1"/>
  <c r="U785" i="1"/>
  <c r="U784" i="1"/>
  <c r="U783" i="1"/>
  <c r="U782" i="1"/>
  <c r="U781" i="1"/>
  <c r="U780" i="1"/>
  <c r="U779" i="1"/>
  <c r="U778" i="1"/>
  <c r="U777" i="1"/>
  <c r="U776" i="1"/>
  <c r="U775" i="1"/>
  <c r="U774" i="1"/>
  <c r="U773" i="1"/>
  <c r="U680" i="1"/>
  <c r="U655" i="1"/>
  <c r="U654" i="1"/>
  <c r="U653" i="1"/>
  <c r="U652" i="1"/>
  <c r="U651" i="1"/>
  <c r="U650" i="1"/>
  <c r="U649" i="1"/>
  <c r="U648" i="1"/>
  <c r="U647" i="1"/>
  <c r="U646" i="1"/>
  <c r="U645" i="1"/>
  <c r="U644" i="1"/>
  <c r="U643" i="1"/>
  <c r="U642" i="1"/>
  <c r="U641" i="1"/>
  <c r="U640" i="1"/>
  <c r="U639" i="1"/>
  <c r="U638" i="1"/>
  <c r="U637" i="1"/>
  <c r="U636" i="1"/>
  <c r="U635" i="1"/>
  <c r="U634" i="1"/>
  <c r="U633" i="1"/>
  <c r="U632" i="1"/>
  <c r="U631" i="1"/>
  <c r="U630" i="1"/>
  <c r="U629" i="1"/>
  <c r="U628" i="1"/>
  <c r="U627" i="1"/>
  <c r="U626" i="1"/>
  <c r="U625" i="1"/>
  <c r="U624" i="1"/>
  <c r="U623" i="1"/>
  <c r="U622" i="1"/>
  <c r="U621" i="1"/>
  <c r="U620" i="1"/>
  <c r="U619" i="1"/>
  <c r="U618" i="1"/>
  <c r="U617" i="1"/>
  <c r="U616" i="1"/>
  <c r="U615" i="1"/>
  <c r="U614" i="1"/>
  <c r="U613" i="1"/>
  <c r="U612" i="1"/>
  <c r="U611" i="1"/>
  <c r="U610" i="1"/>
  <c r="U609" i="1"/>
  <c r="U608" i="1"/>
  <c r="U607" i="1"/>
  <c r="U606" i="1"/>
  <c r="U605" i="1"/>
  <c r="U604" i="1"/>
  <c r="U603" i="1"/>
  <c r="U602" i="1"/>
  <c r="U601" i="1"/>
  <c r="U600" i="1"/>
  <c r="U599" i="1"/>
  <c r="U598" i="1"/>
  <c r="U597" i="1"/>
  <c r="U596" i="1"/>
  <c r="U595" i="1"/>
  <c r="U594" i="1"/>
  <c r="U593" i="1"/>
  <c r="U592" i="1"/>
  <c r="U591" i="1"/>
  <c r="U590" i="1"/>
  <c r="U589" i="1"/>
  <c r="U588" i="1"/>
  <c r="U587" i="1"/>
  <c r="U586" i="1"/>
  <c r="U585" i="1"/>
  <c r="U584" i="1"/>
  <c r="U583" i="1"/>
  <c r="U582" i="1"/>
  <c r="U581" i="1"/>
  <c r="U580" i="1"/>
  <c r="U579" i="1"/>
  <c r="U578" i="1"/>
  <c r="U577" i="1"/>
  <c r="U576" i="1"/>
  <c r="U575" i="1"/>
  <c r="U574" i="1"/>
  <c r="U573" i="1"/>
  <c r="U572" i="1"/>
  <c r="U571" i="1"/>
  <c r="U570" i="1"/>
  <c r="U569" i="1"/>
  <c r="U568" i="1"/>
  <c r="U567" i="1"/>
  <c r="U566" i="1"/>
  <c r="U565" i="1"/>
  <c r="U564" i="1"/>
  <c r="U563" i="1"/>
  <c r="U562" i="1"/>
  <c r="U561" i="1"/>
  <c r="U560" i="1"/>
  <c r="U559" i="1"/>
  <c r="U558" i="1"/>
  <c r="U557" i="1"/>
  <c r="U556" i="1"/>
  <c r="U555" i="1"/>
  <c r="U554" i="1"/>
  <c r="U553" i="1"/>
  <c r="U552" i="1"/>
  <c r="U551" i="1"/>
  <c r="U550" i="1"/>
  <c r="U549" i="1"/>
  <c r="U548" i="1"/>
  <c r="U547" i="1"/>
  <c r="U546" i="1"/>
  <c r="U545" i="1"/>
  <c r="U544" i="1"/>
  <c r="U543" i="1"/>
  <c r="U542" i="1"/>
  <c r="U541" i="1"/>
  <c r="U540" i="1"/>
  <c r="U539" i="1"/>
  <c r="U538" i="1"/>
  <c r="U537" i="1"/>
  <c r="U536" i="1"/>
  <c r="U535" i="1"/>
  <c r="U534" i="1"/>
  <c r="U533" i="1"/>
  <c r="U532" i="1"/>
  <c r="U531" i="1"/>
  <c r="U530" i="1"/>
  <c r="U529" i="1"/>
  <c r="U528" i="1"/>
  <c r="U527" i="1"/>
  <c r="U526" i="1"/>
  <c r="U525" i="1"/>
  <c r="U524" i="1"/>
  <c r="U523" i="1"/>
  <c r="U522" i="1"/>
  <c r="U521" i="1"/>
  <c r="U520" i="1"/>
  <c r="U519" i="1"/>
  <c r="U518" i="1"/>
  <c r="U517" i="1"/>
  <c r="U516" i="1"/>
  <c r="U515" i="1"/>
  <c r="U514" i="1"/>
  <c r="U513" i="1"/>
  <c r="U512" i="1"/>
  <c r="U511" i="1"/>
  <c r="U510" i="1"/>
  <c r="U509" i="1"/>
  <c r="U508" i="1"/>
  <c r="U507" i="1"/>
  <c r="U506" i="1"/>
  <c r="U505" i="1"/>
  <c r="U504" i="1"/>
  <c r="U503" i="1"/>
  <c r="U502" i="1"/>
  <c r="U501" i="1"/>
  <c r="U500" i="1"/>
  <c r="U499" i="1"/>
  <c r="U498" i="1"/>
  <c r="U497" i="1"/>
  <c r="U496" i="1"/>
  <c r="U495" i="1"/>
  <c r="U494" i="1"/>
  <c r="U493" i="1"/>
  <c r="U492" i="1"/>
  <c r="U491" i="1"/>
  <c r="U490" i="1"/>
  <c r="U489" i="1"/>
  <c r="U488" i="1"/>
  <c r="U487" i="1"/>
  <c r="U486" i="1"/>
  <c r="U485" i="1"/>
  <c r="U484" i="1"/>
  <c r="U483" i="1"/>
  <c r="U482" i="1"/>
  <c r="U481" i="1"/>
  <c r="U480" i="1"/>
  <c r="U479" i="1"/>
  <c r="U478" i="1"/>
  <c r="U477" i="1"/>
  <c r="U476" i="1"/>
  <c r="U475" i="1"/>
  <c r="U474" i="1"/>
  <c r="U473" i="1"/>
  <c r="U472" i="1"/>
  <c r="U471" i="1"/>
  <c r="U470" i="1"/>
  <c r="U469" i="1"/>
  <c r="U468" i="1"/>
  <c r="U467" i="1"/>
  <c r="U466" i="1"/>
  <c r="U465" i="1"/>
  <c r="U464" i="1"/>
  <c r="U463" i="1"/>
  <c r="U462" i="1"/>
  <c r="U461" i="1"/>
  <c r="U460" i="1"/>
  <c r="U459" i="1"/>
  <c r="U458" i="1"/>
  <c r="U457" i="1"/>
  <c r="U456" i="1"/>
  <c r="U455" i="1"/>
  <c r="U454" i="1"/>
  <c r="U453" i="1"/>
  <c r="U452" i="1"/>
  <c r="U451" i="1"/>
  <c r="U450" i="1"/>
  <c r="U449" i="1"/>
  <c r="U448" i="1"/>
  <c r="U447" i="1"/>
  <c r="U446" i="1"/>
  <c r="U445" i="1"/>
  <c r="U444" i="1"/>
  <c r="U443" i="1"/>
  <c r="U442" i="1"/>
  <c r="U441" i="1"/>
  <c r="U440" i="1"/>
  <c r="U439" i="1"/>
  <c r="U438" i="1"/>
  <c r="U437" i="1"/>
  <c r="U436" i="1"/>
  <c r="U435" i="1"/>
  <c r="U434" i="1"/>
  <c r="U433" i="1"/>
  <c r="U432" i="1"/>
  <c r="U431" i="1"/>
  <c r="U430" i="1"/>
  <c r="U429" i="1"/>
  <c r="U428" i="1"/>
  <c r="U427" i="1"/>
  <c r="U426" i="1"/>
  <c r="U425" i="1"/>
  <c r="U424" i="1"/>
  <c r="U423" i="1"/>
  <c r="U422" i="1"/>
  <c r="U421" i="1"/>
  <c r="U420" i="1"/>
  <c r="U419" i="1"/>
  <c r="U418" i="1"/>
  <c r="U417" i="1"/>
  <c r="U416" i="1"/>
  <c r="U415" i="1"/>
  <c r="U414" i="1"/>
  <c r="U413" i="1"/>
  <c r="U412" i="1"/>
  <c r="U411" i="1"/>
  <c r="U410" i="1"/>
  <c r="U409" i="1"/>
  <c r="U408" i="1"/>
  <c r="U407" i="1"/>
  <c r="U406" i="1"/>
  <c r="U405" i="1"/>
  <c r="U404" i="1"/>
  <c r="U403" i="1"/>
  <c r="U402" i="1"/>
  <c r="U401" i="1"/>
  <c r="U400" i="1"/>
  <c r="U399" i="1"/>
  <c r="U398" i="1"/>
  <c r="U397" i="1"/>
  <c r="U396" i="1"/>
  <c r="U395" i="1"/>
  <c r="U394" i="1"/>
  <c r="U393" i="1"/>
  <c r="U392" i="1"/>
  <c r="U391" i="1"/>
  <c r="U390" i="1"/>
  <c r="U389" i="1"/>
  <c r="U388" i="1"/>
  <c r="U387" i="1"/>
  <c r="U386" i="1"/>
  <c r="U385" i="1"/>
  <c r="U384" i="1"/>
  <c r="U383" i="1"/>
  <c r="U382" i="1"/>
  <c r="U381" i="1"/>
  <c r="U380" i="1"/>
  <c r="U379" i="1"/>
  <c r="U378" i="1"/>
  <c r="U377" i="1"/>
  <c r="U376" i="1"/>
  <c r="U375" i="1"/>
  <c r="U374" i="1"/>
  <c r="U373" i="1"/>
  <c r="U372" i="1"/>
  <c r="U371" i="1"/>
  <c r="U370" i="1"/>
  <c r="U369" i="1"/>
  <c r="U368" i="1"/>
  <c r="U367" i="1"/>
  <c r="U366" i="1"/>
  <c r="U365" i="1"/>
  <c r="U364" i="1"/>
  <c r="U363" i="1"/>
  <c r="U362" i="1"/>
  <c r="U361" i="1"/>
  <c r="U360" i="1"/>
  <c r="U359" i="1"/>
  <c r="U358" i="1"/>
  <c r="U357" i="1"/>
  <c r="U356" i="1"/>
  <c r="U355" i="1"/>
  <c r="U354" i="1"/>
  <c r="U353" i="1"/>
  <c r="F966" i="1"/>
  <c r="U966" i="1" s="1"/>
  <c r="F950" i="1"/>
  <c r="U950" i="1" s="1"/>
  <c r="AJ967" i="1"/>
  <c r="F967" i="1" s="1"/>
  <c r="U967" i="1" s="1"/>
  <c r="AJ966" i="1"/>
  <c r="AJ965" i="1"/>
  <c r="F965" i="1" s="1"/>
  <c r="U965" i="1" s="1"/>
  <c r="AJ964" i="1"/>
  <c r="F964" i="1" s="1"/>
  <c r="U964" i="1" s="1"/>
  <c r="AJ963" i="1"/>
  <c r="F963" i="1" s="1"/>
  <c r="U963" i="1" s="1"/>
  <c r="AJ962" i="1"/>
  <c r="F962" i="1" s="1"/>
  <c r="U962" i="1" s="1"/>
  <c r="AJ961" i="1"/>
  <c r="F961" i="1" s="1"/>
  <c r="U961" i="1" s="1"/>
  <c r="AJ960" i="1"/>
  <c r="F960" i="1" s="1"/>
  <c r="U960" i="1" s="1"/>
  <c r="AJ959" i="1"/>
  <c r="F959" i="1" s="1"/>
  <c r="U959" i="1" s="1"/>
  <c r="AJ958" i="1"/>
  <c r="F958" i="1" s="1"/>
  <c r="U958" i="1" s="1"/>
  <c r="AJ957" i="1"/>
  <c r="F957" i="1" s="1"/>
  <c r="U957" i="1" s="1"/>
  <c r="AJ956" i="1"/>
  <c r="F956" i="1" s="1"/>
  <c r="U956" i="1" s="1"/>
  <c r="AJ955" i="1"/>
  <c r="F955" i="1" s="1"/>
  <c r="U955" i="1" s="1"/>
  <c r="AJ954" i="1"/>
  <c r="F954" i="1" s="1"/>
  <c r="U954" i="1" s="1"/>
  <c r="AJ953" i="1"/>
  <c r="F953" i="1" s="1"/>
  <c r="U953" i="1" s="1"/>
  <c r="AJ952" i="1"/>
  <c r="F952" i="1" s="1"/>
  <c r="U952" i="1" s="1"/>
  <c r="AJ951" i="1"/>
  <c r="F951" i="1" s="1"/>
  <c r="U951" i="1" s="1"/>
  <c r="AJ950" i="1"/>
  <c r="AJ949" i="1"/>
  <c r="F949" i="1" s="1"/>
  <c r="U949" i="1" s="1"/>
  <c r="AJ948" i="1"/>
  <c r="F948" i="1" s="1"/>
  <c r="U948" i="1" s="1"/>
  <c r="AJ947" i="1"/>
  <c r="F947" i="1" s="1"/>
  <c r="U947" i="1" s="1"/>
  <c r="AJ946" i="1"/>
  <c r="F946" i="1" s="1"/>
  <c r="U946" i="1" s="1"/>
  <c r="AJ945" i="1"/>
  <c r="F945" i="1" s="1"/>
  <c r="U945" i="1" s="1"/>
  <c r="AJ944" i="1"/>
  <c r="F944" i="1" s="1"/>
  <c r="U944" i="1" s="1"/>
  <c r="AJ943" i="1"/>
  <c r="F943" i="1" s="1"/>
  <c r="U943" i="1" s="1"/>
  <c r="AJ942" i="1"/>
  <c r="F942" i="1" s="1"/>
  <c r="U942" i="1" s="1"/>
  <c r="AJ941" i="1"/>
  <c r="F941" i="1" s="1"/>
  <c r="U941" i="1" s="1"/>
  <c r="AJ940" i="1"/>
  <c r="F940" i="1" s="1"/>
  <c r="U940" i="1" s="1"/>
  <c r="AJ939" i="1"/>
  <c r="F939" i="1" s="1"/>
  <c r="U939" i="1" s="1"/>
  <c r="AJ938" i="1"/>
  <c r="F938" i="1" s="1"/>
  <c r="U938" i="1" s="1"/>
  <c r="AJ937" i="1"/>
  <c r="F937" i="1" s="1"/>
  <c r="U937" i="1" s="1"/>
  <c r="AJ936" i="1"/>
  <c r="F936" i="1" s="1"/>
  <c r="U936" i="1" s="1"/>
  <c r="AJ935" i="1"/>
  <c r="F935" i="1" s="1"/>
  <c r="U935" i="1" s="1"/>
  <c r="AJ934" i="1"/>
  <c r="F934" i="1" s="1"/>
  <c r="U934" i="1" s="1"/>
  <c r="AJ933" i="1"/>
  <c r="F933" i="1" s="1"/>
  <c r="U933" i="1" s="1"/>
  <c r="AJ932" i="1"/>
  <c r="F932" i="1" s="1"/>
  <c r="U932" i="1" s="1"/>
  <c r="AJ931" i="1"/>
  <c r="F931" i="1" s="1"/>
  <c r="U931" i="1" s="1"/>
  <c r="AJ930" i="1"/>
  <c r="F930" i="1" s="1"/>
  <c r="U930" i="1" s="1"/>
  <c r="AJ929" i="1"/>
  <c r="F929" i="1" s="1"/>
  <c r="U929" i="1" s="1"/>
  <c r="AJ772" i="1"/>
  <c r="F772" i="1" s="1"/>
  <c r="U772" i="1" s="1"/>
  <c r="AJ771" i="1"/>
  <c r="F771" i="1" s="1"/>
  <c r="U771" i="1" s="1"/>
  <c r="AJ770" i="1"/>
  <c r="F770" i="1" s="1"/>
  <c r="U770" i="1" s="1"/>
  <c r="AJ769" i="1"/>
  <c r="F769" i="1" s="1"/>
  <c r="U769" i="1" s="1"/>
  <c r="AJ768" i="1"/>
  <c r="F768" i="1" s="1"/>
  <c r="U768" i="1" s="1"/>
  <c r="AJ767" i="1"/>
  <c r="F767" i="1" s="1"/>
  <c r="U767" i="1" s="1"/>
  <c r="AJ766" i="1"/>
  <c r="F766" i="1" s="1"/>
  <c r="U766" i="1" s="1"/>
  <c r="AJ765" i="1"/>
  <c r="F765" i="1" s="1"/>
  <c r="U765" i="1" s="1"/>
  <c r="AJ764" i="1"/>
  <c r="F764" i="1" s="1"/>
  <c r="U764" i="1" s="1"/>
  <c r="AJ763" i="1"/>
  <c r="F763" i="1" s="1"/>
  <c r="U763" i="1" s="1"/>
  <c r="AJ762" i="1"/>
  <c r="F762" i="1" s="1"/>
  <c r="U762" i="1" s="1"/>
  <c r="AJ761" i="1"/>
  <c r="F761" i="1" s="1"/>
  <c r="U761" i="1" s="1"/>
  <c r="AJ760" i="1"/>
  <c r="F760" i="1" s="1"/>
  <c r="U760" i="1" s="1"/>
  <c r="AJ759" i="1"/>
  <c r="F759" i="1" s="1"/>
  <c r="U759" i="1" s="1"/>
  <c r="AJ758" i="1"/>
  <c r="F758" i="1" s="1"/>
  <c r="U758" i="1" s="1"/>
  <c r="AJ757" i="1"/>
  <c r="F757" i="1" s="1"/>
  <c r="U757" i="1" s="1"/>
  <c r="AJ756" i="1"/>
  <c r="F756" i="1" s="1"/>
  <c r="U756" i="1" s="1"/>
  <c r="AJ755" i="1"/>
  <c r="F755" i="1" s="1"/>
  <c r="U755" i="1" s="1"/>
  <c r="AJ754" i="1"/>
  <c r="F754" i="1" s="1"/>
  <c r="U754" i="1" s="1"/>
  <c r="AJ753" i="1"/>
  <c r="F753" i="1" s="1"/>
  <c r="U753" i="1" s="1"/>
  <c r="AJ752" i="1"/>
  <c r="F752" i="1" s="1"/>
  <c r="U752" i="1" s="1"/>
  <c r="AJ751" i="1"/>
  <c r="F751" i="1" s="1"/>
  <c r="U751" i="1" s="1"/>
  <c r="AJ750" i="1"/>
  <c r="F750" i="1" s="1"/>
  <c r="U750" i="1" s="1"/>
  <c r="AJ749" i="1"/>
  <c r="F749" i="1" s="1"/>
  <c r="U749" i="1" s="1"/>
  <c r="AJ748" i="1"/>
  <c r="F748" i="1" s="1"/>
  <c r="U748" i="1" s="1"/>
  <c r="AJ747" i="1"/>
  <c r="F747" i="1" s="1"/>
  <c r="U747" i="1" s="1"/>
  <c r="AJ746" i="1"/>
  <c r="F746" i="1" s="1"/>
  <c r="U746" i="1" s="1"/>
  <c r="AJ745" i="1"/>
  <c r="F745" i="1" s="1"/>
  <c r="U745" i="1" s="1"/>
  <c r="AJ744" i="1"/>
  <c r="F744" i="1" s="1"/>
  <c r="U744" i="1" s="1"/>
  <c r="AJ743" i="1"/>
  <c r="F743" i="1" s="1"/>
  <c r="U743" i="1" s="1"/>
  <c r="AJ742" i="1"/>
  <c r="F742" i="1" s="1"/>
  <c r="U742" i="1" s="1"/>
  <c r="AJ741" i="1"/>
  <c r="F741" i="1" s="1"/>
  <c r="U741" i="1" s="1"/>
  <c r="AJ740" i="1"/>
  <c r="F740" i="1" s="1"/>
  <c r="U740" i="1" s="1"/>
  <c r="AJ739" i="1"/>
  <c r="F739" i="1" s="1"/>
  <c r="U739" i="1" s="1"/>
  <c r="AJ738" i="1"/>
  <c r="F738" i="1" s="1"/>
  <c r="U738" i="1" s="1"/>
  <c r="AJ737" i="1"/>
  <c r="F737" i="1" s="1"/>
  <c r="U737" i="1" s="1"/>
  <c r="AJ736" i="1"/>
  <c r="F736" i="1" s="1"/>
  <c r="U736" i="1" s="1"/>
  <c r="AJ735" i="1"/>
  <c r="F735" i="1" s="1"/>
  <c r="U735" i="1" s="1"/>
  <c r="AJ734" i="1"/>
  <c r="F734" i="1" s="1"/>
  <c r="U734" i="1" s="1"/>
  <c r="AJ733" i="1"/>
  <c r="F733" i="1" s="1"/>
  <c r="U733" i="1" s="1"/>
  <c r="AJ732" i="1"/>
  <c r="F732" i="1" s="1"/>
  <c r="U732" i="1" s="1"/>
  <c r="AJ731" i="1"/>
  <c r="F731" i="1" s="1"/>
  <c r="U731" i="1" s="1"/>
  <c r="AJ730" i="1"/>
  <c r="F730" i="1" s="1"/>
  <c r="U730" i="1" s="1"/>
  <c r="AJ729" i="1"/>
  <c r="F729" i="1" s="1"/>
  <c r="U729" i="1" s="1"/>
  <c r="AJ728" i="1"/>
  <c r="F728" i="1" s="1"/>
  <c r="U728" i="1" s="1"/>
  <c r="AJ727" i="1"/>
  <c r="F727" i="1" s="1"/>
  <c r="U727" i="1" s="1"/>
  <c r="AJ726" i="1"/>
  <c r="F726" i="1" s="1"/>
  <c r="U726" i="1" s="1"/>
  <c r="AJ725" i="1"/>
  <c r="F725" i="1" s="1"/>
  <c r="U725" i="1" s="1"/>
  <c r="AJ724" i="1"/>
  <c r="F724" i="1" s="1"/>
  <c r="U724" i="1" s="1"/>
  <c r="AJ723" i="1"/>
  <c r="F723" i="1" s="1"/>
  <c r="U723" i="1" s="1"/>
  <c r="AJ722" i="1"/>
  <c r="F722" i="1" s="1"/>
  <c r="U722" i="1" s="1"/>
  <c r="AJ721" i="1"/>
  <c r="F721" i="1" s="1"/>
  <c r="U721" i="1" s="1"/>
  <c r="AJ720" i="1"/>
  <c r="F720" i="1" s="1"/>
  <c r="U720" i="1" s="1"/>
  <c r="AJ719" i="1"/>
  <c r="F719" i="1" s="1"/>
  <c r="U719" i="1" s="1"/>
  <c r="AJ718" i="1"/>
  <c r="F718" i="1" s="1"/>
  <c r="U718" i="1" s="1"/>
  <c r="AJ717" i="1"/>
  <c r="F717" i="1" s="1"/>
  <c r="U717" i="1" s="1"/>
  <c r="AJ716" i="1"/>
  <c r="F716" i="1" s="1"/>
  <c r="U716" i="1" s="1"/>
  <c r="AJ715" i="1"/>
  <c r="F715" i="1" s="1"/>
  <c r="U715" i="1" s="1"/>
  <c r="AJ714" i="1"/>
  <c r="F714" i="1" s="1"/>
  <c r="U714" i="1" s="1"/>
  <c r="AJ713" i="1"/>
  <c r="F713" i="1" s="1"/>
  <c r="U713" i="1" s="1"/>
  <c r="AJ712" i="1"/>
  <c r="F712" i="1" s="1"/>
  <c r="U712" i="1" s="1"/>
  <c r="AJ711" i="1"/>
  <c r="F711" i="1" s="1"/>
  <c r="U711" i="1" s="1"/>
  <c r="AJ710" i="1"/>
  <c r="F710" i="1" s="1"/>
  <c r="U710" i="1" s="1"/>
  <c r="AJ709" i="1"/>
  <c r="F709" i="1" s="1"/>
  <c r="U709" i="1" s="1"/>
  <c r="AJ708" i="1"/>
  <c r="F708" i="1" s="1"/>
  <c r="U708" i="1" s="1"/>
  <c r="AJ707" i="1"/>
  <c r="F707" i="1" s="1"/>
  <c r="U707" i="1" s="1"/>
  <c r="AJ706" i="1"/>
  <c r="F706" i="1" s="1"/>
  <c r="U706" i="1" s="1"/>
  <c r="AJ705" i="1"/>
  <c r="F705" i="1" s="1"/>
  <c r="U705" i="1" s="1"/>
  <c r="AJ704" i="1"/>
  <c r="F704" i="1" s="1"/>
  <c r="U704" i="1" s="1"/>
  <c r="AJ703" i="1"/>
  <c r="F703" i="1" s="1"/>
  <c r="U703" i="1" s="1"/>
  <c r="AJ702" i="1"/>
  <c r="F702" i="1" s="1"/>
  <c r="U702" i="1" s="1"/>
  <c r="AJ701" i="1"/>
  <c r="F701" i="1" s="1"/>
  <c r="U701" i="1" s="1"/>
  <c r="AJ700" i="1"/>
  <c r="F700" i="1" s="1"/>
  <c r="U700" i="1" s="1"/>
  <c r="AJ699" i="1"/>
  <c r="F699" i="1" s="1"/>
  <c r="U699" i="1" s="1"/>
  <c r="AJ698" i="1"/>
  <c r="F698" i="1" s="1"/>
  <c r="U698" i="1" s="1"/>
  <c r="AJ697" i="1"/>
  <c r="F697" i="1" s="1"/>
  <c r="U697" i="1" s="1"/>
  <c r="AJ696" i="1"/>
  <c r="F696" i="1" s="1"/>
  <c r="U696" i="1" s="1"/>
  <c r="AJ689" i="1"/>
  <c r="F689" i="1" s="1"/>
  <c r="U689" i="1" s="1"/>
  <c r="AJ694" i="1"/>
  <c r="F694" i="1" s="1"/>
  <c r="U694" i="1" s="1"/>
  <c r="AJ693" i="1"/>
  <c r="F693" i="1" s="1"/>
  <c r="U693" i="1" s="1"/>
  <c r="AJ692" i="1"/>
  <c r="F692" i="1" s="1"/>
  <c r="U692" i="1" s="1"/>
  <c r="AJ691" i="1"/>
  <c r="F691" i="1" s="1"/>
  <c r="U691" i="1" s="1"/>
  <c r="AJ690" i="1"/>
  <c r="F690" i="1" s="1"/>
  <c r="U690" i="1" s="1"/>
  <c r="AJ688" i="1"/>
  <c r="F688" i="1" s="1"/>
  <c r="U688" i="1" s="1"/>
  <c r="AJ687" i="1"/>
  <c r="F687" i="1" s="1"/>
  <c r="U687" i="1" s="1"/>
  <c r="AJ686" i="1"/>
  <c r="F686" i="1" s="1"/>
  <c r="U686" i="1" s="1"/>
  <c r="AJ685" i="1"/>
  <c r="F685" i="1" s="1"/>
  <c r="U685" i="1" s="1"/>
  <c r="AJ684" i="1"/>
  <c r="F684" i="1" s="1"/>
  <c r="U684" i="1" s="1"/>
  <c r="AJ683" i="1"/>
  <c r="F683" i="1" s="1"/>
  <c r="U683" i="1" s="1"/>
  <c r="AJ682" i="1"/>
  <c r="F682" i="1" s="1"/>
  <c r="U682" i="1" s="1"/>
  <c r="AJ681" i="1"/>
  <c r="F681" i="1" s="1"/>
  <c r="U681" i="1" s="1"/>
  <c r="AJ680" i="1"/>
  <c r="F680" i="1" s="1"/>
  <c r="AJ679" i="1"/>
  <c r="F679" i="1" s="1"/>
  <c r="U679" i="1" s="1"/>
  <c r="AJ678" i="1"/>
  <c r="F678" i="1" s="1"/>
  <c r="U678" i="1" s="1"/>
  <c r="AJ677" i="1"/>
  <c r="F677" i="1" s="1"/>
  <c r="U677" i="1" s="1"/>
  <c r="AJ676" i="1"/>
  <c r="F676" i="1" s="1"/>
  <c r="U676" i="1" s="1"/>
  <c r="AJ675" i="1"/>
  <c r="F675" i="1" s="1"/>
  <c r="U675" i="1" s="1"/>
  <c r="AJ674" i="1"/>
  <c r="F674" i="1" s="1"/>
  <c r="U674" i="1" s="1"/>
  <c r="AJ673" i="1"/>
  <c r="F673" i="1" s="1"/>
  <c r="U673" i="1" s="1"/>
  <c r="AJ672" i="1"/>
  <c r="F672" i="1" s="1"/>
  <c r="U672" i="1" s="1"/>
  <c r="AJ671" i="1"/>
  <c r="F671" i="1" s="1"/>
  <c r="U671" i="1" s="1"/>
  <c r="AJ670" i="1"/>
  <c r="F670" i="1" s="1"/>
  <c r="U670" i="1" s="1"/>
  <c r="AJ669" i="1"/>
  <c r="F669" i="1" s="1"/>
  <c r="U669" i="1" s="1"/>
  <c r="AJ668" i="1"/>
  <c r="F668" i="1" s="1"/>
  <c r="U668" i="1" s="1"/>
  <c r="AJ667" i="1"/>
  <c r="F667" i="1" s="1"/>
  <c r="U667" i="1" s="1"/>
  <c r="AJ666" i="1"/>
  <c r="F666" i="1" s="1"/>
  <c r="U666" i="1" s="1"/>
  <c r="AJ665" i="1"/>
  <c r="F665" i="1" s="1"/>
  <c r="U665" i="1" s="1"/>
  <c r="AJ664" i="1"/>
  <c r="F664" i="1" s="1"/>
  <c r="U664" i="1" s="1"/>
  <c r="AJ663" i="1"/>
  <c r="F663" i="1" s="1"/>
  <c r="U663" i="1" s="1"/>
  <c r="AJ662" i="1"/>
  <c r="F662" i="1" s="1"/>
  <c r="U662" i="1" s="1"/>
  <c r="AJ661" i="1"/>
  <c r="F661" i="1" s="1"/>
  <c r="U661" i="1" s="1"/>
  <c r="AJ660" i="1"/>
  <c r="F660" i="1" s="1"/>
  <c r="U660" i="1" s="1"/>
  <c r="AJ659" i="1"/>
  <c r="F659" i="1" s="1"/>
  <c r="U659" i="1" s="1"/>
  <c r="AJ658" i="1"/>
  <c r="F658" i="1" s="1"/>
  <c r="U658" i="1" s="1"/>
  <c r="AJ657" i="1"/>
  <c r="F657" i="1" s="1"/>
  <c r="U657" i="1" s="1"/>
  <c r="AJ656" i="1"/>
  <c r="F656" i="1" s="1"/>
  <c r="U656" i="1" s="1"/>
  <c r="C1006" i="1" l="1"/>
  <c r="C1005" i="1"/>
  <c r="C1004" i="1"/>
  <c r="C1003" i="1"/>
  <c r="C1002" i="1"/>
  <c r="C1001" i="1"/>
  <c r="C1000" i="1"/>
  <c r="C999" i="1"/>
  <c r="C998" i="1"/>
  <c r="C997" i="1"/>
  <c r="C996" i="1"/>
  <c r="C995" i="1"/>
  <c r="C994" i="1"/>
  <c r="C993" i="1"/>
  <c r="C992" i="1"/>
  <c r="C991" i="1"/>
  <c r="C990" i="1"/>
  <c r="C989" i="1"/>
  <c r="C988" i="1"/>
  <c r="C987" i="1"/>
  <c r="C986" i="1"/>
  <c r="C985" i="1"/>
  <c r="C984" i="1"/>
  <c r="C983" i="1"/>
  <c r="C982" i="1"/>
  <c r="C981" i="1"/>
  <c r="C980" i="1"/>
  <c r="C979" i="1"/>
  <c r="C978" i="1"/>
  <c r="C977" i="1"/>
  <c r="C976" i="1"/>
  <c r="C975" i="1"/>
  <c r="C974" i="1"/>
  <c r="C973" i="1"/>
  <c r="C972" i="1"/>
  <c r="C971" i="1"/>
  <c r="C970" i="1"/>
  <c r="C969" i="1"/>
  <c r="C968" i="1"/>
  <c r="W352" i="1" l="1"/>
  <c r="W351" i="1"/>
  <c r="W350" i="1"/>
  <c r="AC350" i="1" s="1"/>
  <c r="F350" i="1" s="1"/>
  <c r="W349" i="1"/>
  <c r="W348" i="1"/>
  <c r="W347" i="1"/>
  <c r="W346" i="1"/>
  <c r="W345" i="1"/>
  <c r="AE345" i="1" s="1"/>
  <c r="H345" i="1" s="1"/>
  <c r="W344" i="1"/>
  <c r="W343" i="1"/>
  <c r="W342" i="1"/>
  <c r="AC342" i="1" s="1"/>
  <c r="F342" i="1" s="1"/>
  <c r="W341" i="1"/>
  <c r="W340" i="1"/>
  <c r="W339" i="1"/>
  <c r="W338" i="1"/>
  <c r="W337" i="1"/>
  <c r="W336" i="1"/>
  <c r="W335" i="1"/>
  <c r="W334" i="1"/>
  <c r="AC334" i="1" s="1"/>
  <c r="F334" i="1" s="1"/>
  <c r="W333" i="1"/>
  <c r="W332" i="1"/>
  <c r="AC332" i="1" s="1"/>
  <c r="F332" i="1" s="1"/>
  <c r="W331" i="1"/>
  <c r="AE331" i="1" s="1"/>
  <c r="W330" i="1"/>
  <c r="W329" i="1"/>
  <c r="W328" i="1"/>
  <c r="W327" i="1"/>
  <c r="W326" i="1"/>
  <c r="AC326" i="1" s="1"/>
  <c r="F326" i="1" s="1"/>
  <c r="W325" i="1"/>
  <c r="W324" i="1"/>
  <c r="W323" i="1"/>
  <c r="W322" i="1"/>
  <c r="W321" i="1"/>
  <c r="AE321" i="1" s="1"/>
  <c r="H321" i="1" s="1"/>
  <c r="W320" i="1"/>
  <c r="W319" i="1"/>
  <c r="W318" i="1"/>
  <c r="AC318" i="1" s="1"/>
  <c r="F318" i="1" s="1"/>
  <c r="W317" i="1"/>
  <c r="W316" i="1"/>
  <c r="W315" i="1"/>
  <c r="W314" i="1"/>
  <c r="W313" i="1"/>
  <c r="AE313" i="1" s="1"/>
  <c r="W312" i="1"/>
  <c r="W311" i="1"/>
  <c r="W310" i="1"/>
  <c r="AC310" i="1" s="1"/>
  <c r="F310" i="1" s="1"/>
  <c r="W309" i="1"/>
  <c r="W308" i="1"/>
  <c r="W307" i="1"/>
  <c r="W306" i="1"/>
  <c r="W305" i="1"/>
  <c r="AE305" i="1" s="1"/>
  <c r="H305" i="1" s="1"/>
  <c r="W304" i="1"/>
  <c r="W303" i="1"/>
  <c r="W302" i="1"/>
  <c r="AC302" i="1" s="1"/>
  <c r="F302" i="1" s="1"/>
  <c r="W301" i="1"/>
  <c r="W300" i="1"/>
  <c r="W299" i="1"/>
  <c r="AE299" i="1" s="1"/>
  <c r="H299" i="1" s="1"/>
  <c r="W298" i="1"/>
  <c r="W297" i="1"/>
  <c r="AE297" i="1" s="1"/>
  <c r="W296" i="1"/>
  <c r="W295" i="1"/>
  <c r="W294" i="1"/>
  <c r="AC294" i="1" s="1"/>
  <c r="F294" i="1" s="1"/>
  <c r="W293" i="1"/>
  <c r="W292" i="1"/>
  <c r="W291" i="1"/>
  <c r="AE291" i="1" s="1"/>
  <c r="H291" i="1" s="1"/>
  <c r="W290" i="1"/>
  <c r="W289" i="1"/>
  <c r="AE289" i="1" s="1"/>
  <c r="H289" i="1" s="1"/>
  <c r="W288" i="1"/>
  <c r="W287" i="1"/>
  <c r="W286" i="1"/>
  <c r="AC286" i="1" s="1"/>
  <c r="W285" i="1"/>
  <c r="W284" i="1"/>
  <c r="W283" i="1"/>
  <c r="AE283" i="1" s="1"/>
  <c r="W282" i="1"/>
  <c r="W281" i="1"/>
  <c r="AE281" i="1" s="1"/>
  <c r="W280" i="1"/>
  <c r="W279" i="1"/>
  <c r="W278" i="1"/>
  <c r="AC278" i="1" s="1"/>
  <c r="F278" i="1" s="1"/>
  <c r="W277" i="1"/>
  <c r="W276" i="1"/>
  <c r="W275" i="1"/>
  <c r="W274" i="1"/>
  <c r="W273" i="1"/>
  <c r="AE273" i="1" s="1"/>
  <c r="H273" i="1" s="1"/>
  <c r="W272" i="1"/>
  <c r="W271" i="1"/>
  <c r="W270" i="1"/>
  <c r="AC270" i="1" s="1"/>
  <c r="W269" i="1"/>
  <c r="W268" i="1"/>
  <c r="AC268" i="1" s="1"/>
  <c r="F268" i="1" s="1"/>
  <c r="W267" i="1"/>
  <c r="AE267" i="1" s="1"/>
  <c r="H267" i="1" s="1"/>
  <c r="W266" i="1"/>
  <c r="W265" i="1"/>
  <c r="AE265" i="1" s="1"/>
  <c r="W264" i="1"/>
  <c r="W263" i="1"/>
  <c r="W262" i="1"/>
  <c r="W261" i="1"/>
  <c r="W260" i="1"/>
  <c r="AC260" i="1" s="1"/>
  <c r="F260" i="1" s="1"/>
  <c r="W259" i="1"/>
  <c r="AE259" i="1" s="1"/>
  <c r="H259" i="1" s="1"/>
  <c r="W258" i="1"/>
  <c r="W257" i="1"/>
  <c r="AE257" i="1" s="1"/>
  <c r="W256" i="1"/>
  <c r="W255" i="1"/>
  <c r="W254" i="1"/>
  <c r="W253" i="1"/>
  <c r="W252" i="1"/>
  <c r="AC252" i="1" s="1"/>
  <c r="F252" i="1" s="1"/>
  <c r="W251" i="1"/>
  <c r="AE251" i="1" s="1"/>
  <c r="W250" i="1"/>
  <c r="W249" i="1"/>
  <c r="AE249" i="1" s="1"/>
  <c r="H249" i="1" s="1"/>
  <c r="W248" i="1"/>
  <c r="W247" i="1"/>
  <c r="W246" i="1"/>
  <c r="AD246" i="1" s="1"/>
  <c r="G246" i="1" s="1"/>
  <c r="W245" i="1"/>
  <c r="W244" i="1"/>
  <c r="W243" i="1"/>
  <c r="W242" i="1"/>
  <c r="W241" i="1"/>
  <c r="AE241" i="1" s="1"/>
  <c r="H241" i="1" s="1"/>
  <c r="W240" i="1"/>
  <c r="W239" i="1"/>
  <c r="W238" i="1"/>
  <c r="AC238" i="1" s="1"/>
  <c r="F238" i="1" s="1"/>
  <c r="W237" i="1"/>
  <c r="W236" i="1"/>
  <c r="AC236" i="1" s="1"/>
  <c r="W235" i="1"/>
  <c r="AE235" i="1" s="1"/>
  <c r="H235" i="1" s="1"/>
  <c r="W234" i="1"/>
  <c r="W233" i="1"/>
  <c r="AE233" i="1" s="1"/>
  <c r="H233" i="1" s="1"/>
  <c r="W232" i="1"/>
  <c r="W231" i="1"/>
  <c r="W230" i="1"/>
  <c r="AC230" i="1" s="1"/>
  <c r="F230" i="1" s="1"/>
  <c r="W229" i="1"/>
  <c r="W228" i="1"/>
  <c r="AC228" i="1" s="1"/>
  <c r="F228" i="1" s="1"/>
  <c r="W227" i="1"/>
  <c r="AE227" i="1" s="1"/>
  <c r="H227" i="1" s="1"/>
  <c r="W226" i="1"/>
  <c r="W225" i="1"/>
  <c r="AE225" i="1" s="1"/>
  <c r="H225" i="1" s="1"/>
  <c r="W224" i="1"/>
  <c r="W223" i="1"/>
  <c r="W222" i="1"/>
  <c r="AC222" i="1" s="1"/>
  <c r="F222" i="1" s="1"/>
  <c r="W221" i="1"/>
  <c r="W220" i="1"/>
  <c r="W219" i="1"/>
  <c r="W218" i="1"/>
  <c r="W217" i="1"/>
  <c r="AE217" i="1" s="1"/>
  <c r="H217" i="1" s="1"/>
  <c r="W216" i="1"/>
  <c r="W215" i="1"/>
  <c r="W214" i="1"/>
  <c r="AC214" i="1" s="1"/>
  <c r="F214" i="1" s="1"/>
  <c r="W213" i="1"/>
  <c r="W212" i="1"/>
  <c r="W211" i="1"/>
  <c r="W210" i="1"/>
  <c r="W209" i="1"/>
  <c r="W208" i="1"/>
  <c r="W207" i="1"/>
  <c r="W206" i="1"/>
  <c r="AC206" i="1" s="1"/>
  <c r="F206" i="1" s="1"/>
  <c r="W205" i="1"/>
  <c r="W204" i="1"/>
  <c r="AC204" i="1" s="1"/>
  <c r="F204" i="1" s="1"/>
  <c r="W203" i="1"/>
  <c r="AE203" i="1" s="1"/>
  <c r="W202" i="1"/>
  <c r="W201" i="1"/>
  <c r="AE201" i="1" s="1"/>
  <c r="W200" i="1"/>
  <c r="W199" i="1"/>
  <c r="W198" i="1"/>
  <c r="AC198" i="1" s="1"/>
  <c r="F198" i="1" s="1"/>
  <c r="W197" i="1"/>
  <c r="W196" i="1"/>
  <c r="W195" i="1"/>
  <c r="W194" i="1"/>
  <c r="W193" i="1"/>
  <c r="AE193" i="1" s="1"/>
  <c r="H193" i="1" s="1"/>
  <c r="W192" i="1"/>
  <c r="W191" i="1"/>
  <c r="W190" i="1"/>
  <c r="AC190" i="1" s="1"/>
  <c r="F190" i="1" s="1"/>
  <c r="W189" i="1"/>
  <c r="W188" i="1"/>
  <c r="W187" i="1"/>
  <c r="W186" i="1"/>
  <c r="W185" i="1"/>
  <c r="AE185" i="1" s="1"/>
  <c r="W184" i="1"/>
  <c r="W183" i="1"/>
  <c r="W182" i="1"/>
  <c r="AC182" i="1" s="1"/>
  <c r="W181" i="1"/>
  <c r="W180" i="1"/>
  <c r="W179" i="1"/>
  <c r="AE179" i="1" s="1"/>
  <c r="H179" i="1" s="1"/>
  <c r="W178" i="1"/>
  <c r="W177" i="1"/>
  <c r="AE177" i="1" s="1"/>
  <c r="W176" i="1"/>
  <c r="W175" i="1"/>
  <c r="W174" i="1"/>
  <c r="AC174" i="1" s="1"/>
  <c r="F174" i="1" s="1"/>
  <c r="W173" i="1"/>
  <c r="W172" i="1"/>
  <c r="AC172" i="1" s="1"/>
  <c r="F172" i="1" s="1"/>
  <c r="W171" i="1"/>
  <c r="AE171" i="1" s="1"/>
  <c r="H171" i="1" s="1"/>
  <c r="W170" i="1"/>
  <c r="W169" i="1"/>
  <c r="AE169" i="1" s="1"/>
  <c r="W168" i="1"/>
  <c r="W167" i="1"/>
  <c r="W166" i="1"/>
  <c r="AC166" i="1" s="1"/>
  <c r="W165" i="1"/>
  <c r="W164" i="1"/>
  <c r="AC164" i="1" s="1"/>
  <c r="W163" i="1"/>
  <c r="AE163" i="1" s="1"/>
  <c r="H163" i="1" s="1"/>
  <c r="W162" i="1"/>
  <c r="W161" i="1"/>
  <c r="AE161" i="1" s="1"/>
  <c r="H161" i="1" s="1"/>
  <c r="W160" i="1"/>
  <c r="W159" i="1"/>
  <c r="W158" i="1"/>
  <c r="AC158" i="1" s="1"/>
  <c r="F158" i="1" s="1"/>
  <c r="W157" i="1"/>
  <c r="W156" i="1"/>
  <c r="AC156" i="1" s="1"/>
  <c r="W155" i="1"/>
  <c r="AE155" i="1" s="1"/>
  <c r="H155" i="1" s="1"/>
  <c r="W154" i="1"/>
  <c r="W153" i="1"/>
  <c r="AE153" i="1" s="1"/>
  <c r="W152" i="1"/>
  <c r="W151" i="1"/>
  <c r="W150" i="1"/>
  <c r="AC150" i="1" s="1"/>
  <c r="W149" i="1"/>
  <c r="W148" i="1"/>
  <c r="W147" i="1"/>
  <c r="W146" i="1"/>
  <c r="W145" i="1"/>
  <c r="AE145" i="1" s="1"/>
  <c r="H145" i="1" s="1"/>
  <c r="W144" i="1"/>
  <c r="W143" i="1"/>
  <c r="W142" i="1"/>
  <c r="AC142" i="1" s="1"/>
  <c r="F142" i="1" s="1"/>
  <c r="W141" i="1"/>
  <c r="W140" i="1"/>
  <c r="AC140" i="1" s="1"/>
  <c r="W139" i="1"/>
  <c r="AE139" i="1" s="1"/>
  <c r="W138" i="1"/>
  <c r="W137" i="1"/>
  <c r="AE137" i="1" s="1"/>
  <c r="H137" i="1" s="1"/>
  <c r="W136" i="1"/>
  <c r="W135" i="1"/>
  <c r="W134" i="1"/>
  <c r="AC134" i="1" s="1"/>
  <c r="W133" i="1"/>
  <c r="W132" i="1"/>
  <c r="W131" i="1"/>
  <c r="W130" i="1"/>
  <c r="W129" i="1"/>
  <c r="AE129" i="1" s="1"/>
  <c r="W128" i="1"/>
  <c r="W127" i="1"/>
  <c r="W126" i="1"/>
  <c r="AE126" i="1" s="1"/>
  <c r="H126" i="1" s="1"/>
  <c r="W125" i="1"/>
  <c r="AE125" i="1" s="1"/>
  <c r="W124" i="1"/>
  <c r="W123" i="1"/>
  <c r="AE123" i="1" s="1"/>
  <c r="H123" i="1" s="1"/>
  <c r="W122" i="1"/>
  <c r="AE122" i="1" s="1"/>
  <c r="W121" i="1"/>
  <c r="AD121" i="1" s="1"/>
  <c r="G121" i="1" s="1"/>
  <c r="W120" i="1"/>
  <c r="AE120" i="1" s="1"/>
  <c r="W119" i="1"/>
  <c r="AE119" i="1" s="1"/>
  <c r="W118" i="1"/>
  <c r="AE118" i="1" s="1"/>
  <c r="W117" i="1"/>
  <c r="W116" i="1"/>
  <c r="AC116" i="1" s="1"/>
  <c r="F116" i="1" s="1"/>
  <c r="W115" i="1"/>
  <c r="AE115" i="1" s="1"/>
  <c r="H115" i="1" s="1"/>
  <c r="W114" i="1"/>
  <c r="AE114" i="1" s="1"/>
  <c r="W113" i="1"/>
  <c r="AD113" i="1" s="1"/>
  <c r="G113" i="1" s="1"/>
  <c r="W112" i="1"/>
  <c r="AE112" i="1" s="1"/>
  <c r="W111" i="1"/>
  <c r="AC111" i="1" s="1"/>
  <c r="F111" i="1" s="1"/>
  <c r="W110" i="1"/>
  <c r="AE110" i="1" s="1"/>
  <c r="H110" i="1" s="1"/>
  <c r="W109" i="1"/>
  <c r="AE109" i="1" s="1"/>
  <c r="W108" i="1"/>
  <c r="AC108" i="1" s="1"/>
  <c r="F108" i="1" s="1"/>
  <c r="W107" i="1"/>
  <c r="AE107" i="1" s="1"/>
  <c r="H107" i="1" s="1"/>
  <c r="W106" i="1"/>
  <c r="AE106" i="1" s="1"/>
  <c r="H106" i="1" s="1"/>
  <c r="W105" i="1"/>
  <c r="AD105" i="1" s="1"/>
  <c r="G105" i="1" s="1"/>
  <c r="W104" i="1"/>
  <c r="W103" i="1"/>
  <c r="AE103" i="1" s="1"/>
  <c r="H103" i="1" s="1"/>
  <c r="W102" i="1"/>
  <c r="AE102" i="1" s="1"/>
  <c r="W101" i="1"/>
  <c r="AE101" i="1" s="1"/>
  <c r="W100" i="1"/>
  <c r="AC100" i="1" s="1"/>
  <c r="F100" i="1" s="1"/>
  <c r="W99" i="1"/>
  <c r="AE99" i="1" s="1"/>
  <c r="W98" i="1"/>
  <c r="AE98" i="1" s="1"/>
  <c r="W97" i="1"/>
  <c r="AE97" i="1" s="1"/>
  <c r="H97" i="1" s="1"/>
  <c r="W96" i="1"/>
  <c r="AE96" i="1" s="1"/>
  <c r="H96" i="1" s="1"/>
  <c r="W95" i="1"/>
  <c r="AE95" i="1" s="1"/>
  <c r="W94" i="1"/>
  <c r="AE94" i="1" s="1"/>
  <c r="H94" i="1" s="1"/>
  <c r="W93" i="1"/>
  <c r="AE93" i="1" s="1"/>
  <c r="H93" i="1" s="1"/>
  <c r="W92" i="1"/>
  <c r="AC92" i="1" s="1"/>
  <c r="F92" i="1" s="1"/>
  <c r="W91" i="1"/>
  <c r="AE91" i="1" s="1"/>
  <c r="W90" i="1"/>
  <c r="W89" i="1"/>
  <c r="AD89" i="1" s="1"/>
  <c r="G89" i="1" s="1"/>
  <c r="W88" i="1"/>
  <c r="AE88" i="1" s="1"/>
  <c r="W87" i="1"/>
  <c r="AE87" i="1" s="1"/>
  <c r="W86" i="1"/>
  <c r="AE86" i="1" s="1"/>
  <c r="W85" i="1"/>
  <c r="AE85" i="1" s="1"/>
  <c r="H85" i="1" s="1"/>
  <c r="W84" i="1"/>
  <c r="AC84" i="1" s="1"/>
  <c r="F84" i="1" s="1"/>
  <c r="W83" i="1"/>
  <c r="W82" i="1"/>
  <c r="AE82" i="1" s="1"/>
  <c r="H82" i="1" s="1"/>
  <c r="W81" i="1"/>
  <c r="AD81" i="1" s="1"/>
  <c r="W80" i="1"/>
  <c r="AE80" i="1" s="1"/>
  <c r="W79" i="1"/>
  <c r="AE79" i="1" s="1"/>
  <c r="H79" i="1" s="1"/>
  <c r="W78" i="1"/>
  <c r="AE78" i="1" s="1"/>
  <c r="H78" i="1" s="1"/>
  <c r="W77" i="1"/>
  <c r="AE77" i="1" s="1"/>
  <c r="H77" i="1" s="1"/>
  <c r="W76" i="1"/>
  <c r="W75" i="1"/>
  <c r="AE75" i="1" s="1"/>
  <c r="W74" i="1"/>
  <c r="AE74" i="1" s="1"/>
  <c r="H74" i="1" s="1"/>
  <c r="W73" i="1"/>
  <c r="AD73" i="1" s="1"/>
  <c r="G73" i="1" s="1"/>
  <c r="W72" i="1"/>
  <c r="AE72" i="1" s="1"/>
  <c r="H72" i="1" s="1"/>
  <c r="W71" i="1"/>
  <c r="AE71" i="1" s="1"/>
  <c r="W70" i="1"/>
  <c r="AE70" i="1" s="1"/>
  <c r="H70" i="1" s="1"/>
  <c r="W69" i="1"/>
  <c r="W68" i="1"/>
  <c r="AC68" i="1" s="1"/>
  <c r="W67" i="1"/>
  <c r="AE67" i="1" s="1"/>
  <c r="H67" i="1" s="1"/>
  <c r="W66" i="1"/>
  <c r="AE66" i="1" s="1"/>
  <c r="W65" i="1"/>
  <c r="AD65" i="1" s="1"/>
  <c r="G65" i="1" s="1"/>
  <c r="W64" i="1"/>
  <c r="AE64" i="1" s="1"/>
  <c r="W63" i="1"/>
  <c r="AE63" i="1" s="1"/>
  <c r="W62" i="1"/>
  <c r="AE62" i="1" s="1"/>
  <c r="H62" i="1" s="1"/>
  <c r="W61" i="1"/>
  <c r="W60" i="1"/>
  <c r="AC60" i="1" s="1"/>
  <c r="W59" i="1"/>
  <c r="AE59" i="1" s="1"/>
  <c r="H59" i="1" s="1"/>
  <c r="W58" i="1"/>
  <c r="AE58" i="1" s="1"/>
  <c r="H58" i="1" s="1"/>
  <c r="W57" i="1"/>
  <c r="AD57" i="1" s="1"/>
  <c r="G57" i="1" s="1"/>
  <c r="W56" i="1"/>
  <c r="AE56" i="1" s="1"/>
  <c r="H56" i="1" s="1"/>
  <c r="W55" i="1"/>
  <c r="AE55" i="1" s="1"/>
  <c r="W54" i="1"/>
  <c r="W53" i="1"/>
  <c r="AE53" i="1" s="1"/>
  <c r="H53" i="1" s="1"/>
  <c r="W52" i="1"/>
  <c r="AC52" i="1" s="1"/>
  <c r="W51" i="1"/>
  <c r="AE51" i="1" s="1"/>
  <c r="W50" i="1"/>
  <c r="AE50" i="1" s="1"/>
  <c r="H50" i="1" s="1"/>
  <c r="W49" i="1"/>
  <c r="AD49" i="1" s="1"/>
  <c r="G49" i="1" s="1"/>
  <c r="W48" i="1"/>
  <c r="AE48" i="1" s="1"/>
  <c r="W47" i="1"/>
  <c r="W46" i="1"/>
  <c r="AE46" i="1" s="1"/>
  <c r="H46" i="1" s="1"/>
  <c r="W45" i="1"/>
  <c r="AE45" i="1" s="1"/>
  <c r="W44" i="1"/>
  <c r="AC44" i="1" s="1"/>
  <c r="F44" i="1" s="1"/>
  <c r="W43" i="1"/>
  <c r="AE43" i="1" s="1"/>
  <c r="H43" i="1" s="1"/>
  <c r="W42" i="1"/>
  <c r="AE42" i="1" s="1"/>
  <c r="H42" i="1" s="1"/>
  <c r="W41" i="1"/>
  <c r="AD41" i="1" s="1"/>
  <c r="G41" i="1" s="1"/>
  <c r="W40" i="1"/>
  <c r="AE40" i="1" s="1"/>
  <c r="H40" i="1" s="1"/>
  <c r="W39" i="1"/>
  <c r="W38" i="1"/>
  <c r="AE38" i="1" s="1"/>
  <c r="H38" i="1" s="1"/>
  <c r="W37" i="1"/>
  <c r="AE37" i="1" s="1"/>
  <c r="W36" i="1"/>
  <c r="AC36" i="1" s="1"/>
  <c r="W35" i="1"/>
  <c r="AE35" i="1" s="1"/>
  <c r="H35" i="1" s="1"/>
  <c r="W34" i="1"/>
  <c r="AD34" i="1" s="1"/>
  <c r="G34" i="1" s="1"/>
  <c r="W33" i="1"/>
  <c r="AD33" i="1" s="1"/>
  <c r="G33" i="1" s="1"/>
  <c r="W32" i="1"/>
  <c r="W31" i="1"/>
  <c r="AE31" i="1" s="1"/>
  <c r="W30" i="1"/>
  <c r="AE30" i="1" s="1"/>
  <c r="H30" i="1" s="1"/>
  <c r="W29" i="1"/>
  <c r="AE29" i="1" s="1"/>
  <c r="W28" i="1"/>
  <c r="AC28" i="1" s="1"/>
  <c r="F28" i="1" s="1"/>
  <c r="W27" i="1"/>
  <c r="AE27" i="1" s="1"/>
  <c r="W26" i="1"/>
  <c r="AD26" i="1" s="1"/>
  <c r="G26" i="1" s="1"/>
  <c r="W25" i="1"/>
  <c r="AE25" i="1" s="1"/>
  <c r="H25" i="1" s="1"/>
  <c r="W24" i="1"/>
  <c r="AE24" i="1" s="1"/>
  <c r="W23" i="1"/>
  <c r="AE23" i="1" s="1"/>
  <c r="W22" i="1"/>
  <c r="AE22" i="1" s="1"/>
  <c r="H22" i="1" s="1"/>
  <c r="W21" i="1"/>
  <c r="AE21" i="1" s="1"/>
  <c r="W20" i="1"/>
  <c r="AC20" i="1" s="1"/>
  <c r="W19" i="1"/>
  <c r="AE19" i="1" s="1"/>
  <c r="H19" i="1" s="1"/>
  <c r="W18" i="1"/>
  <c r="AE18" i="1" s="1"/>
  <c r="H18" i="1" s="1"/>
  <c r="W17" i="1"/>
  <c r="AD17" i="1" s="1"/>
  <c r="G17" i="1" s="1"/>
  <c r="W16" i="1"/>
  <c r="AE16" i="1" s="1"/>
  <c r="H16" i="1" s="1"/>
  <c r="W15" i="1"/>
  <c r="AE15" i="1" s="1"/>
  <c r="W14" i="1"/>
  <c r="AE14" i="1" s="1"/>
  <c r="H14" i="1" s="1"/>
  <c r="W13" i="1"/>
  <c r="AE13" i="1" s="1"/>
  <c r="W12" i="1"/>
  <c r="AC12" i="1" s="1"/>
  <c r="F12" i="1" s="1"/>
  <c r="W11" i="1"/>
  <c r="AE11" i="1" s="1"/>
  <c r="H11" i="1" s="1"/>
  <c r="W10" i="1"/>
  <c r="W9" i="1"/>
  <c r="AD9" i="1" s="1"/>
  <c r="G9" i="1" s="1"/>
  <c r="W8" i="1"/>
  <c r="AE8" i="1" s="1"/>
  <c r="W7" i="1"/>
  <c r="AE7" i="1" s="1"/>
  <c r="H7" i="1" s="1"/>
  <c r="W6" i="1"/>
  <c r="AE6" i="1" s="1"/>
  <c r="W5" i="1"/>
  <c r="AE5" i="1" s="1"/>
  <c r="W4" i="1"/>
  <c r="AC4" i="1" s="1"/>
  <c r="F4" i="1" s="1"/>
  <c r="W3" i="1"/>
  <c r="AE3" i="1" s="1"/>
  <c r="W2" i="1"/>
  <c r="H351" i="1"/>
  <c r="H348" i="1"/>
  <c r="G348" i="1"/>
  <c r="F348" i="1"/>
  <c r="H343" i="1"/>
  <c r="H341" i="1"/>
  <c r="F341" i="1"/>
  <c r="H339" i="1"/>
  <c r="H338" i="1"/>
  <c r="G338" i="1"/>
  <c r="H335" i="1"/>
  <c r="F335" i="1"/>
  <c r="H333" i="1"/>
  <c r="H331" i="1"/>
  <c r="H329" i="1"/>
  <c r="F329" i="1"/>
  <c r="H327" i="1"/>
  <c r="H325" i="1"/>
  <c r="G325" i="1"/>
  <c r="F325" i="1"/>
  <c r="H323" i="1"/>
  <c r="G323" i="1"/>
  <c r="H322" i="1"/>
  <c r="H320" i="1"/>
  <c r="H318" i="1"/>
  <c r="H317" i="1"/>
  <c r="H315" i="1"/>
  <c r="G315" i="1"/>
  <c r="F315" i="1"/>
  <c r="H314" i="1"/>
  <c r="H313" i="1"/>
  <c r="H310" i="1"/>
  <c r="H309" i="1"/>
  <c r="G309" i="1"/>
  <c r="F309" i="1"/>
  <c r="H304" i="1"/>
  <c r="H303" i="1"/>
  <c r="H302" i="1"/>
  <c r="H300" i="1"/>
  <c r="H297" i="1"/>
  <c r="H296" i="1"/>
  <c r="F296" i="1"/>
  <c r="H295" i="1"/>
  <c r="H294" i="1"/>
  <c r="H292" i="1"/>
  <c r="H290" i="1"/>
  <c r="H288" i="1"/>
  <c r="H286" i="1"/>
  <c r="F286" i="1"/>
  <c r="H285" i="1"/>
  <c r="H284" i="1"/>
  <c r="G284" i="1"/>
  <c r="H283" i="1"/>
  <c r="H281" i="1"/>
  <c r="F281" i="1"/>
  <c r="H278" i="1"/>
  <c r="H276" i="1"/>
  <c r="F276" i="1"/>
  <c r="H275" i="1"/>
  <c r="H271" i="1"/>
  <c r="H270" i="1"/>
  <c r="G270" i="1"/>
  <c r="F270" i="1"/>
  <c r="H265" i="1"/>
  <c r="G265" i="1"/>
  <c r="F265" i="1"/>
  <c r="H261" i="1"/>
  <c r="H260" i="1"/>
  <c r="H258" i="1"/>
  <c r="H257" i="1"/>
  <c r="H256" i="1"/>
  <c r="H255" i="1"/>
  <c r="H251" i="1"/>
  <c r="H247" i="1"/>
  <c r="G247" i="1"/>
  <c r="F247" i="1"/>
  <c r="H246" i="1"/>
  <c r="H245" i="1"/>
  <c r="F245" i="1"/>
  <c r="H244" i="1"/>
  <c r="H242" i="1"/>
  <c r="G242" i="1"/>
  <c r="H240" i="1"/>
  <c r="H237" i="1"/>
  <c r="G237" i="1"/>
  <c r="H236" i="1"/>
  <c r="F236" i="1"/>
  <c r="H234" i="1"/>
  <c r="H231" i="1"/>
  <c r="G231" i="1"/>
  <c r="F231" i="1"/>
  <c r="H226" i="1"/>
  <c r="F226" i="1"/>
  <c r="H222" i="1"/>
  <c r="H221" i="1"/>
  <c r="H219" i="1"/>
  <c r="H218" i="1"/>
  <c r="F218" i="1"/>
  <c r="H215" i="1"/>
  <c r="H212" i="1"/>
  <c r="H210" i="1"/>
  <c r="H208" i="1"/>
  <c r="H207" i="1"/>
  <c r="H205" i="1"/>
  <c r="H203" i="1"/>
  <c r="F203" i="1"/>
  <c r="H201" i="1"/>
  <c r="H198" i="1"/>
  <c r="H197" i="1"/>
  <c r="H196" i="1"/>
  <c r="H195" i="1"/>
  <c r="G195" i="1"/>
  <c r="F195" i="1"/>
  <c r="G193" i="1"/>
  <c r="F193" i="1"/>
  <c r="H192" i="1"/>
  <c r="G192" i="1"/>
  <c r="F192" i="1"/>
  <c r="U192" i="1" s="1"/>
  <c r="H187" i="1"/>
  <c r="F187" i="1"/>
  <c r="H185" i="1"/>
  <c r="H183" i="1"/>
  <c r="F183" i="1"/>
  <c r="H182" i="1"/>
  <c r="F182" i="1"/>
  <c r="H181" i="1"/>
  <c r="H180" i="1"/>
  <c r="F179" i="1"/>
  <c r="H178" i="1"/>
  <c r="H177" i="1"/>
  <c r="F177" i="1"/>
  <c r="H176" i="1"/>
  <c r="F176" i="1"/>
  <c r="H173" i="1"/>
  <c r="H169" i="1"/>
  <c r="G169" i="1"/>
  <c r="F169" i="1"/>
  <c r="H168" i="1"/>
  <c r="H167" i="1"/>
  <c r="F167" i="1"/>
  <c r="H166" i="1"/>
  <c r="F166" i="1"/>
  <c r="H164" i="1"/>
  <c r="F164" i="1"/>
  <c r="H162" i="1"/>
  <c r="F161" i="1"/>
  <c r="H159" i="1"/>
  <c r="H158" i="1"/>
  <c r="G158" i="1"/>
  <c r="H156" i="1"/>
  <c r="G156" i="1"/>
  <c r="F156" i="1"/>
  <c r="U156" i="1" s="1"/>
  <c r="H154" i="1"/>
  <c r="H153" i="1"/>
  <c r="G153" i="1"/>
  <c r="F153" i="1"/>
  <c r="F150" i="1"/>
  <c r="H148" i="1"/>
  <c r="G148" i="1"/>
  <c r="F148" i="1"/>
  <c r="U148" i="1" s="1"/>
  <c r="H146" i="1"/>
  <c r="H144" i="1"/>
  <c r="H143" i="1"/>
  <c r="H142" i="1"/>
  <c r="H141" i="1"/>
  <c r="H140" i="1"/>
  <c r="F140" i="1"/>
  <c r="H139" i="1"/>
  <c r="H138" i="1"/>
  <c r="H134" i="1"/>
  <c r="F134" i="1"/>
  <c r="F130" i="1"/>
  <c r="H129" i="1"/>
  <c r="F129" i="1"/>
  <c r="G128" i="1"/>
  <c r="F128" i="1"/>
  <c r="H127" i="1"/>
  <c r="H125" i="1"/>
  <c r="G125" i="1"/>
  <c r="F125" i="1"/>
  <c r="H122" i="1"/>
  <c r="H120" i="1"/>
  <c r="F120" i="1"/>
  <c r="H119" i="1"/>
  <c r="H118" i="1"/>
  <c r="H114" i="1"/>
  <c r="G114" i="1"/>
  <c r="F114" i="1"/>
  <c r="H112" i="1"/>
  <c r="H109" i="1"/>
  <c r="H105" i="1"/>
  <c r="F105" i="1"/>
  <c r="U105" i="1" s="1"/>
  <c r="H104" i="1"/>
  <c r="H102" i="1"/>
  <c r="H101" i="1"/>
  <c r="H99" i="1"/>
  <c r="H98" i="1"/>
  <c r="H95" i="1"/>
  <c r="H91" i="1"/>
  <c r="G91" i="1"/>
  <c r="H90" i="1"/>
  <c r="G90" i="1"/>
  <c r="F90" i="1"/>
  <c r="H89" i="1"/>
  <c r="F89" i="1"/>
  <c r="H88" i="1"/>
  <c r="G88" i="1"/>
  <c r="H87" i="1"/>
  <c r="H86" i="1"/>
  <c r="G86" i="1"/>
  <c r="F86" i="1"/>
  <c r="H84" i="1"/>
  <c r="H83" i="1"/>
  <c r="H81" i="1"/>
  <c r="G81" i="1"/>
  <c r="F81" i="1"/>
  <c r="U81" i="1" s="1"/>
  <c r="H80" i="1"/>
  <c r="F80" i="1"/>
  <c r="H76" i="1"/>
  <c r="H75" i="1"/>
  <c r="G75" i="1"/>
  <c r="F75" i="1"/>
  <c r="U75" i="1" s="1"/>
  <c r="H73" i="1"/>
  <c r="H71" i="1"/>
  <c r="G70" i="1"/>
  <c r="F70" i="1"/>
  <c r="H68" i="1"/>
  <c r="F68" i="1"/>
  <c r="H66" i="1"/>
  <c r="F66" i="1"/>
  <c r="H65" i="1"/>
  <c r="H64" i="1"/>
  <c r="H63" i="1"/>
  <c r="F62" i="1"/>
  <c r="H61" i="1"/>
  <c r="H60" i="1"/>
  <c r="F60" i="1"/>
  <c r="H55" i="1"/>
  <c r="H54" i="1"/>
  <c r="H52" i="1"/>
  <c r="G52" i="1"/>
  <c r="F52" i="1"/>
  <c r="H51" i="1"/>
  <c r="G50" i="1"/>
  <c r="H49" i="1"/>
  <c r="F49" i="1"/>
  <c r="U49" i="1" s="1"/>
  <c r="H48" i="1"/>
  <c r="H47" i="1"/>
  <c r="G47" i="1"/>
  <c r="F47" i="1"/>
  <c r="H45" i="1"/>
  <c r="H44" i="1"/>
  <c r="H41" i="1"/>
  <c r="H39" i="1"/>
  <c r="H37" i="1"/>
  <c r="G36" i="1"/>
  <c r="F36" i="1"/>
  <c r="H31" i="1"/>
  <c r="G31" i="1"/>
  <c r="H29" i="1"/>
  <c r="H27" i="1"/>
  <c r="H26" i="1"/>
  <c r="H24" i="1"/>
  <c r="H23" i="1"/>
  <c r="H21" i="1"/>
  <c r="H20" i="1"/>
  <c r="F20" i="1"/>
  <c r="H15" i="1"/>
  <c r="H13" i="1"/>
  <c r="G13" i="1"/>
  <c r="F13" i="1"/>
  <c r="U13" i="1" s="1"/>
  <c r="H12" i="1"/>
  <c r="G11" i="1"/>
  <c r="F11" i="1"/>
  <c r="H10" i="1"/>
  <c r="H8" i="1"/>
  <c r="F8" i="1"/>
  <c r="H6" i="1"/>
  <c r="H5" i="1"/>
  <c r="H3" i="1"/>
  <c r="H2" i="1"/>
  <c r="G2" i="1"/>
  <c r="C352" i="1"/>
  <c r="C351" i="1"/>
  <c r="C350" i="1"/>
  <c r="C349" i="1"/>
  <c r="C348" i="1"/>
  <c r="C347" i="1"/>
  <c r="C346" i="1"/>
  <c r="C345" i="1"/>
  <c r="C344" i="1"/>
  <c r="C343" i="1"/>
  <c r="C342" i="1"/>
  <c r="C341" i="1"/>
  <c r="C340" i="1"/>
  <c r="C339" i="1"/>
  <c r="C338" i="1"/>
  <c r="C337" i="1"/>
  <c r="C336" i="1"/>
  <c r="C335" i="1"/>
  <c r="C334" i="1"/>
  <c r="C333" i="1"/>
  <c r="C332" i="1"/>
  <c r="C331" i="1"/>
  <c r="C330" i="1"/>
  <c r="C329" i="1"/>
  <c r="C328" i="1"/>
  <c r="C327" i="1"/>
  <c r="C326" i="1"/>
  <c r="C325" i="1"/>
  <c r="C324" i="1"/>
  <c r="C323" i="1"/>
  <c r="C322" i="1"/>
  <c r="C321" i="1"/>
  <c r="C320" i="1"/>
  <c r="C319" i="1"/>
  <c r="C318" i="1"/>
  <c r="C317" i="1"/>
  <c r="C316" i="1"/>
  <c r="C315" i="1"/>
  <c r="C314" i="1"/>
  <c r="C313" i="1"/>
  <c r="C312" i="1"/>
  <c r="C311" i="1"/>
  <c r="C310" i="1"/>
  <c r="C309" i="1"/>
  <c r="C308" i="1"/>
  <c r="C307" i="1"/>
  <c r="C306" i="1"/>
  <c r="C305" i="1"/>
  <c r="C304" i="1"/>
  <c r="C303" i="1"/>
  <c r="C302" i="1"/>
  <c r="C301" i="1"/>
  <c r="C300" i="1"/>
  <c r="C299" i="1"/>
  <c r="C298" i="1"/>
  <c r="C297" i="1"/>
  <c r="C296" i="1"/>
  <c r="C295" i="1"/>
  <c r="C294" i="1"/>
  <c r="C293" i="1"/>
  <c r="C292" i="1"/>
  <c r="C291" i="1"/>
  <c r="C290" i="1"/>
  <c r="C289" i="1"/>
  <c r="C288" i="1"/>
  <c r="C287" i="1"/>
  <c r="C286" i="1"/>
  <c r="C285" i="1"/>
  <c r="C284" i="1"/>
  <c r="C283" i="1"/>
  <c r="C282" i="1"/>
  <c r="C281" i="1"/>
  <c r="C280" i="1"/>
  <c r="C279" i="1"/>
  <c r="C278" i="1"/>
  <c r="C277" i="1"/>
  <c r="C276" i="1"/>
  <c r="C275" i="1"/>
  <c r="C274" i="1"/>
  <c r="C273" i="1"/>
  <c r="C272" i="1"/>
  <c r="C271" i="1"/>
  <c r="C270" i="1"/>
  <c r="C269" i="1"/>
  <c r="C268" i="1"/>
  <c r="C267" i="1"/>
  <c r="C266" i="1"/>
  <c r="C265" i="1"/>
  <c r="C264" i="1"/>
  <c r="C263" i="1"/>
  <c r="C262" i="1"/>
  <c r="C261" i="1"/>
  <c r="C260" i="1"/>
  <c r="C259" i="1"/>
  <c r="C258" i="1"/>
  <c r="C257" i="1"/>
  <c r="C256" i="1"/>
  <c r="C255" i="1"/>
  <c r="C254" i="1"/>
  <c r="C253" i="1"/>
  <c r="C252" i="1"/>
  <c r="C251" i="1"/>
  <c r="C250" i="1"/>
  <c r="C249" i="1"/>
  <c r="C248" i="1"/>
  <c r="C247" i="1"/>
  <c r="C246" i="1"/>
  <c r="C245" i="1"/>
  <c r="C244" i="1"/>
  <c r="C243" i="1"/>
  <c r="C242" i="1"/>
  <c r="C241" i="1"/>
  <c r="C240" i="1"/>
  <c r="C239" i="1"/>
  <c r="C238" i="1"/>
  <c r="C237" i="1"/>
  <c r="C236" i="1"/>
  <c r="C235" i="1"/>
  <c r="C234" i="1"/>
  <c r="C233" i="1"/>
  <c r="C232" i="1"/>
  <c r="C231" i="1"/>
  <c r="C230" i="1"/>
  <c r="C229" i="1"/>
  <c r="C228" i="1"/>
  <c r="C227" i="1"/>
  <c r="C226" i="1"/>
  <c r="C225" i="1"/>
  <c r="C224" i="1"/>
  <c r="C223" i="1"/>
  <c r="C222" i="1"/>
  <c r="C221" i="1"/>
  <c r="C220" i="1"/>
  <c r="C219" i="1"/>
  <c r="C218" i="1"/>
  <c r="C217" i="1"/>
  <c r="C216" i="1"/>
  <c r="C215" i="1"/>
  <c r="C214" i="1"/>
  <c r="C213" i="1"/>
  <c r="C212" i="1"/>
  <c r="C211" i="1"/>
  <c r="C210" i="1"/>
  <c r="C209" i="1"/>
  <c r="C208" i="1"/>
  <c r="C207" i="1"/>
  <c r="C206" i="1"/>
  <c r="C205" i="1"/>
  <c r="C204" i="1"/>
  <c r="C203" i="1"/>
  <c r="C202" i="1"/>
  <c r="C201" i="1"/>
  <c r="C200" i="1"/>
  <c r="C199" i="1"/>
  <c r="C198" i="1"/>
  <c r="C197" i="1"/>
  <c r="C196" i="1"/>
  <c r="C195" i="1"/>
  <c r="C194" i="1"/>
  <c r="C193" i="1"/>
  <c r="C192" i="1"/>
  <c r="C191" i="1"/>
  <c r="C190" i="1"/>
  <c r="C189" i="1"/>
  <c r="C188" i="1"/>
  <c r="C187" i="1"/>
  <c r="C186" i="1"/>
  <c r="C185" i="1"/>
  <c r="C184" i="1"/>
  <c r="C183" i="1"/>
  <c r="C182" i="1"/>
  <c r="C181" i="1"/>
  <c r="C180" i="1"/>
  <c r="C179" i="1"/>
  <c r="C178" i="1"/>
  <c r="C177" i="1"/>
  <c r="C176" i="1"/>
  <c r="C175" i="1"/>
  <c r="C174" i="1"/>
  <c r="C173" i="1"/>
  <c r="C172" i="1"/>
  <c r="C171" i="1"/>
  <c r="C170" i="1"/>
  <c r="C169" i="1"/>
  <c r="C168" i="1"/>
  <c r="C167" i="1"/>
  <c r="C166" i="1"/>
  <c r="C165" i="1"/>
  <c r="C164" i="1"/>
  <c r="C163" i="1"/>
  <c r="C162" i="1"/>
  <c r="C161" i="1"/>
  <c r="C160" i="1"/>
  <c r="C159" i="1"/>
  <c r="C158" i="1"/>
  <c r="C157" i="1"/>
  <c r="C156" i="1"/>
  <c r="C155" i="1"/>
  <c r="C154" i="1"/>
  <c r="C153" i="1"/>
  <c r="C152" i="1"/>
  <c r="C151" i="1"/>
  <c r="C150" i="1"/>
  <c r="C149" i="1"/>
  <c r="C148" i="1"/>
  <c r="C147" i="1"/>
  <c r="C146" i="1"/>
  <c r="C145" i="1"/>
  <c r="C144" i="1"/>
  <c r="C143" i="1"/>
  <c r="C142" i="1"/>
  <c r="C141" i="1"/>
  <c r="C140" i="1"/>
  <c r="C139" i="1"/>
  <c r="C138" i="1"/>
  <c r="C137" i="1"/>
  <c r="C136" i="1"/>
  <c r="C135" i="1"/>
  <c r="C134" i="1"/>
  <c r="C133" i="1"/>
  <c r="C132" i="1"/>
  <c r="C131" i="1"/>
  <c r="C130" i="1"/>
  <c r="C129" i="1"/>
  <c r="C128" i="1"/>
  <c r="C127" i="1"/>
  <c r="C126" i="1"/>
  <c r="C125" i="1"/>
  <c r="C124" i="1"/>
  <c r="C123" i="1"/>
  <c r="C122" i="1"/>
  <c r="C121" i="1"/>
  <c r="C120" i="1"/>
  <c r="C119" i="1"/>
  <c r="C118" i="1"/>
  <c r="C117" i="1"/>
  <c r="C116" i="1"/>
  <c r="C115" i="1"/>
  <c r="C114" i="1"/>
  <c r="C113" i="1"/>
  <c r="C112" i="1"/>
  <c r="C111" i="1"/>
  <c r="C110" i="1"/>
  <c r="C109" i="1"/>
  <c r="C108" i="1"/>
  <c r="C107" i="1"/>
  <c r="C106" i="1"/>
  <c r="C105" i="1"/>
  <c r="C104" i="1"/>
  <c r="C103" i="1"/>
  <c r="C102" i="1"/>
  <c r="C101" i="1"/>
  <c r="C100" i="1"/>
  <c r="C99" i="1"/>
  <c r="C98" i="1"/>
  <c r="C97" i="1"/>
  <c r="C96" i="1"/>
  <c r="C95" i="1"/>
  <c r="C94" i="1"/>
  <c r="C93" i="1"/>
  <c r="C92" i="1"/>
  <c r="C91" i="1"/>
  <c r="C90" i="1"/>
  <c r="C89" i="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 r="C9" i="1"/>
  <c r="C8" i="1"/>
  <c r="C7" i="1"/>
  <c r="C6" i="1"/>
  <c r="C5" i="1"/>
  <c r="C4" i="1"/>
  <c r="C3" i="1"/>
  <c r="C2" i="1"/>
  <c r="U195" i="1" l="1"/>
  <c r="U309" i="1"/>
  <c r="U70" i="1"/>
  <c r="U265" i="1"/>
  <c r="U89" i="1"/>
  <c r="U270" i="1"/>
  <c r="U114" i="1"/>
  <c r="U125" i="1"/>
  <c r="U153" i="1"/>
  <c r="U11" i="1"/>
  <c r="U86" i="1"/>
  <c r="U90" i="1"/>
  <c r="U193" i="1"/>
  <c r="U247" i="1"/>
  <c r="U315" i="1"/>
  <c r="U47" i="1"/>
  <c r="U52" i="1"/>
  <c r="U169" i="1"/>
  <c r="U231" i="1"/>
  <c r="U325" i="1"/>
  <c r="U348" i="1"/>
  <c r="U158" i="1"/>
  <c r="AE73" i="1"/>
  <c r="AE34" i="1"/>
  <c r="H34" i="1" s="1"/>
  <c r="AE49" i="1"/>
  <c r="AE89" i="1"/>
  <c r="AD103" i="1"/>
  <c r="G103" i="1" s="1"/>
  <c r="AC7" i="1"/>
  <c r="F7" i="1" s="1"/>
  <c r="AC16" i="1"/>
  <c r="F16" i="1" s="1"/>
  <c r="AE182" i="1"/>
  <c r="AE26" i="1"/>
  <c r="AD289" i="1"/>
  <c r="G289" i="1" s="1"/>
  <c r="AD7" i="1"/>
  <c r="G7" i="1" s="1"/>
  <c r="AE17" i="1"/>
  <c r="H17" i="1" s="1"/>
  <c r="AD28" i="1"/>
  <c r="G28" i="1" s="1"/>
  <c r="U28" i="1" s="1"/>
  <c r="AD36" i="1"/>
  <c r="AC50" i="1"/>
  <c r="F50" i="1" s="1"/>
  <c r="U50" i="1" s="1"/>
  <c r="AC63" i="1"/>
  <c r="F63" i="1" s="1"/>
  <c r="AC74" i="1"/>
  <c r="F74" i="1" s="1"/>
  <c r="AD92" i="1"/>
  <c r="G92" i="1" s="1"/>
  <c r="AE105" i="1"/>
  <c r="AE116" i="1"/>
  <c r="H116" i="1" s="1"/>
  <c r="AD150" i="1"/>
  <c r="G150" i="1" s="1"/>
  <c r="U150" i="1" s="1"/>
  <c r="AC193" i="1"/>
  <c r="AD310" i="1"/>
  <c r="G310" i="1" s="1"/>
  <c r="U310" i="1" s="1"/>
  <c r="AC8" i="1"/>
  <c r="AD20" i="1"/>
  <c r="G20" i="1" s="1"/>
  <c r="U20" i="1" s="1"/>
  <c r="AE28" i="1"/>
  <c r="H28" i="1" s="1"/>
  <c r="AE36" i="1"/>
  <c r="H36" i="1" s="1"/>
  <c r="U36" i="1" s="1"/>
  <c r="AD52" i="1"/>
  <c r="AD63" i="1"/>
  <c r="G63" i="1" s="1"/>
  <c r="AC79" i="1"/>
  <c r="F79" i="1" s="1"/>
  <c r="AE92" i="1"/>
  <c r="H92" i="1" s="1"/>
  <c r="AC106" i="1"/>
  <c r="F106" i="1" s="1"/>
  <c r="AC119" i="1"/>
  <c r="F119" i="1" s="1"/>
  <c r="AE150" i="1"/>
  <c r="H150" i="1" s="1"/>
  <c r="AD193" i="1"/>
  <c r="AC257" i="1"/>
  <c r="F257" i="1" s="1"/>
  <c r="AE310" i="1"/>
  <c r="AE9" i="1"/>
  <c r="H9" i="1" s="1"/>
  <c r="AD21" i="1"/>
  <c r="G21" i="1" s="1"/>
  <c r="AD29" i="1"/>
  <c r="G29" i="1" s="1"/>
  <c r="AD37" i="1"/>
  <c r="G37" i="1" s="1"/>
  <c r="AE52" i="1"/>
  <c r="AE65" i="1"/>
  <c r="AE81" i="1"/>
  <c r="AC95" i="1"/>
  <c r="F95" i="1" s="1"/>
  <c r="U95" i="1" s="1"/>
  <c r="AD108" i="1"/>
  <c r="G108" i="1" s="1"/>
  <c r="AD119" i="1"/>
  <c r="G119" i="1" s="1"/>
  <c r="AC161" i="1"/>
  <c r="AC321" i="1"/>
  <c r="F321" i="1" s="1"/>
  <c r="AD116" i="1"/>
  <c r="G116" i="1" s="1"/>
  <c r="AD12" i="1"/>
  <c r="G12" i="1" s="1"/>
  <c r="U12" i="1" s="1"/>
  <c r="AC23" i="1"/>
  <c r="F23" i="1" s="1"/>
  <c r="U23" i="1" s="1"/>
  <c r="AC31" i="1"/>
  <c r="F31" i="1" s="1"/>
  <c r="U31" i="1" s="1"/>
  <c r="AE41" i="1"/>
  <c r="AC55" i="1"/>
  <c r="F55" i="1" s="1"/>
  <c r="AC66" i="1"/>
  <c r="AC82" i="1"/>
  <c r="F82" i="1" s="1"/>
  <c r="AD95" i="1"/>
  <c r="G95" i="1" s="1"/>
  <c r="AE108" i="1"/>
  <c r="H108" i="1" s="1"/>
  <c r="AE121" i="1"/>
  <c r="H121" i="1" s="1"/>
  <c r="AD161" i="1"/>
  <c r="G161" i="1" s="1"/>
  <c r="U161" i="1" s="1"/>
  <c r="AD321" i="1"/>
  <c r="G321" i="1" s="1"/>
  <c r="AE12" i="1"/>
  <c r="AD23" i="1"/>
  <c r="G23" i="1" s="1"/>
  <c r="AD31" i="1"/>
  <c r="AD44" i="1"/>
  <c r="G44" i="1" s="1"/>
  <c r="U44" i="1" s="1"/>
  <c r="AE57" i="1"/>
  <c r="H57" i="1" s="1"/>
  <c r="AD68" i="1"/>
  <c r="G68" i="1" s="1"/>
  <c r="U68" i="1" s="1"/>
  <c r="AD84" i="1"/>
  <c r="G84" i="1" s="1"/>
  <c r="U84" i="1" s="1"/>
  <c r="AC122" i="1"/>
  <c r="F122" i="1" s="1"/>
  <c r="AD214" i="1"/>
  <c r="G214" i="1" s="1"/>
  <c r="U214" i="1" s="1"/>
  <c r="AD278" i="1"/>
  <c r="G278" i="1" s="1"/>
  <c r="U278" i="1" s="1"/>
  <c r="AD4" i="1"/>
  <c r="G4" i="1" s="1"/>
  <c r="U4" i="1" s="1"/>
  <c r="AC15" i="1"/>
  <c r="F15" i="1" s="1"/>
  <c r="AC24" i="1"/>
  <c r="F24" i="1" s="1"/>
  <c r="AE33" i="1"/>
  <c r="H33" i="1" s="1"/>
  <c r="AE44" i="1"/>
  <c r="AC58" i="1"/>
  <c r="F58" i="1" s="1"/>
  <c r="AE68" i="1"/>
  <c r="AC87" i="1"/>
  <c r="F87" i="1" s="1"/>
  <c r="AD100" i="1"/>
  <c r="G100" i="1" s="1"/>
  <c r="AE113" i="1"/>
  <c r="H113" i="1" s="1"/>
  <c r="AC129" i="1"/>
  <c r="AE214" i="1"/>
  <c r="H214" i="1" s="1"/>
  <c r="AE278" i="1"/>
  <c r="AD342" i="1"/>
  <c r="G342" i="1" s="1"/>
  <c r="AE60" i="1"/>
  <c r="AE4" i="1"/>
  <c r="H4" i="1" s="1"/>
  <c r="AD15" i="1"/>
  <c r="G15" i="1" s="1"/>
  <c r="AC26" i="1"/>
  <c r="F26" i="1" s="1"/>
  <c r="U26" i="1" s="1"/>
  <c r="AC34" i="1"/>
  <c r="F34" i="1" s="1"/>
  <c r="U34" i="1" s="1"/>
  <c r="AD45" i="1"/>
  <c r="G45" i="1" s="1"/>
  <c r="AD60" i="1"/>
  <c r="G60" i="1" s="1"/>
  <c r="U60" i="1" s="1"/>
  <c r="AC71" i="1"/>
  <c r="F71" i="1" s="1"/>
  <c r="AD87" i="1"/>
  <c r="G87" i="1" s="1"/>
  <c r="AC103" i="1"/>
  <c r="F103" i="1" s="1"/>
  <c r="AC114" i="1"/>
  <c r="AD129" i="1"/>
  <c r="G129" i="1" s="1"/>
  <c r="U129" i="1" s="1"/>
  <c r="AD182" i="1"/>
  <c r="G182" i="1" s="1"/>
  <c r="U182" i="1" s="1"/>
  <c r="AC225" i="1"/>
  <c r="F225" i="1" s="1"/>
  <c r="AC289" i="1"/>
  <c r="F289" i="1" s="1"/>
  <c r="U289" i="1" s="1"/>
  <c r="AE342" i="1"/>
  <c r="H342" i="1" s="1"/>
  <c r="AE61" i="1"/>
  <c r="AD61" i="1"/>
  <c r="G61" i="1" s="1"/>
  <c r="AC61" i="1"/>
  <c r="F61" i="1" s="1"/>
  <c r="U61" i="1" s="1"/>
  <c r="AC76" i="1"/>
  <c r="F76" i="1" s="1"/>
  <c r="AE76" i="1"/>
  <c r="AC124" i="1"/>
  <c r="F124" i="1" s="1"/>
  <c r="AE124" i="1"/>
  <c r="H124" i="1" s="1"/>
  <c r="AD187" i="1"/>
  <c r="G187" i="1" s="1"/>
  <c r="U187" i="1" s="1"/>
  <c r="AC187" i="1"/>
  <c r="AE187" i="1"/>
  <c r="AE314" i="1"/>
  <c r="AD314" i="1"/>
  <c r="G314" i="1" s="1"/>
  <c r="AC314" i="1"/>
  <c r="F314" i="1" s="1"/>
  <c r="AE322" i="1"/>
  <c r="AD322" i="1"/>
  <c r="G322" i="1" s="1"/>
  <c r="AC322" i="1"/>
  <c r="F322" i="1" s="1"/>
  <c r="AE54" i="1"/>
  <c r="AD54" i="1"/>
  <c r="G54" i="1" s="1"/>
  <c r="AC54" i="1"/>
  <c r="F54" i="1" s="1"/>
  <c r="U54" i="1" s="1"/>
  <c r="AE165" i="1"/>
  <c r="H165" i="1" s="1"/>
  <c r="AD165" i="1"/>
  <c r="G165" i="1" s="1"/>
  <c r="AC165" i="1"/>
  <c r="F165" i="1" s="1"/>
  <c r="AE173" i="1"/>
  <c r="AD173" i="1"/>
  <c r="G173" i="1" s="1"/>
  <c r="AC173" i="1"/>
  <c r="F173" i="1" s="1"/>
  <c r="AE276" i="1"/>
  <c r="AD276" i="1"/>
  <c r="G276" i="1" s="1"/>
  <c r="U276" i="1" s="1"/>
  <c r="AC276" i="1"/>
  <c r="AE284" i="1"/>
  <c r="AD284" i="1"/>
  <c r="AC284" i="1"/>
  <c r="F284" i="1" s="1"/>
  <c r="U284" i="1" s="1"/>
  <c r="AE292" i="1"/>
  <c r="AD292" i="1"/>
  <c r="G292" i="1" s="1"/>
  <c r="AC292" i="1"/>
  <c r="F292" i="1" s="1"/>
  <c r="AD307" i="1"/>
  <c r="G307" i="1" s="1"/>
  <c r="AC307" i="1"/>
  <c r="F307" i="1" s="1"/>
  <c r="AE307" i="1"/>
  <c r="H307" i="1" s="1"/>
  <c r="AE39" i="1"/>
  <c r="AD39" i="1"/>
  <c r="G39" i="1" s="1"/>
  <c r="AE47" i="1"/>
  <c r="AD47" i="1"/>
  <c r="AE111" i="1"/>
  <c r="H111" i="1" s="1"/>
  <c r="AD111" i="1"/>
  <c r="G111" i="1" s="1"/>
  <c r="U111" i="1" s="1"/>
  <c r="AE151" i="1"/>
  <c r="H151" i="1" s="1"/>
  <c r="AD151" i="1"/>
  <c r="G151" i="1" s="1"/>
  <c r="AC151" i="1"/>
  <c r="F151" i="1" s="1"/>
  <c r="AE269" i="1"/>
  <c r="H269" i="1" s="1"/>
  <c r="AD269" i="1"/>
  <c r="G269" i="1" s="1"/>
  <c r="AC269" i="1"/>
  <c r="F269" i="1" s="1"/>
  <c r="AC47" i="1"/>
  <c r="AD124" i="1"/>
  <c r="G124" i="1" s="1"/>
  <c r="AE32" i="1"/>
  <c r="H32" i="1" s="1"/>
  <c r="AD32" i="1"/>
  <c r="G32" i="1" s="1"/>
  <c r="AC32" i="1"/>
  <c r="F32" i="1" s="1"/>
  <c r="AE104" i="1"/>
  <c r="AD104" i="1"/>
  <c r="G104" i="1" s="1"/>
  <c r="AC104" i="1"/>
  <c r="F104" i="1" s="1"/>
  <c r="AE144" i="1"/>
  <c r="AD144" i="1"/>
  <c r="G144" i="1" s="1"/>
  <c r="AC144" i="1"/>
  <c r="F144" i="1" s="1"/>
  <c r="AC246" i="1"/>
  <c r="F246" i="1" s="1"/>
  <c r="U246" i="1" s="1"/>
  <c r="AE246" i="1"/>
  <c r="AC254" i="1"/>
  <c r="F254" i="1" s="1"/>
  <c r="AE254" i="1"/>
  <c r="H254" i="1" s="1"/>
  <c r="AD254" i="1"/>
  <c r="G254" i="1" s="1"/>
  <c r="AC262" i="1"/>
  <c r="F262" i="1" s="1"/>
  <c r="AE262" i="1"/>
  <c r="H262" i="1" s="1"/>
  <c r="AD262" i="1"/>
  <c r="G262" i="1" s="1"/>
  <c r="AE180" i="1"/>
  <c r="AD180" i="1"/>
  <c r="G180" i="1" s="1"/>
  <c r="AC180" i="1"/>
  <c r="F180" i="1" s="1"/>
  <c r="U180" i="1" s="1"/>
  <c r="AD299" i="1"/>
  <c r="G299" i="1" s="1"/>
  <c r="AC299" i="1"/>
  <c r="F299" i="1" s="1"/>
  <c r="AE2" i="1"/>
  <c r="AD2" i="1"/>
  <c r="AC2" i="1"/>
  <c r="F2" i="1" s="1"/>
  <c r="U2" i="1" s="1"/>
  <c r="AE10" i="1"/>
  <c r="AD10" i="1"/>
  <c r="G10" i="1" s="1"/>
  <c r="AC10" i="1"/>
  <c r="F10" i="1" s="1"/>
  <c r="U10" i="1" s="1"/>
  <c r="AD25" i="1"/>
  <c r="G25" i="1" s="1"/>
  <c r="AC25" i="1"/>
  <c r="F25" i="1" s="1"/>
  <c r="AD97" i="1"/>
  <c r="G97" i="1" s="1"/>
  <c r="AC97" i="1"/>
  <c r="F97" i="1" s="1"/>
  <c r="U97" i="1" s="1"/>
  <c r="AE216" i="1"/>
  <c r="H216" i="1" s="1"/>
  <c r="AD216" i="1"/>
  <c r="G216" i="1" s="1"/>
  <c r="AC216" i="1"/>
  <c r="F216" i="1" s="1"/>
  <c r="AE224" i="1"/>
  <c r="H224" i="1" s="1"/>
  <c r="AD224" i="1"/>
  <c r="G224" i="1" s="1"/>
  <c r="AC224" i="1"/>
  <c r="F224" i="1" s="1"/>
  <c r="AE239" i="1"/>
  <c r="H239" i="1" s="1"/>
  <c r="AD239" i="1"/>
  <c r="G239" i="1" s="1"/>
  <c r="AC239" i="1"/>
  <c r="F239" i="1" s="1"/>
  <c r="AE90" i="1"/>
  <c r="AD90" i="1"/>
  <c r="AC90" i="1"/>
  <c r="AE138" i="1"/>
  <c r="AD138" i="1"/>
  <c r="G138" i="1" s="1"/>
  <c r="AC138" i="1"/>
  <c r="F138" i="1" s="1"/>
  <c r="AE209" i="1"/>
  <c r="H209" i="1" s="1"/>
  <c r="AD209" i="1"/>
  <c r="G209" i="1" s="1"/>
  <c r="AC209" i="1"/>
  <c r="F209" i="1" s="1"/>
  <c r="AE344" i="1"/>
  <c r="H344" i="1" s="1"/>
  <c r="AD344" i="1"/>
  <c r="G344" i="1" s="1"/>
  <c r="AC344" i="1"/>
  <c r="F344" i="1" s="1"/>
  <c r="AE352" i="1"/>
  <c r="H352" i="1" s="1"/>
  <c r="AD352" i="1"/>
  <c r="G352" i="1" s="1"/>
  <c r="AC352" i="1"/>
  <c r="F352" i="1" s="1"/>
  <c r="AC39" i="1"/>
  <c r="F39" i="1" s="1"/>
  <c r="AD76" i="1"/>
  <c r="G76" i="1" s="1"/>
  <c r="AE69" i="1"/>
  <c r="H69" i="1" s="1"/>
  <c r="AD69" i="1"/>
  <c r="G69" i="1" s="1"/>
  <c r="AC69" i="1"/>
  <c r="F69" i="1" s="1"/>
  <c r="AE117" i="1"/>
  <c r="H117" i="1" s="1"/>
  <c r="AD117" i="1"/>
  <c r="G117" i="1" s="1"/>
  <c r="AC117" i="1"/>
  <c r="F117" i="1" s="1"/>
  <c r="AE83" i="1"/>
  <c r="AD83" i="1"/>
  <c r="G83" i="1" s="1"/>
  <c r="AC83" i="1"/>
  <c r="F83" i="1" s="1"/>
  <c r="AD131" i="1"/>
  <c r="G131" i="1" s="1"/>
  <c r="AC131" i="1"/>
  <c r="F131" i="1" s="1"/>
  <c r="AE131" i="1"/>
  <c r="H131" i="1" s="1"/>
  <c r="AE194" i="1"/>
  <c r="H194" i="1" s="1"/>
  <c r="AD194" i="1"/>
  <c r="G194" i="1" s="1"/>
  <c r="AC194" i="1"/>
  <c r="F194" i="1" s="1"/>
  <c r="AE202" i="1"/>
  <c r="H202" i="1" s="1"/>
  <c r="AD202" i="1"/>
  <c r="G202" i="1" s="1"/>
  <c r="AC202" i="1"/>
  <c r="F202" i="1" s="1"/>
  <c r="U202" i="1" s="1"/>
  <c r="AE329" i="1"/>
  <c r="AD329" i="1"/>
  <c r="G329" i="1" s="1"/>
  <c r="U329" i="1" s="1"/>
  <c r="AC329" i="1"/>
  <c r="AE337" i="1"/>
  <c r="H337" i="1" s="1"/>
  <c r="AD337" i="1"/>
  <c r="G337" i="1" s="1"/>
  <c r="AC337" i="1"/>
  <c r="F337" i="1" s="1"/>
  <c r="AE132" i="1"/>
  <c r="H132" i="1" s="1"/>
  <c r="AD132" i="1"/>
  <c r="G132" i="1" s="1"/>
  <c r="AD139" i="1"/>
  <c r="G139" i="1" s="1"/>
  <c r="AC139" i="1"/>
  <c r="F139" i="1" s="1"/>
  <c r="AE152" i="1"/>
  <c r="H152" i="1" s="1"/>
  <c r="AD152" i="1"/>
  <c r="G152" i="1" s="1"/>
  <c r="AC152" i="1"/>
  <c r="F152" i="1" s="1"/>
  <c r="AE181" i="1"/>
  <c r="AD181" i="1"/>
  <c r="G181" i="1" s="1"/>
  <c r="AC181" i="1"/>
  <c r="F181" i="1" s="1"/>
  <c r="U181" i="1" s="1"/>
  <c r="AE188" i="1"/>
  <c r="H188" i="1" s="1"/>
  <c r="AD188" i="1"/>
  <c r="G188" i="1" s="1"/>
  <c r="AD195" i="1"/>
  <c r="AC195" i="1"/>
  <c r="AD203" i="1"/>
  <c r="G203" i="1" s="1"/>
  <c r="U203" i="1" s="1"/>
  <c r="AC203" i="1"/>
  <c r="AE210" i="1"/>
  <c r="AD210" i="1"/>
  <c r="G210" i="1" s="1"/>
  <c r="AC210" i="1"/>
  <c r="F210" i="1" s="1"/>
  <c r="AE232" i="1"/>
  <c r="H232" i="1" s="1"/>
  <c r="AD232" i="1"/>
  <c r="G232" i="1" s="1"/>
  <c r="AC232" i="1"/>
  <c r="F232" i="1" s="1"/>
  <c r="AE240" i="1"/>
  <c r="AD240" i="1"/>
  <c r="G240" i="1" s="1"/>
  <c r="AC240" i="1"/>
  <c r="F240" i="1" s="1"/>
  <c r="AE247" i="1"/>
  <c r="AD247" i="1"/>
  <c r="AC247" i="1"/>
  <c r="AE255" i="1"/>
  <c r="AD255" i="1"/>
  <c r="G255" i="1" s="1"/>
  <c r="AC255" i="1"/>
  <c r="F255" i="1" s="1"/>
  <c r="AE263" i="1"/>
  <c r="H263" i="1" s="1"/>
  <c r="AD263" i="1"/>
  <c r="G263" i="1" s="1"/>
  <c r="AC263" i="1"/>
  <c r="F263" i="1" s="1"/>
  <c r="U263" i="1" s="1"/>
  <c r="AE277" i="1"/>
  <c r="H277" i="1" s="1"/>
  <c r="AD277" i="1"/>
  <c r="G277" i="1" s="1"/>
  <c r="AC277" i="1"/>
  <c r="F277" i="1" s="1"/>
  <c r="AE285" i="1"/>
  <c r="AD285" i="1"/>
  <c r="G285" i="1" s="1"/>
  <c r="AC285" i="1"/>
  <c r="F285" i="1" s="1"/>
  <c r="AE293" i="1"/>
  <c r="H293" i="1" s="1"/>
  <c r="AD293" i="1"/>
  <c r="G293" i="1" s="1"/>
  <c r="AC293" i="1"/>
  <c r="F293" i="1" s="1"/>
  <c r="AE300" i="1"/>
  <c r="AD300" i="1"/>
  <c r="G300" i="1" s="1"/>
  <c r="AD315" i="1"/>
  <c r="AC315" i="1"/>
  <c r="AD323" i="1"/>
  <c r="AC323" i="1"/>
  <c r="F323" i="1" s="1"/>
  <c r="U323" i="1" s="1"/>
  <c r="AE330" i="1"/>
  <c r="H330" i="1" s="1"/>
  <c r="AD330" i="1"/>
  <c r="G330" i="1" s="1"/>
  <c r="AC330" i="1"/>
  <c r="F330" i="1" s="1"/>
  <c r="AE338" i="1"/>
  <c r="AD338" i="1"/>
  <c r="AC338" i="1"/>
  <c r="F338" i="1" s="1"/>
  <c r="U338" i="1" s="1"/>
  <c r="AC18" i="1"/>
  <c r="F18" i="1" s="1"/>
  <c r="AE20" i="1"/>
  <c r="AC42" i="1"/>
  <c r="F42" i="1" s="1"/>
  <c r="AD55" i="1"/>
  <c r="G55" i="1" s="1"/>
  <c r="AD71" i="1"/>
  <c r="G71" i="1" s="1"/>
  <c r="AD79" i="1"/>
  <c r="G79" i="1" s="1"/>
  <c r="AE84" i="1"/>
  <c r="AC98" i="1"/>
  <c r="F98" i="1" s="1"/>
  <c r="AE100" i="1"/>
  <c r="H100" i="1" s="1"/>
  <c r="AD225" i="1"/>
  <c r="G225" i="1" s="1"/>
  <c r="AD257" i="1"/>
  <c r="G257" i="1" s="1"/>
  <c r="AC300" i="1"/>
  <c r="F300" i="1" s="1"/>
  <c r="U300" i="1" s="1"/>
  <c r="AE133" i="1"/>
  <c r="H133" i="1" s="1"/>
  <c r="AD133" i="1"/>
  <c r="G133" i="1" s="1"/>
  <c r="AC133" i="1"/>
  <c r="F133" i="1" s="1"/>
  <c r="AE159" i="1"/>
  <c r="AD159" i="1"/>
  <c r="G159" i="1" s="1"/>
  <c r="AC159" i="1"/>
  <c r="F159" i="1" s="1"/>
  <c r="AE167" i="1"/>
  <c r="AD167" i="1"/>
  <c r="G167" i="1" s="1"/>
  <c r="U167" i="1" s="1"/>
  <c r="AC167" i="1"/>
  <c r="AE175" i="1"/>
  <c r="H175" i="1" s="1"/>
  <c r="AD175" i="1"/>
  <c r="G175" i="1" s="1"/>
  <c r="AC175" i="1"/>
  <c r="F175" i="1" s="1"/>
  <c r="AE189" i="1"/>
  <c r="H189" i="1" s="1"/>
  <c r="AD189" i="1"/>
  <c r="G189" i="1" s="1"/>
  <c r="AC189" i="1"/>
  <c r="F189" i="1" s="1"/>
  <c r="U189" i="1" s="1"/>
  <c r="AE196" i="1"/>
  <c r="AD196" i="1"/>
  <c r="G196" i="1" s="1"/>
  <c r="AE204" i="1"/>
  <c r="H204" i="1" s="1"/>
  <c r="AD204" i="1"/>
  <c r="G204" i="1" s="1"/>
  <c r="U204" i="1" s="1"/>
  <c r="AD211" i="1"/>
  <c r="G211" i="1" s="1"/>
  <c r="AC211" i="1"/>
  <c r="F211" i="1" s="1"/>
  <c r="AE218" i="1"/>
  <c r="AD218" i="1"/>
  <c r="G218" i="1" s="1"/>
  <c r="U218" i="1" s="1"/>
  <c r="AC218" i="1"/>
  <c r="AE226" i="1"/>
  <c r="AD226" i="1"/>
  <c r="G226" i="1" s="1"/>
  <c r="U226" i="1" s="1"/>
  <c r="AC226" i="1"/>
  <c r="AE248" i="1"/>
  <c r="H248" i="1" s="1"/>
  <c r="AD248" i="1"/>
  <c r="G248" i="1" s="1"/>
  <c r="AC248" i="1"/>
  <c r="F248" i="1" s="1"/>
  <c r="AE256" i="1"/>
  <c r="AD256" i="1"/>
  <c r="G256" i="1" s="1"/>
  <c r="AC256" i="1"/>
  <c r="F256" i="1" s="1"/>
  <c r="AE271" i="1"/>
  <c r="AD271" i="1"/>
  <c r="G271" i="1" s="1"/>
  <c r="AC271" i="1"/>
  <c r="F271" i="1" s="1"/>
  <c r="AE301" i="1"/>
  <c r="H301" i="1" s="1"/>
  <c r="AD301" i="1"/>
  <c r="G301" i="1" s="1"/>
  <c r="AC301" i="1"/>
  <c r="F301" i="1" s="1"/>
  <c r="U301" i="1" s="1"/>
  <c r="AE308" i="1"/>
  <c r="H308" i="1" s="1"/>
  <c r="AD308" i="1"/>
  <c r="G308" i="1" s="1"/>
  <c r="AE316" i="1"/>
  <c r="H316" i="1" s="1"/>
  <c r="AD316" i="1"/>
  <c r="G316" i="1" s="1"/>
  <c r="AE324" i="1"/>
  <c r="H324" i="1" s="1"/>
  <c r="AD324" i="1"/>
  <c r="G324" i="1" s="1"/>
  <c r="AD331" i="1"/>
  <c r="G331" i="1" s="1"/>
  <c r="AC331" i="1"/>
  <c r="F331" i="1" s="1"/>
  <c r="U331" i="1" s="1"/>
  <c r="AD339" i="1"/>
  <c r="G339" i="1" s="1"/>
  <c r="AC339" i="1"/>
  <c r="F339" i="1" s="1"/>
  <c r="AE346" i="1"/>
  <c r="H346" i="1" s="1"/>
  <c r="AD346" i="1"/>
  <c r="G346" i="1" s="1"/>
  <c r="AC346" i="1"/>
  <c r="F346" i="1" s="1"/>
  <c r="AC5" i="1"/>
  <c r="F5" i="1" s="1"/>
  <c r="AC13" i="1"/>
  <c r="AD18" i="1"/>
  <c r="G18" i="1" s="1"/>
  <c r="AC21" i="1"/>
  <c r="F21" i="1" s="1"/>
  <c r="U21" i="1" s="1"/>
  <c r="AC29" i="1"/>
  <c r="F29" i="1" s="1"/>
  <c r="U29" i="1" s="1"/>
  <c r="AC37" i="1"/>
  <c r="F37" i="1" s="1"/>
  <c r="U37" i="1" s="1"/>
  <c r="AD42" i="1"/>
  <c r="G42" i="1" s="1"/>
  <c r="AC45" i="1"/>
  <c r="F45" i="1" s="1"/>
  <c r="U45" i="1" s="1"/>
  <c r="AD50" i="1"/>
  <c r="AC53" i="1"/>
  <c r="F53" i="1" s="1"/>
  <c r="AD58" i="1"/>
  <c r="G58" i="1" s="1"/>
  <c r="AD66" i="1"/>
  <c r="G66" i="1" s="1"/>
  <c r="U66" i="1" s="1"/>
  <c r="AD74" i="1"/>
  <c r="G74" i="1" s="1"/>
  <c r="AC77" i="1"/>
  <c r="F77" i="1" s="1"/>
  <c r="AD82" i="1"/>
  <c r="G82" i="1" s="1"/>
  <c r="AC85" i="1"/>
  <c r="F85" i="1" s="1"/>
  <c r="AC93" i="1"/>
  <c r="F93" i="1" s="1"/>
  <c r="AD98" i="1"/>
  <c r="G98" i="1" s="1"/>
  <c r="AC101" i="1"/>
  <c r="F101" i="1" s="1"/>
  <c r="AD106" i="1"/>
  <c r="G106" i="1" s="1"/>
  <c r="AC109" i="1"/>
  <c r="F109" i="1" s="1"/>
  <c r="AD114" i="1"/>
  <c r="AD122" i="1"/>
  <c r="G122" i="1" s="1"/>
  <c r="AC125" i="1"/>
  <c r="AD142" i="1"/>
  <c r="G142" i="1" s="1"/>
  <c r="U142" i="1" s="1"/>
  <c r="AC153" i="1"/>
  <c r="AD174" i="1"/>
  <c r="G174" i="1" s="1"/>
  <c r="U174" i="1" s="1"/>
  <c r="AC185" i="1"/>
  <c r="F185" i="1" s="1"/>
  <c r="AE195" i="1"/>
  <c r="AD206" i="1"/>
  <c r="G206" i="1" s="1"/>
  <c r="AC217" i="1"/>
  <c r="F217" i="1" s="1"/>
  <c r="AD238" i="1"/>
  <c r="G238" i="1" s="1"/>
  <c r="AC249" i="1"/>
  <c r="F249" i="1" s="1"/>
  <c r="AD270" i="1"/>
  <c r="AC281" i="1"/>
  <c r="AD302" i="1"/>
  <c r="G302" i="1" s="1"/>
  <c r="U302" i="1" s="1"/>
  <c r="AC313" i="1"/>
  <c r="F313" i="1" s="1"/>
  <c r="AE323" i="1"/>
  <c r="AD334" i="1"/>
  <c r="G334" i="1" s="1"/>
  <c r="AC345" i="1"/>
  <c r="F345" i="1" s="1"/>
  <c r="AE127" i="1"/>
  <c r="AD127" i="1"/>
  <c r="G127" i="1" s="1"/>
  <c r="AC127" i="1"/>
  <c r="F127" i="1" s="1"/>
  <c r="U127" i="1" s="1"/>
  <c r="AE140" i="1"/>
  <c r="AD140" i="1"/>
  <c r="G140" i="1" s="1"/>
  <c r="U140" i="1" s="1"/>
  <c r="AE146" i="1"/>
  <c r="AD146" i="1"/>
  <c r="G146" i="1" s="1"/>
  <c r="AC146" i="1"/>
  <c r="F146" i="1" s="1"/>
  <c r="AE160" i="1"/>
  <c r="H160" i="1" s="1"/>
  <c r="AD160" i="1"/>
  <c r="G160" i="1" s="1"/>
  <c r="AC160" i="1"/>
  <c r="F160" i="1" s="1"/>
  <c r="U160" i="1" s="1"/>
  <c r="AE168" i="1"/>
  <c r="AD168" i="1"/>
  <c r="G168" i="1" s="1"/>
  <c r="AC168" i="1"/>
  <c r="F168" i="1" s="1"/>
  <c r="AE176" i="1"/>
  <c r="AD176" i="1"/>
  <c r="G176" i="1" s="1"/>
  <c r="U176" i="1" s="1"/>
  <c r="AC176" i="1"/>
  <c r="AE183" i="1"/>
  <c r="AD183" i="1"/>
  <c r="G183" i="1" s="1"/>
  <c r="U183" i="1" s="1"/>
  <c r="AC183" i="1"/>
  <c r="AE197" i="1"/>
  <c r="AD197" i="1"/>
  <c r="G197" i="1" s="1"/>
  <c r="AC197" i="1"/>
  <c r="F197" i="1" s="1"/>
  <c r="U197" i="1" s="1"/>
  <c r="AE205" i="1"/>
  <c r="AD205" i="1"/>
  <c r="G205" i="1" s="1"/>
  <c r="AC205" i="1"/>
  <c r="F205" i="1" s="1"/>
  <c r="AD219" i="1"/>
  <c r="G219" i="1" s="1"/>
  <c r="AC219" i="1"/>
  <c r="F219" i="1" s="1"/>
  <c r="AD227" i="1"/>
  <c r="G227" i="1" s="1"/>
  <c r="AC227" i="1"/>
  <c r="F227" i="1" s="1"/>
  <c r="AE234" i="1"/>
  <c r="AD234" i="1"/>
  <c r="G234" i="1" s="1"/>
  <c r="AC234" i="1"/>
  <c r="F234" i="1" s="1"/>
  <c r="AE242" i="1"/>
  <c r="AD242" i="1"/>
  <c r="AC242" i="1"/>
  <c r="F242" i="1" s="1"/>
  <c r="U242" i="1" s="1"/>
  <c r="AE264" i="1"/>
  <c r="H264" i="1" s="1"/>
  <c r="AD264" i="1"/>
  <c r="G264" i="1" s="1"/>
  <c r="AC264" i="1"/>
  <c r="F264" i="1" s="1"/>
  <c r="AE272" i="1"/>
  <c r="H272" i="1" s="1"/>
  <c r="AD272" i="1"/>
  <c r="G272" i="1" s="1"/>
  <c r="AC272" i="1"/>
  <c r="F272" i="1" s="1"/>
  <c r="AE279" i="1"/>
  <c r="H279" i="1" s="1"/>
  <c r="AD279" i="1"/>
  <c r="G279" i="1" s="1"/>
  <c r="AC279" i="1"/>
  <c r="F279" i="1" s="1"/>
  <c r="AE287" i="1"/>
  <c r="H287" i="1" s="1"/>
  <c r="AD287" i="1"/>
  <c r="G287" i="1" s="1"/>
  <c r="AC287" i="1"/>
  <c r="F287" i="1" s="1"/>
  <c r="AE295" i="1"/>
  <c r="AD295" i="1"/>
  <c r="G295" i="1" s="1"/>
  <c r="AC295" i="1"/>
  <c r="F295" i="1" s="1"/>
  <c r="U295" i="1" s="1"/>
  <c r="AE309" i="1"/>
  <c r="AD309" i="1"/>
  <c r="AC309" i="1"/>
  <c r="AE317" i="1"/>
  <c r="AD317" i="1"/>
  <c r="G317" i="1" s="1"/>
  <c r="AC317" i="1"/>
  <c r="F317" i="1" s="1"/>
  <c r="AE325" i="1"/>
  <c r="AD325" i="1"/>
  <c r="AC325" i="1"/>
  <c r="AE332" i="1"/>
  <c r="H332" i="1" s="1"/>
  <c r="AD332" i="1"/>
  <c r="G332" i="1" s="1"/>
  <c r="AD347" i="1"/>
  <c r="G347" i="1" s="1"/>
  <c r="AC347" i="1"/>
  <c r="F347" i="1" s="1"/>
  <c r="AD5" i="1"/>
  <c r="G5" i="1" s="1"/>
  <c r="AD13" i="1"/>
  <c r="AC40" i="1"/>
  <c r="F40" i="1" s="1"/>
  <c r="AC48" i="1"/>
  <c r="F48" i="1" s="1"/>
  <c r="AD53" i="1"/>
  <c r="G53" i="1" s="1"/>
  <c r="AC56" i="1"/>
  <c r="F56" i="1" s="1"/>
  <c r="AC64" i="1"/>
  <c r="F64" i="1" s="1"/>
  <c r="AC72" i="1"/>
  <c r="F72" i="1" s="1"/>
  <c r="AD77" i="1"/>
  <c r="G77" i="1" s="1"/>
  <c r="AC80" i="1"/>
  <c r="AD85" i="1"/>
  <c r="G85" i="1" s="1"/>
  <c r="AC88" i="1"/>
  <c r="F88" i="1" s="1"/>
  <c r="U88" i="1" s="1"/>
  <c r="AD93" i="1"/>
  <c r="G93" i="1" s="1"/>
  <c r="AC96" i="1"/>
  <c r="F96" i="1" s="1"/>
  <c r="AD101" i="1"/>
  <c r="G101" i="1" s="1"/>
  <c r="AD109" i="1"/>
  <c r="G109" i="1" s="1"/>
  <c r="AC112" i="1"/>
  <c r="F112" i="1" s="1"/>
  <c r="AC120" i="1"/>
  <c r="AD125" i="1"/>
  <c r="AC132" i="1"/>
  <c r="F132" i="1" s="1"/>
  <c r="AE142" i="1"/>
  <c r="AD153" i="1"/>
  <c r="AE174" i="1"/>
  <c r="H174" i="1" s="1"/>
  <c r="AD185" i="1"/>
  <c r="G185" i="1" s="1"/>
  <c r="AC196" i="1"/>
  <c r="F196" i="1" s="1"/>
  <c r="AE206" i="1"/>
  <c r="H206" i="1" s="1"/>
  <c r="AD217" i="1"/>
  <c r="G217" i="1" s="1"/>
  <c r="AE238" i="1"/>
  <c r="H238" i="1" s="1"/>
  <c r="AD249" i="1"/>
  <c r="G249" i="1" s="1"/>
  <c r="AE270" i="1"/>
  <c r="AD281" i="1"/>
  <c r="G281" i="1" s="1"/>
  <c r="U281" i="1" s="1"/>
  <c r="AE302" i="1"/>
  <c r="AD313" i="1"/>
  <c r="G313" i="1" s="1"/>
  <c r="AC324" i="1"/>
  <c r="F324" i="1" s="1"/>
  <c r="U324" i="1" s="1"/>
  <c r="AE334" i="1"/>
  <c r="H334" i="1" s="1"/>
  <c r="AD345" i="1"/>
  <c r="G345" i="1" s="1"/>
  <c r="AE128" i="1"/>
  <c r="H128" i="1" s="1"/>
  <c r="U128" i="1" s="1"/>
  <c r="AD128" i="1"/>
  <c r="AC128" i="1"/>
  <c r="AE141" i="1"/>
  <c r="AD141" i="1"/>
  <c r="G141" i="1" s="1"/>
  <c r="AC141" i="1"/>
  <c r="F141" i="1" s="1"/>
  <c r="AD147" i="1"/>
  <c r="G147" i="1" s="1"/>
  <c r="AC147" i="1"/>
  <c r="F147" i="1" s="1"/>
  <c r="AE154" i="1"/>
  <c r="AD154" i="1"/>
  <c r="G154" i="1" s="1"/>
  <c r="AC154" i="1"/>
  <c r="F154" i="1" s="1"/>
  <c r="U154" i="1" s="1"/>
  <c r="AE191" i="1"/>
  <c r="H191" i="1" s="1"/>
  <c r="AD191" i="1"/>
  <c r="G191" i="1" s="1"/>
  <c r="AC191" i="1"/>
  <c r="F191" i="1" s="1"/>
  <c r="AE212" i="1"/>
  <c r="AD212" i="1"/>
  <c r="G212" i="1" s="1"/>
  <c r="AE220" i="1"/>
  <c r="H220" i="1" s="1"/>
  <c r="AD220" i="1"/>
  <c r="G220" i="1" s="1"/>
  <c r="AE228" i="1"/>
  <c r="H228" i="1" s="1"/>
  <c r="AD228" i="1"/>
  <c r="G228" i="1" s="1"/>
  <c r="AD235" i="1"/>
  <c r="G235" i="1" s="1"/>
  <c r="AC235" i="1"/>
  <c r="F235" i="1" s="1"/>
  <c r="AD243" i="1"/>
  <c r="G243" i="1" s="1"/>
  <c r="AC243" i="1"/>
  <c r="F243" i="1" s="1"/>
  <c r="AE250" i="1"/>
  <c r="H250" i="1" s="1"/>
  <c r="AD250" i="1"/>
  <c r="G250" i="1" s="1"/>
  <c r="AC250" i="1"/>
  <c r="F250" i="1" s="1"/>
  <c r="AE258" i="1"/>
  <c r="AD258" i="1"/>
  <c r="G258" i="1" s="1"/>
  <c r="AC258" i="1"/>
  <c r="F258" i="1" s="1"/>
  <c r="AE280" i="1"/>
  <c r="H280" i="1" s="1"/>
  <c r="AD280" i="1"/>
  <c r="G280" i="1" s="1"/>
  <c r="AC280" i="1"/>
  <c r="F280" i="1" s="1"/>
  <c r="AE288" i="1"/>
  <c r="AD288" i="1"/>
  <c r="G288" i="1" s="1"/>
  <c r="AC288" i="1"/>
  <c r="F288" i="1" s="1"/>
  <c r="AE303" i="1"/>
  <c r="AD303" i="1"/>
  <c r="G303" i="1" s="1"/>
  <c r="AC303" i="1"/>
  <c r="F303" i="1" s="1"/>
  <c r="U303" i="1" s="1"/>
  <c r="AE333" i="1"/>
  <c r="AD333" i="1"/>
  <c r="G333" i="1" s="1"/>
  <c r="AC333" i="1"/>
  <c r="F333" i="1" s="1"/>
  <c r="AE340" i="1"/>
  <c r="H340" i="1" s="1"/>
  <c r="AD340" i="1"/>
  <c r="G340" i="1" s="1"/>
  <c r="AE348" i="1"/>
  <c r="AD348" i="1"/>
  <c r="AC3" i="1"/>
  <c r="F3" i="1" s="1"/>
  <c r="AD8" i="1"/>
  <c r="G8" i="1" s="1"/>
  <c r="U8" i="1" s="1"/>
  <c r="AC11" i="1"/>
  <c r="AD16" i="1"/>
  <c r="G16" i="1" s="1"/>
  <c r="AC19" i="1"/>
  <c r="F19" i="1" s="1"/>
  <c r="AD24" i="1"/>
  <c r="G24" i="1" s="1"/>
  <c r="AC27" i="1"/>
  <c r="F27" i="1" s="1"/>
  <c r="AC35" i="1"/>
  <c r="F35" i="1" s="1"/>
  <c r="AD40" i="1"/>
  <c r="G40" i="1" s="1"/>
  <c r="AC43" i="1"/>
  <c r="F43" i="1" s="1"/>
  <c r="AD48" i="1"/>
  <c r="G48" i="1" s="1"/>
  <c r="AC51" i="1"/>
  <c r="F51" i="1" s="1"/>
  <c r="AD56" i="1"/>
  <c r="G56" i="1" s="1"/>
  <c r="AC59" i="1"/>
  <c r="F59" i="1" s="1"/>
  <c r="AD64" i="1"/>
  <c r="G64" i="1" s="1"/>
  <c r="AC67" i="1"/>
  <c r="F67" i="1" s="1"/>
  <c r="AD72" i="1"/>
  <c r="G72" i="1" s="1"/>
  <c r="AC75" i="1"/>
  <c r="AD80" i="1"/>
  <c r="G80" i="1" s="1"/>
  <c r="U80" i="1" s="1"/>
  <c r="AD88" i="1"/>
  <c r="AC91" i="1"/>
  <c r="F91" i="1" s="1"/>
  <c r="U91" i="1" s="1"/>
  <c r="AD96" i="1"/>
  <c r="G96" i="1" s="1"/>
  <c r="AC99" i="1"/>
  <c r="F99" i="1" s="1"/>
  <c r="AC107" i="1"/>
  <c r="F107" i="1" s="1"/>
  <c r="AD112" i="1"/>
  <c r="G112" i="1" s="1"/>
  <c r="AC115" i="1"/>
  <c r="F115" i="1" s="1"/>
  <c r="AD120" i="1"/>
  <c r="G120" i="1" s="1"/>
  <c r="U120" i="1" s="1"/>
  <c r="AC123" i="1"/>
  <c r="F123" i="1" s="1"/>
  <c r="AD134" i="1"/>
  <c r="G134" i="1" s="1"/>
  <c r="U134" i="1" s="1"/>
  <c r="AC145" i="1"/>
  <c r="F145" i="1" s="1"/>
  <c r="AD166" i="1"/>
  <c r="G166" i="1" s="1"/>
  <c r="U166" i="1" s="1"/>
  <c r="AC177" i="1"/>
  <c r="AD198" i="1"/>
  <c r="G198" i="1" s="1"/>
  <c r="U198" i="1" s="1"/>
  <c r="AE219" i="1"/>
  <c r="AD230" i="1"/>
  <c r="G230" i="1" s="1"/>
  <c r="AC241" i="1"/>
  <c r="F241" i="1" s="1"/>
  <c r="AC273" i="1"/>
  <c r="F273" i="1" s="1"/>
  <c r="AD294" i="1"/>
  <c r="G294" i="1" s="1"/>
  <c r="U294" i="1" s="1"/>
  <c r="AC305" i="1"/>
  <c r="F305" i="1" s="1"/>
  <c r="AE315" i="1"/>
  <c r="AD326" i="1"/>
  <c r="G326" i="1" s="1"/>
  <c r="AE347" i="1"/>
  <c r="H347" i="1" s="1"/>
  <c r="AE135" i="1"/>
  <c r="H135" i="1" s="1"/>
  <c r="AD135" i="1"/>
  <c r="G135" i="1" s="1"/>
  <c r="AC135" i="1"/>
  <c r="F135" i="1" s="1"/>
  <c r="AE148" i="1"/>
  <c r="AD148" i="1"/>
  <c r="AD155" i="1"/>
  <c r="G155" i="1" s="1"/>
  <c r="AC155" i="1"/>
  <c r="F155" i="1" s="1"/>
  <c r="U155" i="1" s="1"/>
  <c r="AE162" i="1"/>
  <c r="AD162" i="1"/>
  <c r="G162" i="1" s="1"/>
  <c r="AC162" i="1"/>
  <c r="F162" i="1" s="1"/>
  <c r="AE170" i="1"/>
  <c r="H170" i="1" s="1"/>
  <c r="AD170" i="1"/>
  <c r="G170" i="1" s="1"/>
  <c r="AC170" i="1"/>
  <c r="F170" i="1" s="1"/>
  <c r="AE184" i="1"/>
  <c r="H184" i="1" s="1"/>
  <c r="AD184" i="1"/>
  <c r="G184" i="1" s="1"/>
  <c r="AC184" i="1"/>
  <c r="F184" i="1" s="1"/>
  <c r="AE192" i="1"/>
  <c r="AD192" i="1"/>
  <c r="AC192" i="1"/>
  <c r="AE199" i="1"/>
  <c r="H199" i="1" s="1"/>
  <c r="AD199" i="1"/>
  <c r="G199" i="1" s="1"/>
  <c r="AC199" i="1"/>
  <c r="F199" i="1" s="1"/>
  <c r="AE207" i="1"/>
  <c r="AD207" i="1"/>
  <c r="G207" i="1" s="1"/>
  <c r="AC207" i="1"/>
  <c r="F207" i="1" s="1"/>
  <c r="AE213" i="1"/>
  <c r="H213" i="1" s="1"/>
  <c r="AD213" i="1"/>
  <c r="G213" i="1" s="1"/>
  <c r="AC213" i="1"/>
  <c r="F213" i="1" s="1"/>
  <c r="AE221" i="1"/>
  <c r="AD221" i="1"/>
  <c r="G221" i="1" s="1"/>
  <c r="AC221" i="1"/>
  <c r="F221" i="1" s="1"/>
  <c r="U221" i="1" s="1"/>
  <c r="AE229" i="1"/>
  <c r="H229" i="1" s="1"/>
  <c r="AD229" i="1"/>
  <c r="G229" i="1" s="1"/>
  <c r="AC229" i="1"/>
  <c r="F229" i="1" s="1"/>
  <c r="AE236" i="1"/>
  <c r="AD236" i="1"/>
  <c r="G236" i="1" s="1"/>
  <c r="U236" i="1" s="1"/>
  <c r="AD251" i="1"/>
  <c r="G251" i="1" s="1"/>
  <c r="AC251" i="1"/>
  <c r="F251" i="1" s="1"/>
  <c r="AD259" i="1"/>
  <c r="G259" i="1" s="1"/>
  <c r="AC259" i="1"/>
  <c r="F259" i="1" s="1"/>
  <c r="AE266" i="1"/>
  <c r="H266" i="1" s="1"/>
  <c r="AD266" i="1"/>
  <c r="G266" i="1" s="1"/>
  <c r="AC266" i="1"/>
  <c r="F266" i="1" s="1"/>
  <c r="AE274" i="1"/>
  <c r="H274" i="1" s="1"/>
  <c r="AD274" i="1"/>
  <c r="G274" i="1" s="1"/>
  <c r="AC274" i="1"/>
  <c r="F274" i="1" s="1"/>
  <c r="AE296" i="1"/>
  <c r="AD296" i="1"/>
  <c r="G296" i="1" s="1"/>
  <c r="U296" i="1" s="1"/>
  <c r="AC296" i="1"/>
  <c r="AE304" i="1"/>
  <c r="AD304" i="1"/>
  <c r="G304" i="1" s="1"/>
  <c r="AC304" i="1"/>
  <c r="F304" i="1" s="1"/>
  <c r="AE311" i="1"/>
  <c r="H311" i="1" s="1"/>
  <c r="AD311" i="1"/>
  <c r="G311" i="1" s="1"/>
  <c r="AC311" i="1"/>
  <c r="F311" i="1" s="1"/>
  <c r="U311" i="1" s="1"/>
  <c r="AE319" i="1"/>
  <c r="H319" i="1" s="1"/>
  <c r="AD319" i="1"/>
  <c r="G319" i="1" s="1"/>
  <c r="AC319" i="1"/>
  <c r="F319" i="1" s="1"/>
  <c r="AE327" i="1"/>
  <c r="AD327" i="1"/>
  <c r="G327" i="1" s="1"/>
  <c r="AC327" i="1"/>
  <c r="F327" i="1" s="1"/>
  <c r="AE341" i="1"/>
  <c r="AD341" i="1"/>
  <c r="G341" i="1" s="1"/>
  <c r="U341" i="1" s="1"/>
  <c r="AC341" i="1"/>
  <c r="AE349" i="1"/>
  <c r="H349" i="1" s="1"/>
  <c r="AD349" i="1"/>
  <c r="G349" i="1" s="1"/>
  <c r="AC349" i="1"/>
  <c r="F349" i="1" s="1"/>
  <c r="AD3" i="1"/>
  <c r="G3" i="1" s="1"/>
  <c r="AC6" i="1"/>
  <c r="F6" i="1" s="1"/>
  <c r="AD11" i="1"/>
  <c r="AC14" i="1"/>
  <c r="F14" i="1" s="1"/>
  <c r="AD19" i="1"/>
  <c r="G19" i="1" s="1"/>
  <c r="AC22" i="1"/>
  <c r="F22" i="1" s="1"/>
  <c r="AD27" i="1"/>
  <c r="G27" i="1" s="1"/>
  <c r="AC30" i="1"/>
  <c r="F30" i="1" s="1"/>
  <c r="AD35" i="1"/>
  <c r="G35" i="1" s="1"/>
  <c r="AC38" i="1"/>
  <c r="F38" i="1" s="1"/>
  <c r="AD43" i="1"/>
  <c r="G43" i="1" s="1"/>
  <c r="AC46" i="1"/>
  <c r="F46" i="1" s="1"/>
  <c r="AD51" i="1"/>
  <c r="G51" i="1" s="1"/>
  <c r="AD59" i="1"/>
  <c r="G59" i="1" s="1"/>
  <c r="AC62" i="1"/>
  <c r="AD67" i="1"/>
  <c r="G67" i="1" s="1"/>
  <c r="AC70" i="1"/>
  <c r="AD75" i="1"/>
  <c r="AC78" i="1"/>
  <c r="F78" i="1" s="1"/>
  <c r="AC86" i="1"/>
  <c r="AD91" i="1"/>
  <c r="AC94" i="1"/>
  <c r="F94" i="1" s="1"/>
  <c r="AD99" i="1"/>
  <c r="G99" i="1" s="1"/>
  <c r="AC102" i="1"/>
  <c r="F102" i="1" s="1"/>
  <c r="AD107" i="1"/>
  <c r="G107" i="1" s="1"/>
  <c r="AC110" i="1"/>
  <c r="F110" i="1" s="1"/>
  <c r="AD115" i="1"/>
  <c r="G115" i="1" s="1"/>
  <c r="AC118" i="1"/>
  <c r="F118" i="1" s="1"/>
  <c r="AD123" i="1"/>
  <c r="G123" i="1" s="1"/>
  <c r="AC126" i="1"/>
  <c r="F126" i="1" s="1"/>
  <c r="AE134" i="1"/>
  <c r="AD145" i="1"/>
  <c r="G145" i="1" s="1"/>
  <c r="AE166" i="1"/>
  <c r="AD177" i="1"/>
  <c r="G177" i="1" s="1"/>
  <c r="U177" i="1" s="1"/>
  <c r="AC188" i="1"/>
  <c r="F188" i="1" s="1"/>
  <c r="AE198" i="1"/>
  <c r="AC220" i="1"/>
  <c r="F220" i="1" s="1"/>
  <c r="AE230" i="1"/>
  <c r="H230" i="1" s="1"/>
  <c r="AD241" i="1"/>
  <c r="G241" i="1" s="1"/>
  <c r="AD273" i="1"/>
  <c r="G273" i="1" s="1"/>
  <c r="AE294" i="1"/>
  <c r="AD305" i="1"/>
  <c r="G305" i="1" s="1"/>
  <c r="AC316" i="1"/>
  <c r="F316" i="1" s="1"/>
  <c r="U316" i="1" s="1"/>
  <c r="AE326" i="1"/>
  <c r="H326" i="1" s="1"/>
  <c r="AC348" i="1"/>
  <c r="AE130" i="1"/>
  <c r="H130" i="1" s="1"/>
  <c r="AD130" i="1"/>
  <c r="G130" i="1" s="1"/>
  <c r="AC130" i="1"/>
  <c r="AE136" i="1"/>
  <c r="H136" i="1" s="1"/>
  <c r="AD136" i="1"/>
  <c r="G136" i="1" s="1"/>
  <c r="AC136" i="1"/>
  <c r="F136" i="1" s="1"/>
  <c r="AE143" i="1"/>
  <c r="AD143" i="1"/>
  <c r="G143" i="1" s="1"/>
  <c r="AC143" i="1"/>
  <c r="F143" i="1" s="1"/>
  <c r="AE149" i="1"/>
  <c r="H149" i="1" s="1"/>
  <c r="AD149" i="1"/>
  <c r="G149" i="1" s="1"/>
  <c r="AC149" i="1"/>
  <c r="F149" i="1" s="1"/>
  <c r="AE156" i="1"/>
  <c r="AD156" i="1"/>
  <c r="AD163" i="1"/>
  <c r="G163" i="1" s="1"/>
  <c r="AC163" i="1"/>
  <c r="F163" i="1" s="1"/>
  <c r="AD171" i="1"/>
  <c r="G171" i="1" s="1"/>
  <c r="AC171" i="1"/>
  <c r="F171" i="1" s="1"/>
  <c r="AE178" i="1"/>
  <c r="AD178" i="1"/>
  <c r="G178" i="1" s="1"/>
  <c r="AC178" i="1"/>
  <c r="F178" i="1" s="1"/>
  <c r="AE200" i="1"/>
  <c r="H200" i="1" s="1"/>
  <c r="AD200" i="1"/>
  <c r="G200" i="1" s="1"/>
  <c r="AC200" i="1"/>
  <c r="F200" i="1" s="1"/>
  <c r="AE237" i="1"/>
  <c r="AD237" i="1"/>
  <c r="AC237" i="1"/>
  <c r="F237" i="1" s="1"/>
  <c r="U237" i="1" s="1"/>
  <c r="AE244" i="1"/>
  <c r="AD244" i="1"/>
  <c r="G244" i="1" s="1"/>
  <c r="AE252" i="1"/>
  <c r="H252" i="1" s="1"/>
  <c r="AD252" i="1"/>
  <c r="G252" i="1" s="1"/>
  <c r="U252" i="1" s="1"/>
  <c r="AE260" i="1"/>
  <c r="AD260" i="1"/>
  <c r="G260" i="1" s="1"/>
  <c r="U260" i="1" s="1"/>
  <c r="AD267" i="1"/>
  <c r="G267" i="1" s="1"/>
  <c r="AC267" i="1"/>
  <c r="F267" i="1" s="1"/>
  <c r="U267" i="1" s="1"/>
  <c r="AD275" i="1"/>
  <c r="G275" i="1" s="1"/>
  <c r="AC275" i="1"/>
  <c r="F275" i="1" s="1"/>
  <c r="AE282" i="1"/>
  <c r="H282" i="1" s="1"/>
  <c r="AD282" i="1"/>
  <c r="G282" i="1" s="1"/>
  <c r="AC282" i="1"/>
  <c r="F282" i="1" s="1"/>
  <c r="AE290" i="1"/>
  <c r="AD290" i="1"/>
  <c r="G290" i="1" s="1"/>
  <c r="AC290" i="1"/>
  <c r="F290" i="1" s="1"/>
  <c r="U290" i="1" s="1"/>
  <c r="AE312" i="1"/>
  <c r="H312" i="1" s="1"/>
  <c r="AD312" i="1"/>
  <c r="G312" i="1" s="1"/>
  <c r="AC312" i="1"/>
  <c r="F312" i="1" s="1"/>
  <c r="AE320" i="1"/>
  <c r="AD320" i="1"/>
  <c r="G320" i="1" s="1"/>
  <c r="AC320" i="1"/>
  <c r="F320" i="1" s="1"/>
  <c r="AE335" i="1"/>
  <c r="AD335" i="1"/>
  <c r="G335" i="1" s="1"/>
  <c r="U335" i="1" s="1"/>
  <c r="AC335" i="1"/>
  <c r="AD6" i="1"/>
  <c r="G6" i="1" s="1"/>
  <c r="AC9" i="1"/>
  <c r="F9" i="1" s="1"/>
  <c r="AD14" i="1"/>
  <c r="G14" i="1" s="1"/>
  <c r="AC17" i="1"/>
  <c r="F17" i="1" s="1"/>
  <c r="U17" i="1" s="1"/>
  <c r="AD22" i="1"/>
  <c r="G22" i="1" s="1"/>
  <c r="AD30" i="1"/>
  <c r="G30" i="1" s="1"/>
  <c r="AC33" i="1"/>
  <c r="F33" i="1" s="1"/>
  <c r="U33" i="1" s="1"/>
  <c r="AD38" i="1"/>
  <c r="G38" i="1" s="1"/>
  <c r="AC41" i="1"/>
  <c r="F41" i="1" s="1"/>
  <c r="U41" i="1" s="1"/>
  <c r="AD46" i="1"/>
  <c r="G46" i="1" s="1"/>
  <c r="AC49" i="1"/>
  <c r="AC57" i="1"/>
  <c r="F57" i="1" s="1"/>
  <c r="U57" i="1" s="1"/>
  <c r="AD62" i="1"/>
  <c r="G62" i="1" s="1"/>
  <c r="U62" i="1" s="1"/>
  <c r="AC65" i="1"/>
  <c r="F65" i="1" s="1"/>
  <c r="U65" i="1" s="1"/>
  <c r="AD70" i="1"/>
  <c r="AC73" i="1"/>
  <c r="F73" i="1" s="1"/>
  <c r="U73" i="1" s="1"/>
  <c r="AD78" i="1"/>
  <c r="G78" i="1" s="1"/>
  <c r="AC81" i="1"/>
  <c r="AD86" i="1"/>
  <c r="AC89" i="1"/>
  <c r="AD94" i="1"/>
  <c r="G94" i="1" s="1"/>
  <c r="AD102" i="1"/>
  <c r="G102" i="1" s="1"/>
  <c r="AC105" i="1"/>
  <c r="AD110" i="1"/>
  <c r="G110" i="1" s="1"/>
  <c r="AC113" i="1"/>
  <c r="F113" i="1" s="1"/>
  <c r="U113" i="1" s="1"/>
  <c r="AD118" i="1"/>
  <c r="G118" i="1" s="1"/>
  <c r="AC121" i="1"/>
  <c r="F121" i="1" s="1"/>
  <c r="U121" i="1" s="1"/>
  <c r="AD126" i="1"/>
  <c r="G126" i="1" s="1"/>
  <c r="AC137" i="1"/>
  <c r="F137" i="1" s="1"/>
  <c r="AE147" i="1"/>
  <c r="H147" i="1" s="1"/>
  <c r="AD158" i="1"/>
  <c r="AC169" i="1"/>
  <c r="AD190" i="1"/>
  <c r="G190" i="1" s="1"/>
  <c r="U190" i="1" s="1"/>
  <c r="AC201" i="1"/>
  <c r="F201" i="1" s="1"/>
  <c r="AE211" i="1"/>
  <c r="H211" i="1" s="1"/>
  <c r="AD222" i="1"/>
  <c r="G222" i="1" s="1"/>
  <c r="U222" i="1" s="1"/>
  <c r="AC233" i="1"/>
  <c r="F233" i="1" s="1"/>
  <c r="AE243" i="1"/>
  <c r="H243" i="1" s="1"/>
  <c r="AC265" i="1"/>
  <c r="AE275" i="1"/>
  <c r="AD286" i="1"/>
  <c r="G286" i="1" s="1"/>
  <c r="U286" i="1" s="1"/>
  <c r="AC297" i="1"/>
  <c r="F297" i="1" s="1"/>
  <c r="AD318" i="1"/>
  <c r="G318" i="1" s="1"/>
  <c r="U318" i="1" s="1"/>
  <c r="AE339" i="1"/>
  <c r="AD350" i="1"/>
  <c r="G350" i="1" s="1"/>
  <c r="U350" i="1" s="1"/>
  <c r="AE157" i="1"/>
  <c r="H157" i="1" s="1"/>
  <c r="AD157" i="1"/>
  <c r="G157" i="1" s="1"/>
  <c r="AC157" i="1"/>
  <c r="F157" i="1" s="1"/>
  <c r="AE164" i="1"/>
  <c r="AD164" i="1"/>
  <c r="G164" i="1" s="1"/>
  <c r="U164" i="1" s="1"/>
  <c r="AE172" i="1"/>
  <c r="H172" i="1" s="1"/>
  <c r="AD172" i="1"/>
  <c r="G172" i="1" s="1"/>
  <c r="AD179" i="1"/>
  <c r="G179" i="1" s="1"/>
  <c r="U179" i="1" s="1"/>
  <c r="AC179" i="1"/>
  <c r="AE186" i="1"/>
  <c r="H186" i="1" s="1"/>
  <c r="AD186" i="1"/>
  <c r="G186" i="1" s="1"/>
  <c r="AC186" i="1"/>
  <c r="F186" i="1" s="1"/>
  <c r="AE208" i="1"/>
  <c r="AD208" i="1"/>
  <c r="G208" i="1" s="1"/>
  <c r="AC208" i="1"/>
  <c r="F208" i="1" s="1"/>
  <c r="AE215" i="1"/>
  <c r="AD215" i="1"/>
  <c r="G215" i="1" s="1"/>
  <c r="AC215" i="1"/>
  <c r="F215" i="1" s="1"/>
  <c r="U215" i="1" s="1"/>
  <c r="AE223" i="1"/>
  <c r="H223" i="1" s="1"/>
  <c r="AD223" i="1"/>
  <c r="G223" i="1" s="1"/>
  <c r="AC223" i="1"/>
  <c r="F223" i="1" s="1"/>
  <c r="AE231" i="1"/>
  <c r="AD231" i="1"/>
  <c r="AC231" i="1"/>
  <c r="AE245" i="1"/>
  <c r="AD245" i="1"/>
  <c r="G245" i="1" s="1"/>
  <c r="U245" i="1" s="1"/>
  <c r="AC245" i="1"/>
  <c r="AE253" i="1"/>
  <c r="H253" i="1" s="1"/>
  <c r="AD253" i="1"/>
  <c r="G253" i="1" s="1"/>
  <c r="AC253" i="1"/>
  <c r="F253" i="1" s="1"/>
  <c r="AE261" i="1"/>
  <c r="AD261" i="1"/>
  <c r="G261" i="1" s="1"/>
  <c r="AC261" i="1"/>
  <c r="F261" i="1" s="1"/>
  <c r="AE268" i="1"/>
  <c r="H268" i="1" s="1"/>
  <c r="AD268" i="1"/>
  <c r="G268" i="1" s="1"/>
  <c r="AD283" i="1"/>
  <c r="G283" i="1" s="1"/>
  <c r="AC283" i="1"/>
  <c r="F283" i="1" s="1"/>
  <c r="U283" i="1" s="1"/>
  <c r="AD291" i="1"/>
  <c r="G291" i="1" s="1"/>
  <c r="AC291" i="1"/>
  <c r="F291" i="1" s="1"/>
  <c r="AE298" i="1"/>
  <c r="H298" i="1" s="1"/>
  <c r="AD298" i="1"/>
  <c r="G298" i="1" s="1"/>
  <c r="AC298" i="1"/>
  <c r="F298" i="1" s="1"/>
  <c r="AE306" i="1"/>
  <c r="H306" i="1" s="1"/>
  <c r="AD306" i="1"/>
  <c r="G306" i="1" s="1"/>
  <c r="AC306" i="1"/>
  <c r="F306" i="1" s="1"/>
  <c r="U306" i="1" s="1"/>
  <c r="AE328" i="1"/>
  <c r="H328" i="1" s="1"/>
  <c r="AD328" i="1"/>
  <c r="G328" i="1" s="1"/>
  <c r="AC328" i="1"/>
  <c r="F328" i="1" s="1"/>
  <c r="AE336" i="1"/>
  <c r="H336" i="1" s="1"/>
  <c r="AD336" i="1"/>
  <c r="G336" i="1" s="1"/>
  <c r="AC336" i="1"/>
  <c r="F336" i="1" s="1"/>
  <c r="AE343" i="1"/>
  <c r="AD343" i="1"/>
  <c r="G343" i="1" s="1"/>
  <c r="AC343" i="1"/>
  <c r="F343" i="1" s="1"/>
  <c r="U343" i="1" s="1"/>
  <c r="AE351" i="1"/>
  <c r="AD351" i="1"/>
  <c r="G351" i="1" s="1"/>
  <c r="AC351" i="1"/>
  <c r="F351" i="1" s="1"/>
  <c r="AD137" i="1"/>
  <c r="G137" i="1" s="1"/>
  <c r="AC148" i="1"/>
  <c r="AE158" i="1"/>
  <c r="AD169" i="1"/>
  <c r="AE190" i="1"/>
  <c r="H190" i="1" s="1"/>
  <c r="AD201" i="1"/>
  <c r="G201" i="1" s="1"/>
  <c r="AC212" i="1"/>
  <c r="F212" i="1" s="1"/>
  <c r="AE222" i="1"/>
  <c r="AD233" i="1"/>
  <c r="G233" i="1" s="1"/>
  <c r="AC244" i="1"/>
  <c r="F244" i="1" s="1"/>
  <c r="U244" i="1" s="1"/>
  <c r="AD265" i="1"/>
  <c r="AE286" i="1"/>
  <c r="AD297" i="1"/>
  <c r="G297" i="1" s="1"/>
  <c r="AC308" i="1"/>
  <c r="F308" i="1" s="1"/>
  <c r="U308" i="1" s="1"/>
  <c r="AE318" i="1"/>
  <c r="AC340" i="1"/>
  <c r="F340" i="1" s="1"/>
  <c r="U340" i="1" s="1"/>
  <c r="AE350" i="1"/>
  <c r="H350" i="1" s="1"/>
  <c r="U186" i="1" l="1"/>
  <c r="U275" i="1"/>
  <c r="U178" i="1"/>
  <c r="U327" i="1"/>
  <c r="U170" i="1"/>
  <c r="U196" i="1"/>
  <c r="U317" i="1"/>
  <c r="U234" i="1"/>
  <c r="U285" i="1"/>
  <c r="U337" i="1"/>
  <c r="U209" i="1"/>
  <c r="U314" i="1"/>
  <c r="U268" i="1"/>
  <c r="U288" i="1"/>
  <c r="U228" i="1"/>
  <c r="U287" i="1"/>
  <c r="U146" i="1"/>
  <c r="U238" i="1"/>
  <c r="U346" i="1"/>
  <c r="U271" i="1"/>
  <c r="U39" i="1"/>
  <c r="U116" i="1"/>
  <c r="U92" i="1"/>
  <c r="U334" i="1"/>
  <c r="U117" i="1"/>
  <c r="U352" i="1"/>
  <c r="U100" i="1"/>
  <c r="U130" i="1"/>
  <c r="U332" i="1"/>
  <c r="U206" i="1"/>
  <c r="U103" i="1"/>
  <c r="U230" i="1"/>
  <c r="U291" i="1"/>
  <c r="U208" i="1"/>
  <c r="U172" i="1"/>
  <c r="U282" i="1"/>
  <c r="U200" i="1"/>
  <c r="U163" i="1"/>
  <c r="U220" i="1"/>
  <c r="U259" i="1"/>
  <c r="U184" i="1"/>
  <c r="U115" i="1"/>
  <c r="U43" i="1"/>
  <c r="U243" i="1"/>
  <c r="U147" i="1"/>
  <c r="U132" i="1"/>
  <c r="U48" i="1"/>
  <c r="U219" i="1"/>
  <c r="U185" i="1"/>
  <c r="U293" i="1"/>
  <c r="U210" i="1"/>
  <c r="U131" i="1"/>
  <c r="U69" i="1"/>
  <c r="U344" i="1"/>
  <c r="U322" i="1"/>
  <c r="U71" i="1"/>
  <c r="U342" i="1"/>
  <c r="U58" i="1"/>
  <c r="U122" i="1"/>
  <c r="U108" i="1"/>
  <c r="U79" i="1"/>
  <c r="U7" i="1"/>
  <c r="U326" i="1"/>
  <c r="U253" i="1"/>
  <c r="U118" i="1"/>
  <c r="U46" i="1"/>
  <c r="U14" i="1"/>
  <c r="U3" i="1"/>
  <c r="U40" i="1"/>
  <c r="U101" i="1"/>
  <c r="U42" i="1"/>
  <c r="U254" i="1"/>
  <c r="U223" i="1"/>
  <c r="U297" i="1"/>
  <c r="U201" i="1"/>
  <c r="U9" i="1"/>
  <c r="U312" i="1"/>
  <c r="U136" i="1"/>
  <c r="U188" i="1"/>
  <c r="U78" i="1"/>
  <c r="U274" i="1"/>
  <c r="U251" i="1"/>
  <c r="U199" i="1"/>
  <c r="U107" i="1"/>
  <c r="U67" i="1"/>
  <c r="U35" i="1"/>
  <c r="U258" i="1"/>
  <c r="U235" i="1"/>
  <c r="U191" i="1"/>
  <c r="U141" i="1"/>
  <c r="U272" i="1"/>
  <c r="U205" i="1"/>
  <c r="U53" i="1"/>
  <c r="U248" i="1"/>
  <c r="U159" i="1"/>
  <c r="U240" i="1"/>
  <c r="U83" i="1"/>
  <c r="U216" i="1"/>
  <c r="U32" i="1"/>
  <c r="U151" i="1"/>
  <c r="U165" i="1"/>
  <c r="U124" i="1"/>
  <c r="U225" i="1"/>
  <c r="U257" i="1"/>
  <c r="U110" i="1"/>
  <c r="U38" i="1"/>
  <c r="U6" i="1"/>
  <c r="U305" i="1"/>
  <c r="U99" i="1"/>
  <c r="U27" i="1"/>
  <c r="U112" i="1"/>
  <c r="U249" i="1"/>
  <c r="U93" i="1"/>
  <c r="U5" i="1"/>
  <c r="U211" i="1"/>
  <c r="U18" i="1"/>
  <c r="U24" i="1"/>
  <c r="U336" i="1"/>
  <c r="U157" i="1"/>
  <c r="U149" i="1"/>
  <c r="U304" i="1"/>
  <c r="U213" i="1"/>
  <c r="U145" i="1"/>
  <c r="U59" i="1"/>
  <c r="U72" i="1"/>
  <c r="U347" i="1"/>
  <c r="U345" i="1"/>
  <c r="U85" i="1"/>
  <c r="U175" i="1"/>
  <c r="U98" i="1"/>
  <c r="U255" i="1"/>
  <c r="U152" i="1"/>
  <c r="U194" i="1"/>
  <c r="U239" i="1"/>
  <c r="U144" i="1"/>
  <c r="U307" i="1"/>
  <c r="U76" i="1"/>
  <c r="U15" i="1"/>
  <c r="U102" i="1"/>
  <c r="U30" i="1"/>
  <c r="U349" i="1"/>
  <c r="U266" i="1"/>
  <c r="U135" i="1"/>
  <c r="U273" i="1"/>
  <c r="U19" i="1"/>
  <c r="U250" i="1"/>
  <c r="U64" i="1"/>
  <c r="U264" i="1"/>
  <c r="U217" i="1"/>
  <c r="U133" i="1"/>
  <c r="U232" i="1"/>
  <c r="U82" i="1"/>
  <c r="U321" i="1"/>
  <c r="U119" i="1"/>
  <c r="U74" i="1"/>
  <c r="U298" i="1"/>
  <c r="U351" i="1"/>
  <c r="U261" i="1"/>
  <c r="U171" i="1"/>
  <c r="U319" i="1"/>
  <c r="U229" i="1"/>
  <c r="U162" i="1"/>
  <c r="U241" i="1"/>
  <c r="U123" i="1"/>
  <c r="U51" i="1"/>
  <c r="U333" i="1"/>
  <c r="U96" i="1"/>
  <c r="U56" i="1"/>
  <c r="U227" i="1"/>
  <c r="U168" i="1"/>
  <c r="U77" i="1"/>
  <c r="U277" i="1"/>
  <c r="U138" i="1"/>
  <c r="U262" i="1"/>
  <c r="U292" i="1"/>
  <c r="U87" i="1"/>
  <c r="U106" i="1"/>
  <c r="U63" i="1"/>
  <c r="U212" i="1"/>
  <c r="U328" i="1"/>
  <c r="U233" i="1"/>
  <c r="U137" i="1"/>
  <c r="U320" i="1"/>
  <c r="U143" i="1"/>
  <c r="U126" i="1"/>
  <c r="U94" i="1"/>
  <c r="U22" i="1"/>
  <c r="U207" i="1"/>
  <c r="U280" i="1"/>
  <c r="U279" i="1"/>
  <c r="U313" i="1"/>
  <c r="U109" i="1"/>
  <c r="U339" i="1"/>
  <c r="U256" i="1"/>
  <c r="U330" i="1"/>
  <c r="U139" i="1"/>
  <c r="U224" i="1"/>
  <c r="U25" i="1"/>
  <c r="U299" i="1"/>
  <c r="U104" i="1"/>
  <c r="U269" i="1"/>
  <c r="U173" i="1"/>
  <c r="U55" i="1"/>
  <c r="U16" i="1"/>
  <c r="C655" i="1"/>
  <c r="C654" i="1"/>
  <c r="C653" i="1"/>
  <c r="C652" i="1"/>
  <c r="C651" i="1"/>
  <c r="C650" i="1"/>
  <c r="C649" i="1"/>
  <c r="C648" i="1"/>
  <c r="C647" i="1"/>
  <c r="C646" i="1"/>
  <c r="C645" i="1"/>
  <c r="C644" i="1"/>
  <c r="C643" i="1"/>
  <c r="C642" i="1"/>
  <c r="C641" i="1"/>
  <c r="C640" i="1"/>
  <c r="C639" i="1"/>
  <c r="C638" i="1"/>
  <c r="C637" i="1"/>
  <c r="C636" i="1"/>
  <c r="C635" i="1"/>
  <c r="C634" i="1"/>
  <c r="C633" i="1"/>
  <c r="C632" i="1"/>
  <c r="C631" i="1"/>
  <c r="C630" i="1"/>
  <c r="C629" i="1"/>
  <c r="C628" i="1"/>
  <c r="C627" i="1"/>
  <c r="C626" i="1"/>
  <c r="C625" i="1"/>
  <c r="C624" i="1"/>
  <c r="C623" i="1"/>
  <c r="C622" i="1"/>
  <c r="C621" i="1"/>
  <c r="C620" i="1"/>
  <c r="C619" i="1"/>
  <c r="C618" i="1"/>
  <c r="C617" i="1"/>
  <c r="V22" i="77"/>
  <c r="U22" i="77"/>
  <c r="T22" i="77"/>
  <c r="S22" i="77"/>
  <c r="R22" i="77"/>
  <c r="Q22" i="77"/>
  <c r="P22" i="77"/>
  <c r="O22" i="77"/>
  <c r="N22" i="77"/>
  <c r="V21" i="77"/>
  <c r="U21" i="77"/>
  <c r="T21" i="77"/>
  <c r="S21" i="77"/>
  <c r="R21" i="77"/>
  <c r="Q21" i="77"/>
  <c r="P21" i="77"/>
  <c r="O21" i="77"/>
  <c r="N21" i="77"/>
  <c r="V20" i="77"/>
  <c r="U20" i="77"/>
  <c r="T20" i="77"/>
  <c r="S20" i="77"/>
  <c r="R20" i="77"/>
  <c r="Q20" i="77"/>
  <c r="P20" i="77"/>
  <c r="O20" i="77"/>
  <c r="N20" i="77"/>
  <c r="V19" i="77"/>
  <c r="U19" i="77"/>
  <c r="T19" i="77"/>
  <c r="S19" i="77"/>
  <c r="R19" i="77"/>
  <c r="Q19" i="77"/>
  <c r="P19" i="77"/>
  <c r="O19" i="77"/>
  <c r="N18" i="77"/>
  <c r="V36" i="77"/>
  <c r="N34" i="77"/>
  <c r="N35" i="77"/>
  <c r="N36" i="77"/>
  <c r="O33" i="77"/>
  <c r="P33" i="77"/>
  <c r="Q33" i="77"/>
  <c r="R33" i="77"/>
  <c r="S33" i="77"/>
  <c r="T33" i="77"/>
  <c r="U33" i="77"/>
  <c r="V33" i="77"/>
  <c r="P34" i="77"/>
  <c r="Q34" i="77"/>
  <c r="R34" i="77"/>
  <c r="S34" i="77"/>
  <c r="T34" i="77"/>
  <c r="U34" i="77"/>
  <c r="V34" i="77"/>
  <c r="O35" i="77"/>
  <c r="P35" i="77"/>
  <c r="Q35" i="77"/>
  <c r="R35" i="77"/>
  <c r="S35" i="77"/>
  <c r="T35" i="77"/>
  <c r="U35" i="77"/>
  <c r="V35" i="77"/>
  <c r="O36" i="77"/>
  <c r="P36" i="77"/>
  <c r="Q36" i="77"/>
  <c r="R36" i="77"/>
  <c r="S36" i="77"/>
  <c r="T36" i="77"/>
  <c r="U36" i="77"/>
  <c r="N32" i="77"/>
  <c r="V83" i="47"/>
  <c r="V78" i="47"/>
  <c r="V73" i="47"/>
  <c r="V68" i="47"/>
  <c r="V63" i="47"/>
  <c r="V58" i="47"/>
  <c r="V53" i="47"/>
  <c r="V48" i="47"/>
  <c r="V43" i="47"/>
  <c r="V38" i="47"/>
  <c r="V33" i="47"/>
  <c r="V28" i="47"/>
  <c r="V23" i="47"/>
  <c r="V18" i="47"/>
  <c r="V13" i="47"/>
  <c r="V83" i="48"/>
  <c r="V78" i="48"/>
  <c r="V73" i="48"/>
  <c r="V68" i="48"/>
  <c r="V63" i="48"/>
  <c r="V58" i="48"/>
  <c r="V53" i="48"/>
  <c r="V48" i="48"/>
  <c r="V43" i="48"/>
  <c r="V38" i="48"/>
  <c r="V33" i="48"/>
  <c r="V28" i="48"/>
  <c r="V23" i="48"/>
  <c r="V18" i="48"/>
  <c r="V13" i="48"/>
  <c r="V83" i="49"/>
  <c r="V78" i="49"/>
  <c r="V73" i="49"/>
  <c r="V68" i="49"/>
  <c r="V63" i="49"/>
  <c r="V58" i="49"/>
  <c r="V53" i="49"/>
  <c r="V48" i="49"/>
  <c r="V43" i="49"/>
  <c r="V38" i="49"/>
  <c r="V33" i="49"/>
  <c r="V28" i="49"/>
  <c r="V23" i="49"/>
  <c r="V18" i="49"/>
  <c r="V13" i="49"/>
  <c r="V83" i="50"/>
  <c r="V78" i="50"/>
  <c r="V73" i="50"/>
  <c r="V68" i="50"/>
  <c r="V63" i="50"/>
  <c r="V58" i="50"/>
  <c r="V53" i="50"/>
  <c r="V48" i="50"/>
  <c r="V43" i="50"/>
  <c r="V38" i="50"/>
  <c r="V33" i="50"/>
  <c r="V28" i="50"/>
  <c r="V23" i="50"/>
  <c r="V18" i="50"/>
  <c r="V13" i="50"/>
  <c r="V83" i="51"/>
  <c r="V78" i="51"/>
  <c r="V73" i="51"/>
  <c r="V68" i="51"/>
  <c r="V63" i="51"/>
  <c r="V58" i="51"/>
  <c r="V53" i="51"/>
  <c r="V48" i="51"/>
  <c r="V43" i="51"/>
  <c r="V38" i="51"/>
  <c r="V33" i="51"/>
  <c r="V28" i="51"/>
  <c r="V23" i="51"/>
  <c r="V18" i="51"/>
  <c r="V13" i="51"/>
  <c r="V83" i="54"/>
  <c r="V78" i="54"/>
  <c r="V73" i="54"/>
  <c r="V68" i="54"/>
  <c r="V63" i="54"/>
  <c r="V58" i="54"/>
  <c r="V53" i="54"/>
  <c r="V48" i="54"/>
  <c r="V43" i="54"/>
  <c r="V38" i="54"/>
  <c r="V33" i="54"/>
  <c r="V28" i="54"/>
  <c r="V23" i="54"/>
  <c r="V83" i="55"/>
  <c r="V78" i="55"/>
  <c r="V73" i="55"/>
  <c r="V68" i="55"/>
  <c r="V63" i="55"/>
  <c r="V58" i="55"/>
  <c r="V53" i="55"/>
  <c r="V48" i="55"/>
  <c r="V43" i="55"/>
  <c r="V38" i="55"/>
  <c r="V33" i="55"/>
  <c r="V28" i="55"/>
  <c r="V23" i="55"/>
  <c r="V18" i="55"/>
  <c r="V13" i="55"/>
  <c r="V83" i="56"/>
  <c r="V78" i="56"/>
  <c r="V73" i="56"/>
  <c r="V68" i="56"/>
  <c r="V63" i="56"/>
  <c r="V58" i="56"/>
  <c r="V53" i="56"/>
  <c r="V48" i="56"/>
  <c r="V43" i="56"/>
  <c r="V38" i="56"/>
  <c r="V33" i="56"/>
  <c r="V28" i="56"/>
  <c r="V23" i="56"/>
  <c r="V18" i="56"/>
  <c r="V13" i="56"/>
  <c r="V83" i="57"/>
  <c r="V78" i="57"/>
  <c r="V73" i="57"/>
  <c r="V68" i="57"/>
  <c r="V63" i="57"/>
  <c r="V58" i="57"/>
  <c r="V53" i="57"/>
  <c r="V48" i="57"/>
  <c r="V43" i="57"/>
  <c r="V38" i="57"/>
  <c r="V33" i="57"/>
  <c r="V28" i="57"/>
  <c r="V23" i="57"/>
  <c r="V18" i="57"/>
  <c r="V13" i="57"/>
  <c r="V83" i="58"/>
  <c r="V78" i="58"/>
  <c r="V73" i="58"/>
  <c r="V68" i="58"/>
  <c r="V63" i="58"/>
  <c r="V58" i="58"/>
  <c r="V53" i="58"/>
  <c r="V48" i="58"/>
  <c r="V43" i="58"/>
  <c r="V38" i="58"/>
  <c r="V33" i="58"/>
  <c r="V28" i="58"/>
  <c r="V23" i="58"/>
  <c r="V18" i="58"/>
  <c r="V13" i="58"/>
  <c r="V83" i="59"/>
  <c r="V78" i="59"/>
  <c r="V73" i="59"/>
  <c r="V68" i="59"/>
  <c r="V63" i="59"/>
  <c r="V58" i="59"/>
  <c r="V53" i="59"/>
  <c r="V48" i="59"/>
  <c r="V43" i="59"/>
  <c r="V38" i="59"/>
  <c r="V33" i="59"/>
  <c r="V28" i="59"/>
  <c r="V23" i="59"/>
  <c r="V18" i="59"/>
  <c r="V13" i="59"/>
  <c r="V83" i="61"/>
  <c r="V78" i="61"/>
  <c r="V73" i="61"/>
  <c r="V68" i="61"/>
  <c r="V63" i="61"/>
  <c r="V58" i="61"/>
  <c r="V53" i="61"/>
  <c r="V48" i="61"/>
  <c r="V43" i="61"/>
  <c r="V38" i="61"/>
  <c r="V33" i="61"/>
  <c r="V28" i="61"/>
  <c r="V23" i="61"/>
  <c r="V63" i="37"/>
  <c r="V59" i="37"/>
  <c r="V55" i="37"/>
  <c r="V51" i="37"/>
  <c r="V47" i="37"/>
  <c r="V43" i="37"/>
  <c r="V39" i="37"/>
  <c r="V35" i="37"/>
  <c r="V31" i="37"/>
  <c r="V27" i="37"/>
  <c r="V23" i="37"/>
  <c r="V19" i="37"/>
  <c r="V15" i="37"/>
  <c r="V63" i="62"/>
  <c r="V59" i="62"/>
  <c r="V55" i="62"/>
  <c r="V51" i="62"/>
  <c r="V47" i="62"/>
  <c r="V43" i="62"/>
  <c r="V39" i="62"/>
  <c r="V35" i="62"/>
  <c r="V31" i="62"/>
  <c r="V27" i="62"/>
  <c r="V23" i="62"/>
  <c r="V19" i="62"/>
  <c r="V15" i="62"/>
  <c r="V63" i="64"/>
  <c r="V59" i="64"/>
  <c r="V55" i="64"/>
  <c r="V51" i="64"/>
  <c r="V47" i="64"/>
  <c r="V43" i="64"/>
  <c r="V39" i="64"/>
  <c r="V35" i="64"/>
  <c r="V31" i="64"/>
  <c r="V27" i="64"/>
  <c r="V23" i="64"/>
  <c r="V19" i="64"/>
  <c r="V15" i="64"/>
  <c r="V63" i="65"/>
  <c r="V59" i="65"/>
  <c r="V55" i="65"/>
  <c r="V51" i="65"/>
  <c r="V47" i="65"/>
  <c r="V43" i="65"/>
  <c r="V39" i="65"/>
  <c r="V35" i="65"/>
  <c r="V31" i="65"/>
  <c r="V27" i="65"/>
  <c r="V23" i="65"/>
  <c r="V19" i="65"/>
  <c r="V15" i="65"/>
  <c r="V63" i="66"/>
  <c r="V59" i="66"/>
  <c r="V55" i="66"/>
  <c r="V51" i="66"/>
  <c r="V47" i="66"/>
  <c r="V43" i="66"/>
  <c r="V39" i="66"/>
  <c r="V35" i="66"/>
  <c r="V31" i="66"/>
  <c r="V27" i="66"/>
  <c r="V23" i="66"/>
  <c r="V19" i="66"/>
  <c r="V15" i="66"/>
  <c r="V66" i="67"/>
  <c r="V63" i="67"/>
  <c r="V59" i="67"/>
  <c r="V55" i="67"/>
  <c r="V51" i="67"/>
  <c r="V47" i="67"/>
  <c r="V43" i="67"/>
  <c r="V39" i="67"/>
  <c r="V35" i="67"/>
  <c r="V31" i="67"/>
  <c r="V27" i="67"/>
  <c r="V23" i="67"/>
  <c r="V19" i="67"/>
  <c r="V15" i="67"/>
  <c r="V63" i="68"/>
  <c r="V59" i="68"/>
  <c r="V55" i="68"/>
  <c r="V51" i="68"/>
  <c r="V47" i="68"/>
  <c r="V43" i="68"/>
  <c r="V39" i="68"/>
  <c r="V35" i="68"/>
  <c r="V31" i="68"/>
  <c r="V27" i="68"/>
  <c r="V23" i="68"/>
  <c r="V19" i="68"/>
  <c r="V15" i="68"/>
  <c r="V63" i="69"/>
  <c r="V59" i="69"/>
  <c r="V55" i="69"/>
  <c r="V51" i="69"/>
  <c r="V47" i="69"/>
  <c r="V43" i="69"/>
  <c r="V39" i="69"/>
  <c r="V35" i="69"/>
  <c r="V31" i="69"/>
  <c r="V27" i="69"/>
  <c r="V28" i="69"/>
  <c r="V23" i="69"/>
  <c r="V19" i="69"/>
  <c r="V15" i="69"/>
  <c r="V63" i="70"/>
  <c r="V59" i="70"/>
  <c r="V55" i="70"/>
  <c r="V51" i="70"/>
  <c r="V47" i="70"/>
  <c r="V43" i="70"/>
  <c r="V39" i="70"/>
  <c r="V35" i="70"/>
  <c r="V31" i="70"/>
  <c r="V27" i="70"/>
  <c r="V23" i="70"/>
  <c r="V19" i="70"/>
  <c r="V15" i="70"/>
  <c r="V63" i="71"/>
  <c r="V59" i="71"/>
  <c r="V55" i="71"/>
  <c r="V51" i="71"/>
  <c r="V47" i="71"/>
  <c r="V43" i="71"/>
  <c r="V39" i="71"/>
  <c r="V35" i="71"/>
  <c r="V31" i="71"/>
  <c r="V27" i="71"/>
  <c r="V23" i="71"/>
  <c r="V19" i="71"/>
  <c r="V15" i="71"/>
  <c r="V63" i="72"/>
  <c r="V59" i="72"/>
  <c r="V55" i="72"/>
  <c r="V51" i="72"/>
  <c r="V47" i="72"/>
  <c r="V43" i="72"/>
  <c r="V39" i="72"/>
  <c r="V35" i="72"/>
  <c r="V31" i="72"/>
  <c r="V27" i="72"/>
  <c r="V23" i="72"/>
  <c r="V19" i="72"/>
  <c r="V15" i="72"/>
  <c r="V63" i="73"/>
  <c r="V59" i="73"/>
  <c r="V55" i="73"/>
  <c r="V51" i="73"/>
  <c r="V47" i="73"/>
  <c r="V43" i="73"/>
  <c r="V39" i="73"/>
  <c r="V35" i="73"/>
  <c r="V31" i="73"/>
  <c r="V27" i="73"/>
  <c r="V23" i="73"/>
  <c r="V19" i="73"/>
  <c r="V15" i="73"/>
  <c r="V63" i="74"/>
  <c r="V59" i="74"/>
  <c r="V55" i="74"/>
  <c r="V51" i="74"/>
  <c r="V47" i="74"/>
  <c r="V43" i="74"/>
  <c r="V39" i="74"/>
  <c r="V35" i="74"/>
  <c r="V31" i="74"/>
  <c r="V27" i="74"/>
  <c r="V23" i="74"/>
  <c r="V19" i="74"/>
  <c r="V15" i="74"/>
  <c r="V63" i="75"/>
  <c r="V59" i="75"/>
  <c r="V55" i="75"/>
  <c r="V51" i="75"/>
  <c r="V47" i="75"/>
  <c r="V43" i="75"/>
  <c r="V39" i="75"/>
  <c r="V35" i="75"/>
  <c r="V31" i="75"/>
  <c r="V27" i="75"/>
  <c r="V23" i="75"/>
  <c r="V19" i="75"/>
  <c r="V15" i="75"/>
  <c r="V63" i="76"/>
  <c r="V59" i="76"/>
  <c r="V55" i="76"/>
  <c r="V51" i="76"/>
  <c r="V47" i="76"/>
  <c r="V43" i="76"/>
  <c r="V39" i="76"/>
  <c r="V35" i="76"/>
  <c r="V31" i="76"/>
  <c r="V27" i="76"/>
  <c r="V23" i="76"/>
  <c r="V19" i="76"/>
  <c r="V15" i="76"/>
  <c r="U15" i="76"/>
  <c r="V65" i="76"/>
  <c r="V48" i="76"/>
  <c r="V16" i="76"/>
  <c r="V66" i="76"/>
  <c r="V64" i="76"/>
  <c r="V62" i="76"/>
  <c r="V61" i="76"/>
  <c r="V60" i="76"/>
  <c r="V58" i="76"/>
  <c r="V57" i="76"/>
  <c r="V56" i="76"/>
  <c r="V54" i="76"/>
  <c r="V53" i="76"/>
  <c r="V52" i="76"/>
  <c r="V50" i="76"/>
  <c r="V49" i="76"/>
  <c r="V46" i="76"/>
  <c r="V45" i="76"/>
  <c r="V44" i="76"/>
  <c r="V42" i="76"/>
  <c r="V41" i="76"/>
  <c r="V40" i="76"/>
  <c r="V38" i="76"/>
  <c r="V37" i="76"/>
  <c r="V36" i="76"/>
  <c r="V34" i="76"/>
  <c r="V33" i="76"/>
  <c r="V32" i="76"/>
  <c r="V30" i="76"/>
  <c r="V29" i="76"/>
  <c r="V28" i="76"/>
  <c r="V26" i="76"/>
  <c r="V25" i="76"/>
  <c r="V24" i="76"/>
  <c r="V22" i="76"/>
  <c r="V21" i="76"/>
  <c r="V20" i="76"/>
  <c r="V18" i="76"/>
  <c r="V17" i="76"/>
  <c r="V7" i="76"/>
  <c r="V6" i="76"/>
  <c r="V5" i="76"/>
  <c r="V4" i="76"/>
  <c r="V66" i="75"/>
  <c r="V65" i="75"/>
  <c r="V64" i="75"/>
  <c r="V62" i="75"/>
  <c r="V61" i="75"/>
  <c r="V60" i="75"/>
  <c r="V58" i="75"/>
  <c r="V57" i="75"/>
  <c r="V56" i="75"/>
  <c r="V54" i="75"/>
  <c r="V53" i="75"/>
  <c r="V52" i="75"/>
  <c r="V50" i="75"/>
  <c r="V49" i="75"/>
  <c r="V48" i="75"/>
  <c r="V46" i="75"/>
  <c r="V45" i="75"/>
  <c r="V44" i="75"/>
  <c r="V42" i="75"/>
  <c r="V41" i="75"/>
  <c r="V40" i="75"/>
  <c r="V38" i="75"/>
  <c r="V37" i="75"/>
  <c r="V36" i="75"/>
  <c r="V34" i="75"/>
  <c r="V33" i="75"/>
  <c r="V32" i="75"/>
  <c r="V30" i="75"/>
  <c r="V29" i="75"/>
  <c r="V28" i="75"/>
  <c r="V26" i="75"/>
  <c r="V25" i="75"/>
  <c r="V24" i="75"/>
  <c r="V22" i="75"/>
  <c r="V21" i="75"/>
  <c r="V20" i="75"/>
  <c r="V18" i="75"/>
  <c r="V17" i="75"/>
  <c r="V16" i="75"/>
  <c r="V7" i="75"/>
  <c r="V6" i="75"/>
  <c r="V5" i="75"/>
  <c r="V4" i="75"/>
  <c r="V66" i="74"/>
  <c r="V65" i="74"/>
  <c r="V64" i="74"/>
  <c r="V62" i="74"/>
  <c r="V61" i="74"/>
  <c r="V60" i="74"/>
  <c r="V58" i="74"/>
  <c r="V57" i="74"/>
  <c r="V56" i="74"/>
  <c r="V54" i="74"/>
  <c r="V53" i="74"/>
  <c r="V52" i="74"/>
  <c r="V50" i="74"/>
  <c r="V49" i="74"/>
  <c r="V48" i="74"/>
  <c r="V46" i="74"/>
  <c r="V45" i="74"/>
  <c r="V44" i="74"/>
  <c r="V42" i="74"/>
  <c r="V41" i="74"/>
  <c r="V40" i="74"/>
  <c r="V38" i="74"/>
  <c r="V37" i="74"/>
  <c r="V36" i="74"/>
  <c r="V34" i="74"/>
  <c r="V33" i="74"/>
  <c r="V32" i="74"/>
  <c r="V30" i="74"/>
  <c r="V29" i="74"/>
  <c r="V28" i="74"/>
  <c r="V26" i="74"/>
  <c r="V25" i="74"/>
  <c r="V24" i="74"/>
  <c r="V22" i="74"/>
  <c r="V21" i="74"/>
  <c r="V20" i="74"/>
  <c r="V18" i="74"/>
  <c r="V17" i="74"/>
  <c r="V16" i="74"/>
  <c r="V7" i="74"/>
  <c r="V6" i="74"/>
  <c r="V5" i="74"/>
  <c r="V4" i="74"/>
  <c r="V66" i="73"/>
  <c r="V65" i="73"/>
  <c r="V64" i="73"/>
  <c r="V62" i="73"/>
  <c r="V61" i="73"/>
  <c r="V60" i="73"/>
  <c r="V58" i="73"/>
  <c r="V57" i="73"/>
  <c r="V56" i="73"/>
  <c r="V54" i="73"/>
  <c r="V53" i="73"/>
  <c r="V52" i="73"/>
  <c r="V50" i="73"/>
  <c r="V49" i="73"/>
  <c r="V48" i="73"/>
  <c r="V46" i="73"/>
  <c r="V45" i="73"/>
  <c r="V44" i="73"/>
  <c r="V42" i="73"/>
  <c r="V41" i="73"/>
  <c r="V40" i="73"/>
  <c r="V38" i="73"/>
  <c r="V37" i="73"/>
  <c r="V36" i="73"/>
  <c r="V34" i="73"/>
  <c r="V33" i="73"/>
  <c r="V32" i="73"/>
  <c r="V30" i="73"/>
  <c r="V29" i="73"/>
  <c r="V28" i="73"/>
  <c r="V26" i="73"/>
  <c r="V25" i="73"/>
  <c r="V24" i="73"/>
  <c r="V22" i="73"/>
  <c r="V21" i="73"/>
  <c r="V20" i="73"/>
  <c r="V18" i="73"/>
  <c r="V17" i="73"/>
  <c r="V16" i="73"/>
  <c r="V7" i="73"/>
  <c r="V6" i="73"/>
  <c r="V5" i="73"/>
  <c r="V4" i="73"/>
  <c r="V66" i="72"/>
  <c r="V65" i="72"/>
  <c r="V64" i="72"/>
  <c r="V62" i="72"/>
  <c r="V61" i="72"/>
  <c r="V60" i="72"/>
  <c r="V58" i="72"/>
  <c r="V57" i="72"/>
  <c r="V56" i="72"/>
  <c r="V54" i="72"/>
  <c r="V53" i="72"/>
  <c r="V52" i="72"/>
  <c r="V50" i="72"/>
  <c r="V49" i="72"/>
  <c r="V48" i="72"/>
  <c r="V46" i="72"/>
  <c r="V45" i="72"/>
  <c r="V44" i="72"/>
  <c r="V42" i="72"/>
  <c r="V41" i="72"/>
  <c r="V40" i="72"/>
  <c r="V38" i="72"/>
  <c r="V37" i="72"/>
  <c r="V36" i="72"/>
  <c r="V34" i="72"/>
  <c r="V33" i="72"/>
  <c r="V32" i="72"/>
  <c r="V30" i="72"/>
  <c r="V29" i="72"/>
  <c r="V28" i="72"/>
  <c r="V26" i="72"/>
  <c r="V25" i="72"/>
  <c r="V24" i="72"/>
  <c r="V22" i="72"/>
  <c r="V21" i="72"/>
  <c r="V20" i="72"/>
  <c r="V18" i="72"/>
  <c r="V17" i="72"/>
  <c r="V16" i="72"/>
  <c r="V7" i="72"/>
  <c r="V6" i="72"/>
  <c r="V5" i="72"/>
  <c r="V4" i="72"/>
  <c r="V66" i="71"/>
  <c r="V65" i="71"/>
  <c r="V64" i="71"/>
  <c r="V62" i="71"/>
  <c r="V61" i="71"/>
  <c r="V60" i="71"/>
  <c r="V58" i="71"/>
  <c r="V57" i="71"/>
  <c r="V56" i="71"/>
  <c r="V54" i="71"/>
  <c r="V53" i="71"/>
  <c r="V52" i="71"/>
  <c r="V50" i="71"/>
  <c r="V49" i="71"/>
  <c r="V48" i="71"/>
  <c r="V46" i="71"/>
  <c r="V45" i="71"/>
  <c r="V44" i="71"/>
  <c r="V42" i="71"/>
  <c r="V41" i="71"/>
  <c r="V40" i="71"/>
  <c r="V38" i="71"/>
  <c r="V37" i="71"/>
  <c r="V36" i="71"/>
  <c r="V34" i="71"/>
  <c r="V33" i="71"/>
  <c r="V32" i="71"/>
  <c r="V30" i="71"/>
  <c r="V29" i="71"/>
  <c r="V28" i="71"/>
  <c r="V26" i="71"/>
  <c r="V25" i="71"/>
  <c r="V24" i="71"/>
  <c r="V22" i="71"/>
  <c r="V21" i="71"/>
  <c r="V20" i="71"/>
  <c r="V18" i="71"/>
  <c r="V17" i="71"/>
  <c r="V16" i="71"/>
  <c r="V7" i="71"/>
  <c r="V6" i="71"/>
  <c r="V5" i="71"/>
  <c r="V4" i="71"/>
  <c r="V66" i="70"/>
  <c r="V65" i="70"/>
  <c r="V64" i="70"/>
  <c r="V62" i="70"/>
  <c r="V61" i="70"/>
  <c r="V60" i="70"/>
  <c r="V58" i="70"/>
  <c r="V57" i="70"/>
  <c r="V56" i="70"/>
  <c r="V54" i="70"/>
  <c r="V53" i="70"/>
  <c r="V52" i="70"/>
  <c r="V50" i="70"/>
  <c r="V49" i="70"/>
  <c r="V48" i="70"/>
  <c r="V46" i="70"/>
  <c r="V45" i="70"/>
  <c r="V44" i="70"/>
  <c r="V42" i="70"/>
  <c r="V41" i="70"/>
  <c r="V40" i="70"/>
  <c r="V38" i="70"/>
  <c r="V37" i="70"/>
  <c r="V36" i="70"/>
  <c r="V34" i="70"/>
  <c r="V33" i="70"/>
  <c r="V32" i="70"/>
  <c r="V30" i="70"/>
  <c r="V29" i="70"/>
  <c r="V28" i="70"/>
  <c r="V26" i="70"/>
  <c r="V25" i="70"/>
  <c r="V24" i="70"/>
  <c r="V22" i="70"/>
  <c r="V21" i="70"/>
  <c r="V20" i="70"/>
  <c r="V18" i="70"/>
  <c r="V17" i="70"/>
  <c r="V16" i="70"/>
  <c r="V7" i="70"/>
  <c r="V6" i="70"/>
  <c r="V5" i="70"/>
  <c r="V4" i="70"/>
  <c r="V66" i="69"/>
  <c r="V65" i="69"/>
  <c r="V64" i="69"/>
  <c r="V62" i="69"/>
  <c r="V61" i="69"/>
  <c r="V60" i="69"/>
  <c r="V58" i="69"/>
  <c r="V57" i="69"/>
  <c r="V56" i="69"/>
  <c r="V54" i="69"/>
  <c r="V53" i="69"/>
  <c r="V52" i="69"/>
  <c r="V50" i="69"/>
  <c r="V49" i="69"/>
  <c r="V48" i="69"/>
  <c r="V46" i="69"/>
  <c r="V45" i="69"/>
  <c r="V44" i="69"/>
  <c r="V42" i="69"/>
  <c r="V41" i="69"/>
  <c r="V40" i="69"/>
  <c r="V38" i="69"/>
  <c r="V37" i="69"/>
  <c r="V36" i="69"/>
  <c r="V34" i="69"/>
  <c r="V33" i="69"/>
  <c r="V32" i="69"/>
  <c r="V30" i="69"/>
  <c r="V29" i="69"/>
  <c r="V26" i="69"/>
  <c r="V25" i="69"/>
  <c r="V24" i="69"/>
  <c r="V22" i="69"/>
  <c r="V21" i="69"/>
  <c r="V20" i="69"/>
  <c r="V18" i="69"/>
  <c r="V17" i="69"/>
  <c r="V16" i="69"/>
  <c r="V7" i="69"/>
  <c r="V6" i="69"/>
  <c r="V5" i="69"/>
  <c r="V4" i="69"/>
  <c r="V66" i="68"/>
  <c r="V65" i="68"/>
  <c r="V64" i="68"/>
  <c r="V62" i="68"/>
  <c r="V61" i="68"/>
  <c r="V60" i="68"/>
  <c r="V58" i="68"/>
  <c r="V57" i="68"/>
  <c r="V56" i="68"/>
  <c r="V54" i="68"/>
  <c r="V53" i="68"/>
  <c r="V52" i="68"/>
  <c r="V50" i="68"/>
  <c r="V49" i="68"/>
  <c r="V48" i="68"/>
  <c r="V46" i="68"/>
  <c r="V45" i="68"/>
  <c r="V44" i="68"/>
  <c r="V42" i="68"/>
  <c r="V41" i="68"/>
  <c r="V40" i="68"/>
  <c r="V38" i="68"/>
  <c r="V37" i="68"/>
  <c r="V36" i="68"/>
  <c r="V34" i="68"/>
  <c r="V33" i="68"/>
  <c r="V32" i="68"/>
  <c r="V30" i="68"/>
  <c r="V29" i="68"/>
  <c r="V28" i="68"/>
  <c r="V26" i="68"/>
  <c r="V25" i="68"/>
  <c r="V24" i="68"/>
  <c r="V22" i="68"/>
  <c r="V21" i="68"/>
  <c r="V20" i="68"/>
  <c r="V18" i="68"/>
  <c r="V17" i="68"/>
  <c r="V16" i="68"/>
  <c r="V7" i="68"/>
  <c r="V6" i="68"/>
  <c r="V5" i="68"/>
  <c r="V4" i="68"/>
  <c r="V65" i="67"/>
  <c r="V64" i="67"/>
  <c r="V62" i="67"/>
  <c r="V61" i="67"/>
  <c r="V60" i="67"/>
  <c r="V58" i="67"/>
  <c r="V57" i="67"/>
  <c r="V56" i="67"/>
  <c r="V54" i="67"/>
  <c r="V53" i="67"/>
  <c r="V52" i="67"/>
  <c r="V50" i="67"/>
  <c r="V49" i="67"/>
  <c r="V48" i="67"/>
  <c r="V46" i="67"/>
  <c r="V45" i="67"/>
  <c r="V44" i="67"/>
  <c r="V42" i="67"/>
  <c r="V41" i="67"/>
  <c r="V40" i="67"/>
  <c r="V38" i="67"/>
  <c r="V37" i="67"/>
  <c r="V36" i="67"/>
  <c r="V34" i="67"/>
  <c r="V33" i="67"/>
  <c r="V32" i="67"/>
  <c r="V30" i="67"/>
  <c r="V29" i="67"/>
  <c r="V28" i="67"/>
  <c r="V26" i="67"/>
  <c r="V25" i="67"/>
  <c r="V24" i="67"/>
  <c r="V22" i="67"/>
  <c r="V21" i="67"/>
  <c r="V20" i="67"/>
  <c r="V18" i="67"/>
  <c r="V17" i="67"/>
  <c r="V16" i="67"/>
  <c r="V7" i="67"/>
  <c r="V6" i="67"/>
  <c r="V5" i="67"/>
  <c r="V4" i="67"/>
  <c r="V66" i="66"/>
  <c r="V65" i="66"/>
  <c r="V64" i="66"/>
  <c r="V62" i="66"/>
  <c r="V61" i="66"/>
  <c r="V60" i="66"/>
  <c r="V58" i="66"/>
  <c r="V57" i="66"/>
  <c r="V56" i="66"/>
  <c r="V54" i="66"/>
  <c r="V53" i="66"/>
  <c r="V52" i="66"/>
  <c r="V50" i="66"/>
  <c r="V49" i="66"/>
  <c r="V48" i="66"/>
  <c r="V46" i="66"/>
  <c r="V45" i="66"/>
  <c r="V44" i="66"/>
  <c r="V42" i="66"/>
  <c r="V41" i="66"/>
  <c r="V40" i="66"/>
  <c r="V38" i="66"/>
  <c r="V37" i="66"/>
  <c r="V36" i="66"/>
  <c r="V34" i="66"/>
  <c r="V33" i="66"/>
  <c r="V32" i="66"/>
  <c r="V30" i="66"/>
  <c r="V29" i="66"/>
  <c r="V28" i="66"/>
  <c r="V26" i="66"/>
  <c r="V25" i="66"/>
  <c r="V24" i="66"/>
  <c r="V22" i="66"/>
  <c r="V21" i="66"/>
  <c r="V20" i="66"/>
  <c r="V18" i="66"/>
  <c r="V17" i="66"/>
  <c r="V16" i="66"/>
  <c r="V7" i="66"/>
  <c r="V6" i="66"/>
  <c r="V5" i="66"/>
  <c r="V4" i="66"/>
  <c r="V66" i="65"/>
  <c r="V65" i="65"/>
  <c r="V64" i="65"/>
  <c r="V62" i="65"/>
  <c r="V61" i="65"/>
  <c r="V60" i="65"/>
  <c r="V58" i="65"/>
  <c r="V57" i="65"/>
  <c r="V56" i="65"/>
  <c r="V54" i="65"/>
  <c r="V53" i="65"/>
  <c r="V52" i="65"/>
  <c r="V50" i="65"/>
  <c r="V49" i="65"/>
  <c r="V48" i="65"/>
  <c r="V46" i="65"/>
  <c r="V45" i="65"/>
  <c r="V44" i="65"/>
  <c r="V42" i="65"/>
  <c r="V41" i="65"/>
  <c r="V40" i="65"/>
  <c r="V38" i="65"/>
  <c r="V37" i="65"/>
  <c r="V36" i="65"/>
  <c r="V34" i="65"/>
  <c r="V33" i="65"/>
  <c r="V32" i="65"/>
  <c r="V30" i="65"/>
  <c r="V29" i="65"/>
  <c r="V28" i="65"/>
  <c r="V26" i="65"/>
  <c r="V25" i="65"/>
  <c r="V24" i="65"/>
  <c r="V22" i="65"/>
  <c r="V21" i="65"/>
  <c r="V20" i="65"/>
  <c r="V18" i="65"/>
  <c r="V17" i="65"/>
  <c r="V16" i="65"/>
  <c r="V7" i="65"/>
  <c r="V6" i="65"/>
  <c r="V5" i="65"/>
  <c r="V4" i="65"/>
  <c r="V66" i="64"/>
  <c r="V65" i="64"/>
  <c r="V64" i="64"/>
  <c r="V62" i="64"/>
  <c r="V61" i="64"/>
  <c r="V60" i="64"/>
  <c r="V58" i="64"/>
  <c r="V57" i="64"/>
  <c r="V56" i="64"/>
  <c r="V54" i="64"/>
  <c r="V53" i="64"/>
  <c r="V52" i="64"/>
  <c r="V50" i="64"/>
  <c r="V49" i="64"/>
  <c r="V48" i="64"/>
  <c r="V46" i="64"/>
  <c r="V45" i="64"/>
  <c r="V44" i="64"/>
  <c r="V42" i="64"/>
  <c r="V41" i="64"/>
  <c r="V40" i="64"/>
  <c r="V38" i="64"/>
  <c r="V37" i="64"/>
  <c r="V36" i="64"/>
  <c r="V34" i="64"/>
  <c r="V33" i="64"/>
  <c r="V32" i="64"/>
  <c r="V30" i="64"/>
  <c r="V29" i="64"/>
  <c r="V28" i="64"/>
  <c r="V26" i="64"/>
  <c r="V25" i="64"/>
  <c r="V24" i="64"/>
  <c r="V22" i="64"/>
  <c r="V21" i="64"/>
  <c r="V20" i="64"/>
  <c r="V18" i="64"/>
  <c r="V17" i="64"/>
  <c r="V16" i="64"/>
  <c r="V7" i="64"/>
  <c r="V6" i="64"/>
  <c r="V5" i="64"/>
  <c r="V4" i="64"/>
  <c r="V66" i="62"/>
  <c r="V65" i="62"/>
  <c r="V64" i="62"/>
  <c r="V62" i="62"/>
  <c r="V61" i="62"/>
  <c r="V60" i="62"/>
  <c r="V58" i="62"/>
  <c r="V57" i="62"/>
  <c r="V56" i="62"/>
  <c r="V54" i="62"/>
  <c r="V53" i="62"/>
  <c r="V52" i="62"/>
  <c r="V50" i="62"/>
  <c r="V49" i="62"/>
  <c r="V48" i="62"/>
  <c r="V46" i="62"/>
  <c r="V45" i="62"/>
  <c r="V44" i="62"/>
  <c r="V42" i="62"/>
  <c r="V41" i="62"/>
  <c r="V40" i="62"/>
  <c r="V38" i="62"/>
  <c r="V37" i="62"/>
  <c r="V36" i="62"/>
  <c r="V34" i="62"/>
  <c r="V33" i="62"/>
  <c r="V32" i="62"/>
  <c r="V30" i="62"/>
  <c r="V29" i="62"/>
  <c r="V28" i="62"/>
  <c r="V26" i="62"/>
  <c r="V25" i="62"/>
  <c r="V24" i="62"/>
  <c r="V22" i="62"/>
  <c r="V21" i="62"/>
  <c r="V20" i="62"/>
  <c r="V18" i="62"/>
  <c r="V17" i="62"/>
  <c r="V16" i="62"/>
  <c r="V7" i="62"/>
  <c r="V6" i="62"/>
  <c r="V5" i="62"/>
  <c r="V4" i="62"/>
  <c r="V66" i="37"/>
  <c r="V65" i="37"/>
  <c r="V64" i="37"/>
  <c r="V62" i="37"/>
  <c r="V61" i="37"/>
  <c r="V60" i="37"/>
  <c r="V58" i="37"/>
  <c r="V57" i="37"/>
  <c r="V56" i="37"/>
  <c r="V54" i="37"/>
  <c r="V53" i="37"/>
  <c r="V52" i="37"/>
  <c r="V50" i="37"/>
  <c r="V49" i="37"/>
  <c r="V48" i="37"/>
  <c r="V46" i="37"/>
  <c r="V45" i="37"/>
  <c r="V44" i="37"/>
  <c r="V42" i="37"/>
  <c r="V41" i="37"/>
  <c r="V40" i="37"/>
  <c r="V38" i="37"/>
  <c r="V37" i="37"/>
  <c r="V36" i="37"/>
  <c r="V34" i="37"/>
  <c r="V33" i="37"/>
  <c r="V32" i="37"/>
  <c r="V30" i="37"/>
  <c r="V29" i="37"/>
  <c r="V28" i="37"/>
  <c r="V26" i="37"/>
  <c r="V25" i="37"/>
  <c r="V24" i="37"/>
  <c r="V22" i="37"/>
  <c r="V21" i="37"/>
  <c r="V20" i="37"/>
  <c r="V18" i="37"/>
  <c r="V17" i="37"/>
  <c r="V16" i="37"/>
  <c r="V6" i="37"/>
  <c r="V5" i="37"/>
  <c r="V4" i="37"/>
  <c r="V86" i="61"/>
  <c r="V85" i="61"/>
  <c r="V84" i="61"/>
  <c r="V81" i="61"/>
  <c r="V80" i="61"/>
  <c r="V79" i="61"/>
  <c r="V76" i="61"/>
  <c r="V75" i="61"/>
  <c r="V74" i="61"/>
  <c r="V71" i="61"/>
  <c r="V70" i="61"/>
  <c r="V69" i="61"/>
  <c r="V66" i="61"/>
  <c r="V65" i="61"/>
  <c r="V64" i="61"/>
  <c r="V61" i="61"/>
  <c r="V60" i="61"/>
  <c r="V59" i="61"/>
  <c r="V56" i="61"/>
  <c r="V55" i="61"/>
  <c r="V54" i="61"/>
  <c r="V51" i="61"/>
  <c r="V50" i="61"/>
  <c r="V49" i="61"/>
  <c r="V46" i="61"/>
  <c r="V45" i="61"/>
  <c r="V44" i="61"/>
  <c r="V41" i="61"/>
  <c r="V40" i="61"/>
  <c r="V39" i="61"/>
  <c r="V36" i="61"/>
  <c r="V35" i="61"/>
  <c r="V34" i="61"/>
  <c r="V31" i="61"/>
  <c r="V30" i="61"/>
  <c r="V29" i="61"/>
  <c r="V26" i="61"/>
  <c r="V25" i="61"/>
  <c r="V24" i="61"/>
  <c r="V21" i="61"/>
  <c r="V7" i="61"/>
  <c r="V6" i="61"/>
  <c r="V5" i="61"/>
  <c r="V4" i="61"/>
  <c r="V106" i="59"/>
  <c r="V105" i="59"/>
  <c r="V104" i="59"/>
  <c r="V103" i="59"/>
  <c r="V101" i="59"/>
  <c r="V100" i="59"/>
  <c r="V99" i="59"/>
  <c r="V98" i="59"/>
  <c r="V86" i="59"/>
  <c r="V85" i="59"/>
  <c r="V84" i="59"/>
  <c r="V81" i="59"/>
  <c r="V80" i="59"/>
  <c r="V79" i="59"/>
  <c r="V76" i="59"/>
  <c r="V75" i="59"/>
  <c r="V74" i="59"/>
  <c r="V71" i="59"/>
  <c r="V70" i="59"/>
  <c r="V69" i="59"/>
  <c r="V66" i="59"/>
  <c r="V65" i="59"/>
  <c r="V64" i="59"/>
  <c r="V61" i="59"/>
  <c r="V60" i="59"/>
  <c r="V59" i="59"/>
  <c r="V56" i="59"/>
  <c r="V55" i="59"/>
  <c r="V54" i="59"/>
  <c r="V51" i="59"/>
  <c r="V50" i="59"/>
  <c r="V49" i="59"/>
  <c r="V46" i="59"/>
  <c r="V45" i="59"/>
  <c r="V44" i="59"/>
  <c r="V41" i="59"/>
  <c r="V40" i="59"/>
  <c r="V39" i="59"/>
  <c r="V36" i="59"/>
  <c r="V35" i="59"/>
  <c r="V34" i="59"/>
  <c r="V31" i="59"/>
  <c r="V30" i="59"/>
  <c r="V29" i="59"/>
  <c r="V26" i="59"/>
  <c r="V25" i="59"/>
  <c r="V24" i="59"/>
  <c r="V21" i="59"/>
  <c r="V20" i="59"/>
  <c r="V19" i="59"/>
  <c r="V16" i="59"/>
  <c r="V15" i="59"/>
  <c r="V14" i="59"/>
  <c r="V7" i="59"/>
  <c r="V6" i="59"/>
  <c r="V5" i="59"/>
  <c r="V4" i="59"/>
  <c r="V86" i="58"/>
  <c r="V85" i="58"/>
  <c r="V84" i="58"/>
  <c r="V81" i="58"/>
  <c r="V80" i="58"/>
  <c r="V79" i="58"/>
  <c r="V76" i="58"/>
  <c r="V75" i="58"/>
  <c r="V74" i="58"/>
  <c r="V71" i="58"/>
  <c r="V70" i="58"/>
  <c r="V69" i="58"/>
  <c r="V66" i="58"/>
  <c r="V65" i="58"/>
  <c r="V64" i="58"/>
  <c r="V61" i="58"/>
  <c r="V60" i="58"/>
  <c r="V59" i="58"/>
  <c r="V56" i="58"/>
  <c r="V55" i="58"/>
  <c r="V54" i="58"/>
  <c r="V51" i="58"/>
  <c r="V50" i="58"/>
  <c r="V49" i="58"/>
  <c r="V46" i="58"/>
  <c r="V45" i="58"/>
  <c r="V44" i="58"/>
  <c r="V41" i="58"/>
  <c r="V40" i="58"/>
  <c r="V39" i="58"/>
  <c r="V36" i="58"/>
  <c r="V35" i="58"/>
  <c r="V34" i="58"/>
  <c r="V31" i="58"/>
  <c r="V30" i="58"/>
  <c r="V29" i="58"/>
  <c r="V26" i="58"/>
  <c r="V25" i="58"/>
  <c r="V24" i="58"/>
  <c r="V21" i="58"/>
  <c r="V20" i="58"/>
  <c r="V19" i="58"/>
  <c r="V16" i="58"/>
  <c r="V15" i="58"/>
  <c r="V14" i="58"/>
  <c r="V7" i="58"/>
  <c r="V6" i="58"/>
  <c r="V5" i="58"/>
  <c r="V4" i="58"/>
  <c r="V86" i="57"/>
  <c r="V85" i="57"/>
  <c r="V84" i="57"/>
  <c r="V81" i="57"/>
  <c r="V80" i="57"/>
  <c r="V79" i="57"/>
  <c r="V76" i="57"/>
  <c r="V75" i="57"/>
  <c r="V74" i="57"/>
  <c r="V71" i="57"/>
  <c r="V70" i="57"/>
  <c r="V69" i="57"/>
  <c r="V66" i="57"/>
  <c r="V65" i="57"/>
  <c r="V64" i="57"/>
  <c r="V61" i="57"/>
  <c r="V60" i="57"/>
  <c r="V59" i="57"/>
  <c r="V56" i="57"/>
  <c r="V55" i="57"/>
  <c r="V54" i="57"/>
  <c r="V51" i="57"/>
  <c r="V50" i="57"/>
  <c r="V49" i="57"/>
  <c r="V46" i="57"/>
  <c r="V45" i="57"/>
  <c r="V44" i="57"/>
  <c r="V41" i="57"/>
  <c r="V40" i="57"/>
  <c r="V39" i="57"/>
  <c r="V36" i="57"/>
  <c r="V35" i="57"/>
  <c r="V34" i="57"/>
  <c r="V31" i="57"/>
  <c r="V30" i="57"/>
  <c r="V29" i="57"/>
  <c r="V26" i="57"/>
  <c r="V25" i="57"/>
  <c r="V24" i="57"/>
  <c r="V21" i="57"/>
  <c r="V20" i="57"/>
  <c r="V19" i="57"/>
  <c r="V16" i="57"/>
  <c r="V15" i="57"/>
  <c r="V14" i="57"/>
  <c r="V7" i="57"/>
  <c r="V6" i="57"/>
  <c r="V5" i="57"/>
  <c r="V4" i="57"/>
  <c r="V86" i="56"/>
  <c r="V85" i="56"/>
  <c r="V84" i="56"/>
  <c r="V81" i="56"/>
  <c r="V80" i="56"/>
  <c r="V79" i="56"/>
  <c r="V76" i="56"/>
  <c r="V75" i="56"/>
  <c r="V74" i="56"/>
  <c r="V71" i="56"/>
  <c r="V70" i="56"/>
  <c r="V69" i="56"/>
  <c r="V66" i="56"/>
  <c r="V65" i="56"/>
  <c r="V64" i="56"/>
  <c r="V61" i="56"/>
  <c r="V60" i="56"/>
  <c r="V59" i="56"/>
  <c r="V56" i="56"/>
  <c r="V55" i="56"/>
  <c r="V54" i="56"/>
  <c r="V51" i="56"/>
  <c r="V50" i="56"/>
  <c r="V49" i="56"/>
  <c r="V46" i="56"/>
  <c r="V45" i="56"/>
  <c r="V44" i="56"/>
  <c r="V41" i="56"/>
  <c r="V40" i="56"/>
  <c r="V39" i="56"/>
  <c r="V36" i="56"/>
  <c r="V35" i="56"/>
  <c r="V34" i="56"/>
  <c r="V31" i="56"/>
  <c r="V30" i="56"/>
  <c r="V29" i="56"/>
  <c r="V26" i="56"/>
  <c r="V25" i="56"/>
  <c r="V24" i="56"/>
  <c r="V21" i="56"/>
  <c r="V20" i="56"/>
  <c r="V19" i="56"/>
  <c r="V16" i="56"/>
  <c r="V15" i="56"/>
  <c r="V14" i="56"/>
  <c r="V7" i="56"/>
  <c r="V6" i="56"/>
  <c r="V5" i="56"/>
  <c r="V4" i="56"/>
  <c r="V86" i="55"/>
  <c r="V85" i="55"/>
  <c r="V84" i="55"/>
  <c r="V81" i="55"/>
  <c r="V80" i="55"/>
  <c r="V79" i="55"/>
  <c r="V76" i="55"/>
  <c r="V75" i="55"/>
  <c r="V74" i="55"/>
  <c r="V71" i="55"/>
  <c r="V70" i="55"/>
  <c r="V69" i="55"/>
  <c r="V66" i="55"/>
  <c r="V65" i="55"/>
  <c r="V64" i="55"/>
  <c r="V61" i="55"/>
  <c r="V60" i="55"/>
  <c r="V59" i="55"/>
  <c r="V56" i="55"/>
  <c r="V55" i="55"/>
  <c r="V54" i="55"/>
  <c r="V51" i="55"/>
  <c r="V50" i="55"/>
  <c r="V49" i="55"/>
  <c r="V46" i="55"/>
  <c r="V45" i="55"/>
  <c r="V44" i="55"/>
  <c r="V41" i="55"/>
  <c r="V40" i="55"/>
  <c r="V39" i="55"/>
  <c r="V36" i="55"/>
  <c r="V35" i="55"/>
  <c r="V34" i="55"/>
  <c r="V31" i="55"/>
  <c r="V30" i="55"/>
  <c r="V29" i="55"/>
  <c r="V26" i="55"/>
  <c r="V25" i="55"/>
  <c r="V24" i="55"/>
  <c r="V21" i="55"/>
  <c r="V20" i="55"/>
  <c r="V19" i="55"/>
  <c r="V16" i="55"/>
  <c r="V15" i="55"/>
  <c r="V14" i="55"/>
  <c r="V7" i="55"/>
  <c r="V6" i="55"/>
  <c r="V5" i="55"/>
  <c r="V4" i="55"/>
  <c r="V86" i="54"/>
  <c r="V85" i="54"/>
  <c r="V84" i="54"/>
  <c r="V81" i="54"/>
  <c r="V80" i="54"/>
  <c r="V79" i="54"/>
  <c r="V76" i="54"/>
  <c r="V75" i="54"/>
  <c r="V74" i="54"/>
  <c r="V71" i="54"/>
  <c r="V70" i="54"/>
  <c r="V69" i="54"/>
  <c r="V66" i="54"/>
  <c r="V65" i="54"/>
  <c r="V64" i="54"/>
  <c r="V61" i="54"/>
  <c r="V60" i="54"/>
  <c r="V59" i="54"/>
  <c r="V56" i="54"/>
  <c r="V55" i="54"/>
  <c r="V54" i="54"/>
  <c r="V51" i="54"/>
  <c r="V50" i="54"/>
  <c r="V49" i="54"/>
  <c r="V46" i="54"/>
  <c r="V45" i="54"/>
  <c r="V44" i="54"/>
  <c r="V41" i="54"/>
  <c r="V40" i="54"/>
  <c r="V39" i="54"/>
  <c r="V36" i="54"/>
  <c r="V35" i="54"/>
  <c r="V34" i="54"/>
  <c r="V31" i="54"/>
  <c r="V30" i="54"/>
  <c r="V29" i="54"/>
  <c r="V26" i="54"/>
  <c r="V25" i="54"/>
  <c r="V24" i="54"/>
  <c r="V21" i="54"/>
  <c r="V7" i="54"/>
  <c r="V6" i="54"/>
  <c r="V5" i="54"/>
  <c r="V4" i="54"/>
  <c r="V86" i="51"/>
  <c r="V85" i="51"/>
  <c r="V84" i="51"/>
  <c r="V81" i="51"/>
  <c r="V80" i="51"/>
  <c r="V79" i="51"/>
  <c r="V76" i="51"/>
  <c r="V75" i="51"/>
  <c r="V74" i="51"/>
  <c r="V71" i="51"/>
  <c r="V70" i="51"/>
  <c r="V69" i="51"/>
  <c r="V66" i="51"/>
  <c r="V65" i="51"/>
  <c r="V64" i="51"/>
  <c r="V61" i="51"/>
  <c r="V60" i="51"/>
  <c r="V59" i="51"/>
  <c r="V56" i="51"/>
  <c r="V55" i="51"/>
  <c r="V54" i="51"/>
  <c r="V51" i="51"/>
  <c r="V50" i="51"/>
  <c r="V49" i="51"/>
  <c r="V46" i="51"/>
  <c r="V45" i="51"/>
  <c r="V44" i="51"/>
  <c r="V41" i="51"/>
  <c r="V40" i="51"/>
  <c r="V39" i="51"/>
  <c r="V36" i="51"/>
  <c r="V35" i="51"/>
  <c r="V34" i="51"/>
  <c r="V31" i="51"/>
  <c r="V30" i="51"/>
  <c r="V29" i="51"/>
  <c r="V26" i="51"/>
  <c r="V25" i="51"/>
  <c r="V24" i="51"/>
  <c r="V21" i="51"/>
  <c r="V20" i="51"/>
  <c r="V19" i="51"/>
  <c r="V16" i="51"/>
  <c r="V15" i="51"/>
  <c r="V14" i="51"/>
  <c r="V7" i="51"/>
  <c r="V6" i="51"/>
  <c r="V5" i="51"/>
  <c r="V4" i="51"/>
  <c r="V86" i="50"/>
  <c r="V85" i="50"/>
  <c r="V84" i="50"/>
  <c r="V81" i="50"/>
  <c r="V80" i="50"/>
  <c r="V79" i="50"/>
  <c r="V76" i="50"/>
  <c r="V75" i="50"/>
  <c r="V74" i="50"/>
  <c r="V71" i="50"/>
  <c r="V70" i="50"/>
  <c r="V69" i="50"/>
  <c r="V66" i="50"/>
  <c r="V65" i="50"/>
  <c r="V64" i="50"/>
  <c r="V61" i="50"/>
  <c r="V60" i="50"/>
  <c r="V59" i="50"/>
  <c r="V56" i="50"/>
  <c r="V55" i="50"/>
  <c r="V54" i="50"/>
  <c r="V51" i="50"/>
  <c r="V50" i="50"/>
  <c r="V49" i="50"/>
  <c r="V46" i="50"/>
  <c r="V45" i="50"/>
  <c r="V44" i="50"/>
  <c r="V41" i="50"/>
  <c r="V40" i="50"/>
  <c r="V39" i="50"/>
  <c r="V36" i="50"/>
  <c r="V35" i="50"/>
  <c r="V34" i="50"/>
  <c r="V31" i="50"/>
  <c r="V30" i="50"/>
  <c r="V29" i="50"/>
  <c r="V26" i="50"/>
  <c r="V25" i="50"/>
  <c r="V24" i="50"/>
  <c r="V21" i="50"/>
  <c r="V20" i="50"/>
  <c r="V19" i="50"/>
  <c r="V16" i="50"/>
  <c r="V15" i="50"/>
  <c r="V14" i="50"/>
  <c r="V7" i="50"/>
  <c r="V6" i="50"/>
  <c r="V5" i="50"/>
  <c r="V4" i="50"/>
  <c r="V86" i="49"/>
  <c r="V85" i="49"/>
  <c r="V84" i="49"/>
  <c r="V81" i="49"/>
  <c r="V80" i="49"/>
  <c r="V79" i="49"/>
  <c r="V76" i="49"/>
  <c r="V75" i="49"/>
  <c r="V74" i="49"/>
  <c r="V71" i="49"/>
  <c r="V70" i="49"/>
  <c r="V69" i="49"/>
  <c r="V66" i="49"/>
  <c r="V65" i="49"/>
  <c r="V64" i="49"/>
  <c r="V61" i="49"/>
  <c r="V60" i="49"/>
  <c r="V59" i="49"/>
  <c r="V56" i="49"/>
  <c r="V55" i="49"/>
  <c r="V54" i="49"/>
  <c r="V51" i="49"/>
  <c r="V50" i="49"/>
  <c r="V49" i="49"/>
  <c r="V46" i="49"/>
  <c r="V45" i="49"/>
  <c r="V44" i="49"/>
  <c r="V41" i="49"/>
  <c r="V40" i="49"/>
  <c r="V39" i="49"/>
  <c r="V36" i="49"/>
  <c r="V35" i="49"/>
  <c r="V34" i="49"/>
  <c r="V31" i="49"/>
  <c r="V30" i="49"/>
  <c r="V29" i="49"/>
  <c r="V26" i="49"/>
  <c r="V25" i="49"/>
  <c r="V24" i="49"/>
  <c r="V21" i="49"/>
  <c r="V20" i="49"/>
  <c r="V19" i="49"/>
  <c r="V16" i="49"/>
  <c r="V15" i="49"/>
  <c r="V14" i="49"/>
  <c r="V6" i="49"/>
  <c r="V5" i="49"/>
  <c r="V4" i="49"/>
  <c r="V86" i="48"/>
  <c r="V85" i="48"/>
  <c r="V84" i="48"/>
  <c r="V81" i="48"/>
  <c r="V80" i="48"/>
  <c r="V79" i="48"/>
  <c r="V76" i="48"/>
  <c r="V75" i="48"/>
  <c r="V74" i="48"/>
  <c r="V71" i="48"/>
  <c r="V70" i="48"/>
  <c r="V69" i="48"/>
  <c r="V66" i="48"/>
  <c r="V65" i="48"/>
  <c r="V64" i="48"/>
  <c r="V61" i="48"/>
  <c r="V60" i="48"/>
  <c r="V59" i="48"/>
  <c r="V56" i="48"/>
  <c r="V55" i="48"/>
  <c r="V54" i="48"/>
  <c r="V51" i="48"/>
  <c r="V50" i="48"/>
  <c r="V49" i="48"/>
  <c r="V46" i="48"/>
  <c r="V45" i="48"/>
  <c r="V44" i="48"/>
  <c r="V41" i="48"/>
  <c r="V40" i="48"/>
  <c r="V39" i="48"/>
  <c r="V36" i="48"/>
  <c r="V35" i="48"/>
  <c r="V34" i="48"/>
  <c r="V31" i="48"/>
  <c r="V30" i="48"/>
  <c r="V29" i="48"/>
  <c r="V26" i="48"/>
  <c r="V25" i="48"/>
  <c r="V24" i="48"/>
  <c r="V21" i="48"/>
  <c r="V20" i="48"/>
  <c r="V19" i="48"/>
  <c r="V16" i="48"/>
  <c r="V15" i="48"/>
  <c r="V14" i="48"/>
  <c r="V7" i="48"/>
  <c r="V6" i="48"/>
  <c r="V5" i="48"/>
  <c r="V4" i="48"/>
  <c r="V86" i="47"/>
  <c r="V85" i="47"/>
  <c r="V84" i="47"/>
  <c r="V81" i="47"/>
  <c r="V80" i="47"/>
  <c r="V79" i="47"/>
  <c r="V76" i="47"/>
  <c r="V75" i="47"/>
  <c r="V74" i="47"/>
  <c r="V71" i="47"/>
  <c r="V70" i="47"/>
  <c r="V69" i="47"/>
  <c r="V66" i="47"/>
  <c r="V65" i="47"/>
  <c r="V64" i="47"/>
  <c r="V61" i="47"/>
  <c r="V60" i="47"/>
  <c r="V59" i="47"/>
  <c r="V56" i="47"/>
  <c r="V55" i="47"/>
  <c r="V54" i="47"/>
  <c r="V51" i="47"/>
  <c r="V50" i="47"/>
  <c r="V49" i="47"/>
  <c r="V46" i="47"/>
  <c r="V45" i="47"/>
  <c r="V44" i="47"/>
  <c r="V41" i="47"/>
  <c r="V40" i="47"/>
  <c r="V39" i="47"/>
  <c r="V36" i="47"/>
  <c r="V35" i="47"/>
  <c r="V34" i="47"/>
  <c r="V31" i="47"/>
  <c r="V30" i="47"/>
  <c r="V29" i="47"/>
  <c r="V26" i="47"/>
  <c r="V25" i="47"/>
  <c r="V24" i="47"/>
  <c r="V21" i="47"/>
  <c r="V20" i="47"/>
  <c r="V19" i="47"/>
  <c r="V16" i="47"/>
  <c r="V15" i="47"/>
  <c r="V14" i="47"/>
  <c r="V7" i="47"/>
  <c r="V6" i="47"/>
  <c r="V5" i="47"/>
  <c r="V4" i="47"/>
  <c r="C616" i="1"/>
  <c r="C615" i="1"/>
  <c r="C614" i="1"/>
  <c r="C613" i="1"/>
  <c r="C612" i="1"/>
  <c r="C611" i="1"/>
  <c r="C610" i="1"/>
  <c r="C609" i="1"/>
  <c r="C608" i="1"/>
  <c r="C607" i="1"/>
  <c r="C606" i="1"/>
  <c r="C605" i="1"/>
  <c r="C604" i="1"/>
  <c r="C603" i="1"/>
  <c r="C602" i="1"/>
  <c r="C601" i="1"/>
  <c r="C600" i="1"/>
  <c r="C599" i="1"/>
  <c r="C598" i="1"/>
  <c r="C597" i="1"/>
  <c r="C596" i="1"/>
  <c r="C595" i="1"/>
  <c r="C594" i="1"/>
  <c r="C593" i="1"/>
  <c r="C592" i="1"/>
  <c r="C591" i="1"/>
  <c r="C590" i="1"/>
  <c r="C589" i="1"/>
  <c r="C588" i="1"/>
  <c r="C587" i="1"/>
  <c r="C586" i="1"/>
  <c r="C585" i="1"/>
  <c r="C584" i="1"/>
  <c r="C967" i="1" l="1"/>
  <c r="C966" i="1"/>
  <c r="C965" i="1"/>
  <c r="C964" i="1"/>
  <c r="C963" i="1"/>
  <c r="C962" i="1"/>
  <c r="C961" i="1"/>
  <c r="C960" i="1"/>
  <c r="C959" i="1"/>
  <c r="C958" i="1"/>
  <c r="C957" i="1"/>
  <c r="C956" i="1"/>
  <c r="C955" i="1"/>
  <c r="C954" i="1"/>
  <c r="C953" i="1"/>
  <c r="C952" i="1"/>
  <c r="C951" i="1"/>
  <c r="C950" i="1"/>
  <c r="C949" i="1"/>
  <c r="C948" i="1"/>
  <c r="C947" i="1"/>
  <c r="C946" i="1"/>
  <c r="C945" i="1"/>
  <c r="C944" i="1"/>
  <c r="C943" i="1"/>
  <c r="C942" i="1"/>
  <c r="C941" i="1"/>
  <c r="C940" i="1"/>
  <c r="C939" i="1"/>
  <c r="C938" i="1"/>
  <c r="C937" i="1"/>
  <c r="C936" i="1"/>
  <c r="C935" i="1"/>
  <c r="C934" i="1"/>
  <c r="C933" i="1"/>
  <c r="C932" i="1"/>
  <c r="C931" i="1"/>
  <c r="C930" i="1"/>
  <c r="C929" i="1"/>
  <c r="U66" i="76" l="1"/>
  <c r="T66" i="76"/>
  <c r="S66" i="76"/>
  <c r="R66" i="76"/>
  <c r="Q66" i="76"/>
  <c r="P66" i="76"/>
  <c r="O66" i="76"/>
  <c r="N66" i="76"/>
  <c r="U65" i="76"/>
  <c r="T65" i="76"/>
  <c r="S65" i="76"/>
  <c r="R65" i="76"/>
  <c r="Q65" i="76"/>
  <c r="P65" i="76"/>
  <c r="O65" i="76"/>
  <c r="N65" i="76"/>
  <c r="U64" i="76"/>
  <c r="T64" i="76"/>
  <c r="S64" i="76"/>
  <c r="R64" i="76"/>
  <c r="Q64" i="76"/>
  <c r="P64" i="76"/>
  <c r="O64" i="76"/>
  <c r="N64" i="76"/>
  <c r="U63" i="76"/>
  <c r="T63" i="76"/>
  <c r="S63" i="76"/>
  <c r="R63" i="76"/>
  <c r="Q63" i="76"/>
  <c r="P63" i="76"/>
  <c r="O63" i="76"/>
  <c r="U62" i="76"/>
  <c r="T62" i="76"/>
  <c r="S62" i="76"/>
  <c r="R62" i="76"/>
  <c r="Q62" i="76"/>
  <c r="P62" i="76"/>
  <c r="O62" i="76"/>
  <c r="N62" i="76"/>
  <c r="U61" i="76"/>
  <c r="T61" i="76"/>
  <c r="S61" i="76"/>
  <c r="R61" i="76"/>
  <c r="Q61" i="76"/>
  <c r="P61" i="76"/>
  <c r="O61" i="76"/>
  <c r="N61" i="76"/>
  <c r="U60" i="76"/>
  <c r="T60" i="76"/>
  <c r="S60" i="76"/>
  <c r="R60" i="76"/>
  <c r="Q60" i="76"/>
  <c r="P60" i="76"/>
  <c r="O60" i="76"/>
  <c r="N60" i="76"/>
  <c r="U59" i="76"/>
  <c r="T59" i="76"/>
  <c r="S59" i="76"/>
  <c r="R59" i="76"/>
  <c r="Q59" i="76"/>
  <c r="P59" i="76"/>
  <c r="O59" i="76"/>
  <c r="U58" i="76"/>
  <c r="T58" i="76"/>
  <c r="S58" i="76"/>
  <c r="R58" i="76"/>
  <c r="Q58" i="76"/>
  <c r="P58" i="76"/>
  <c r="O58" i="76"/>
  <c r="N58" i="76"/>
  <c r="U57" i="76"/>
  <c r="T57" i="76"/>
  <c r="S57" i="76"/>
  <c r="R57" i="76"/>
  <c r="Q57" i="76"/>
  <c r="P57" i="76"/>
  <c r="O57" i="76"/>
  <c r="N57" i="76"/>
  <c r="U56" i="76"/>
  <c r="T56" i="76"/>
  <c r="S56" i="76"/>
  <c r="R56" i="76"/>
  <c r="Q56" i="76"/>
  <c r="P56" i="76"/>
  <c r="O56" i="76"/>
  <c r="N56" i="76"/>
  <c r="U55" i="76"/>
  <c r="T55" i="76"/>
  <c r="S55" i="76"/>
  <c r="R55" i="76"/>
  <c r="Q55" i="76"/>
  <c r="P55" i="76"/>
  <c r="O55" i="76"/>
  <c r="U54" i="76"/>
  <c r="T54" i="76"/>
  <c r="S54" i="76"/>
  <c r="R54" i="76"/>
  <c r="Q54" i="76"/>
  <c r="P54" i="76"/>
  <c r="O54" i="76"/>
  <c r="N54" i="76"/>
  <c r="U53" i="76"/>
  <c r="T53" i="76"/>
  <c r="S53" i="76"/>
  <c r="R53" i="76"/>
  <c r="Q53" i="76"/>
  <c r="P53" i="76"/>
  <c r="O53" i="76"/>
  <c r="N53" i="76"/>
  <c r="U52" i="76"/>
  <c r="T52" i="76"/>
  <c r="S52" i="76"/>
  <c r="R52" i="76"/>
  <c r="Q52" i="76"/>
  <c r="P52" i="76"/>
  <c r="O52" i="76"/>
  <c r="N52" i="76"/>
  <c r="U51" i="76"/>
  <c r="T51" i="76"/>
  <c r="S51" i="76"/>
  <c r="R51" i="76"/>
  <c r="Q51" i="76"/>
  <c r="P51" i="76"/>
  <c r="O51" i="76"/>
  <c r="U50" i="76"/>
  <c r="T50" i="76"/>
  <c r="S50" i="76"/>
  <c r="R50" i="76"/>
  <c r="Q50" i="76"/>
  <c r="P50" i="76"/>
  <c r="O50" i="76"/>
  <c r="N50" i="76"/>
  <c r="U49" i="76"/>
  <c r="T49" i="76"/>
  <c r="S49" i="76"/>
  <c r="R49" i="76"/>
  <c r="Q49" i="76"/>
  <c r="P49" i="76"/>
  <c r="O49" i="76"/>
  <c r="N49" i="76"/>
  <c r="U48" i="76"/>
  <c r="T48" i="76"/>
  <c r="S48" i="76"/>
  <c r="R48" i="76"/>
  <c r="Q48" i="76"/>
  <c r="P48" i="76"/>
  <c r="O48" i="76"/>
  <c r="N48" i="76"/>
  <c r="U47" i="76"/>
  <c r="T47" i="76"/>
  <c r="S47" i="76"/>
  <c r="R47" i="76"/>
  <c r="Q47" i="76"/>
  <c r="P47" i="76"/>
  <c r="O47" i="76"/>
  <c r="U46" i="76"/>
  <c r="T46" i="76"/>
  <c r="S46" i="76"/>
  <c r="R46" i="76"/>
  <c r="Q46" i="76"/>
  <c r="P46" i="76"/>
  <c r="O46" i="76"/>
  <c r="N46" i="76"/>
  <c r="U45" i="76"/>
  <c r="T45" i="76"/>
  <c r="S45" i="76"/>
  <c r="R45" i="76"/>
  <c r="Q45" i="76"/>
  <c r="P45" i="76"/>
  <c r="O45" i="76"/>
  <c r="N45" i="76"/>
  <c r="U44" i="76"/>
  <c r="T44" i="76"/>
  <c r="S44" i="76"/>
  <c r="R44" i="76"/>
  <c r="Q44" i="76"/>
  <c r="P44" i="76"/>
  <c r="O44" i="76"/>
  <c r="N44" i="76"/>
  <c r="U43" i="76"/>
  <c r="T43" i="76"/>
  <c r="S43" i="76"/>
  <c r="R43" i="76"/>
  <c r="Q43" i="76"/>
  <c r="P43" i="76"/>
  <c r="O43" i="76"/>
  <c r="U42" i="76"/>
  <c r="T42" i="76"/>
  <c r="S42" i="76"/>
  <c r="R42" i="76"/>
  <c r="Q42" i="76"/>
  <c r="P42" i="76"/>
  <c r="O42" i="76"/>
  <c r="N42" i="76"/>
  <c r="U41" i="76"/>
  <c r="T41" i="76"/>
  <c r="S41" i="76"/>
  <c r="R41" i="76"/>
  <c r="Q41" i="76"/>
  <c r="P41" i="76"/>
  <c r="O41" i="76"/>
  <c r="N41" i="76"/>
  <c r="U40" i="76"/>
  <c r="T40" i="76"/>
  <c r="S40" i="76"/>
  <c r="R40" i="76"/>
  <c r="Q40" i="76"/>
  <c r="P40" i="76"/>
  <c r="O40" i="76"/>
  <c r="N40" i="76"/>
  <c r="U39" i="76"/>
  <c r="T39" i="76"/>
  <c r="S39" i="76"/>
  <c r="R39" i="76"/>
  <c r="Q39" i="76"/>
  <c r="P39" i="76"/>
  <c r="O39" i="76"/>
  <c r="U38" i="76"/>
  <c r="T38" i="76"/>
  <c r="S38" i="76"/>
  <c r="R38" i="76"/>
  <c r="Q38" i="76"/>
  <c r="P38" i="76"/>
  <c r="O38" i="76"/>
  <c r="N38" i="76"/>
  <c r="U37" i="76"/>
  <c r="T37" i="76"/>
  <c r="S37" i="76"/>
  <c r="R37" i="76"/>
  <c r="Q37" i="76"/>
  <c r="P37" i="76"/>
  <c r="O37" i="76"/>
  <c r="N37" i="76"/>
  <c r="U36" i="76"/>
  <c r="T36" i="76"/>
  <c r="S36" i="76"/>
  <c r="R36" i="76"/>
  <c r="Q36" i="76"/>
  <c r="P36" i="76"/>
  <c r="O36" i="76"/>
  <c r="N36" i="76"/>
  <c r="U35" i="76"/>
  <c r="T35" i="76"/>
  <c r="S35" i="76"/>
  <c r="R35" i="76"/>
  <c r="Q35" i="76"/>
  <c r="P35" i="76"/>
  <c r="O35" i="76"/>
  <c r="U34" i="76"/>
  <c r="T34" i="76"/>
  <c r="S34" i="76"/>
  <c r="R34" i="76"/>
  <c r="Q34" i="76"/>
  <c r="P34" i="76"/>
  <c r="O34" i="76"/>
  <c r="N34" i="76"/>
  <c r="U33" i="76"/>
  <c r="T33" i="76"/>
  <c r="S33" i="76"/>
  <c r="R33" i="76"/>
  <c r="Q33" i="76"/>
  <c r="P33" i="76"/>
  <c r="O33" i="76"/>
  <c r="N33" i="76"/>
  <c r="U32" i="76"/>
  <c r="T32" i="76"/>
  <c r="S32" i="76"/>
  <c r="R32" i="76"/>
  <c r="Q32" i="76"/>
  <c r="P32" i="76"/>
  <c r="O32" i="76"/>
  <c r="N32" i="76"/>
  <c r="U31" i="76"/>
  <c r="T31" i="76"/>
  <c r="S31" i="76"/>
  <c r="R31" i="76"/>
  <c r="Q31" i="76"/>
  <c r="P31" i="76"/>
  <c r="O31" i="76"/>
  <c r="U30" i="76"/>
  <c r="T30" i="76"/>
  <c r="S30" i="76"/>
  <c r="R30" i="76"/>
  <c r="Q30" i="76"/>
  <c r="P30" i="76"/>
  <c r="O30" i="76"/>
  <c r="N30" i="76"/>
  <c r="U29" i="76"/>
  <c r="T29" i="76"/>
  <c r="S29" i="76"/>
  <c r="R29" i="76"/>
  <c r="Q29" i="76"/>
  <c r="P29" i="76"/>
  <c r="O29" i="76"/>
  <c r="N29" i="76"/>
  <c r="U28" i="76"/>
  <c r="T28" i="76"/>
  <c r="S28" i="76"/>
  <c r="R28" i="76"/>
  <c r="Q28" i="76"/>
  <c r="P28" i="76"/>
  <c r="O28" i="76"/>
  <c r="N28" i="76"/>
  <c r="U27" i="76"/>
  <c r="T27" i="76"/>
  <c r="S27" i="76"/>
  <c r="R27" i="76"/>
  <c r="Q27" i="76"/>
  <c r="P27" i="76"/>
  <c r="O27" i="76"/>
  <c r="U26" i="76"/>
  <c r="T26" i="76"/>
  <c r="S26" i="76"/>
  <c r="R26" i="76"/>
  <c r="Q26" i="76"/>
  <c r="P26" i="76"/>
  <c r="O26" i="76"/>
  <c r="N26" i="76"/>
  <c r="U25" i="76"/>
  <c r="T25" i="76"/>
  <c r="S25" i="76"/>
  <c r="R25" i="76"/>
  <c r="Q25" i="76"/>
  <c r="P25" i="76"/>
  <c r="O25" i="76"/>
  <c r="N25" i="76"/>
  <c r="U24" i="76"/>
  <c r="T24" i="76"/>
  <c r="S24" i="76"/>
  <c r="R24" i="76"/>
  <c r="Q24" i="76"/>
  <c r="P24" i="76"/>
  <c r="O24" i="76"/>
  <c r="N24" i="76"/>
  <c r="U23" i="76"/>
  <c r="T23" i="76"/>
  <c r="S23" i="76"/>
  <c r="R23" i="76"/>
  <c r="Q23" i="76"/>
  <c r="P23" i="76"/>
  <c r="O23" i="76"/>
  <c r="U22" i="76"/>
  <c r="T22" i="76"/>
  <c r="S22" i="76"/>
  <c r="R22" i="76"/>
  <c r="Q22" i="76"/>
  <c r="P22" i="76"/>
  <c r="O22" i="76"/>
  <c r="N22" i="76"/>
  <c r="U21" i="76"/>
  <c r="T21" i="76"/>
  <c r="S21" i="76"/>
  <c r="R21" i="76"/>
  <c r="Q21" i="76"/>
  <c r="P21" i="76"/>
  <c r="O21" i="76"/>
  <c r="N21" i="76"/>
  <c r="U20" i="76"/>
  <c r="T20" i="76"/>
  <c r="S20" i="76"/>
  <c r="R20" i="76"/>
  <c r="Q20" i="76"/>
  <c r="P20" i="76"/>
  <c r="O20" i="76"/>
  <c r="N20" i="76"/>
  <c r="U19" i="76"/>
  <c r="T19" i="76"/>
  <c r="S19" i="76"/>
  <c r="R19" i="76"/>
  <c r="Q19" i="76"/>
  <c r="P19" i="76"/>
  <c r="O19" i="76"/>
  <c r="U18" i="76"/>
  <c r="T18" i="76"/>
  <c r="S18" i="76"/>
  <c r="R18" i="76"/>
  <c r="Q18" i="76"/>
  <c r="P18" i="76"/>
  <c r="O18" i="76"/>
  <c r="N18" i="76"/>
  <c r="U17" i="76"/>
  <c r="T17" i="76"/>
  <c r="S17" i="76"/>
  <c r="R17" i="76"/>
  <c r="Q17" i="76"/>
  <c r="P17" i="76"/>
  <c r="O17" i="76"/>
  <c r="N17" i="76"/>
  <c r="U16" i="76"/>
  <c r="T16" i="76"/>
  <c r="S16" i="76"/>
  <c r="R16" i="76"/>
  <c r="Q16" i="76"/>
  <c r="P16" i="76"/>
  <c r="O16" i="76"/>
  <c r="N16" i="76"/>
  <c r="T15" i="76"/>
  <c r="S15" i="76"/>
  <c r="R15" i="76"/>
  <c r="Q15" i="76"/>
  <c r="P15" i="76"/>
  <c r="O15" i="76"/>
  <c r="U7" i="76"/>
  <c r="T7" i="76"/>
  <c r="S7" i="76"/>
  <c r="R7" i="76"/>
  <c r="Q7" i="76"/>
  <c r="P7" i="76"/>
  <c r="O7" i="76"/>
  <c r="N7" i="76"/>
  <c r="U6" i="76"/>
  <c r="T6" i="76"/>
  <c r="S6" i="76"/>
  <c r="R6" i="76"/>
  <c r="Q6" i="76"/>
  <c r="P6" i="76"/>
  <c r="O6" i="76"/>
  <c r="N6" i="76"/>
  <c r="U5" i="76"/>
  <c r="T5" i="76"/>
  <c r="S5" i="76"/>
  <c r="R5" i="76"/>
  <c r="Q5" i="76"/>
  <c r="P5" i="76"/>
  <c r="O5" i="76"/>
  <c r="N5" i="76"/>
  <c r="U4" i="76"/>
  <c r="T4" i="76"/>
  <c r="S4" i="76"/>
  <c r="R4" i="76"/>
  <c r="Q4" i="76"/>
  <c r="P4" i="76"/>
  <c r="O4" i="76"/>
  <c r="U66" i="75"/>
  <c r="T66" i="75"/>
  <c r="S66" i="75"/>
  <c r="R66" i="75"/>
  <c r="Q66" i="75"/>
  <c r="P66" i="75"/>
  <c r="O66" i="75"/>
  <c r="N66" i="75"/>
  <c r="U65" i="75"/>
  <c r="T65" i="75"/>
  <c r="S65" i="75"/>
  <c r="R65" i="75"/>
  <c r="Q65" i="75"/>
  <c r="P65" i="75"/>
  <c r="O65" i="75"/>
  <c r="N65" i="75"/>
  <c r="U64" i="75"/>
  <c r="T64" i="75"/>
  <c r="S64" i="75"/>
  <c r="R64" i="75"/>
  <c r="Q64" i="75"/>
  <c r="P64" i="75"/>
  <c r="O64" i="75"/>
  <c r="N64" i="75"/>
  <c r="U63" i="75"/>
  <c r="T63" i="75"/>
  <c r="S63" i="75"/>
  <c r="R63" i="75"/>
  <c r="Q63" i="75"/>
  <c r="P63" i="75"/>
  <c r="O63" i="75"/>
  <c r="U62" i="75"/>
  <c r="T62" i="75"/>
  <c r="S62" i="75"/>
  <c r="R62" i="75"/>
  <c r="Q62" i="75"/>
  <c r="P62" i="75"/>
  <c r="O62" i="75"/>
  <c r="N62" i="75"/>
  <c r="U61" i="75"/>
  <c r="T61" i="75"/>
  <c r="S61" i="75"/>
  <c r="R61" i="75"/>
  <c r="Q61" i="75"/>
  <c r="P61" i="75"/>
  <c r="O61" i="75"/>
  <c r="N61" i="75"/>
  <c r="U60" i="75"/>
  <c r="T60" i="75"/>
  <c r="S60" i="75"/>
  <c r="R60" i="75"/>
  <c r="Q60" i="75"/>
  <c r="P60" i="75"/>
  <c r="O60" i="75"/>
  <c r="N60" i="75"/>
  <c r="U59" i="75"/>
  <c r="T59" i="75"/>
  <c r="S59" i="75"/>
  <c r="R59" i="75"/>
  <c r="Q59" i="75"/>
  <c r="P59" i="75"/>
  <c r="O59" i="75"/>
  <c r="U58" i="75"/>
  <c r="T58" i="75"/>
  <c r="S58" i="75"/>
  <c r="R58" i="75"/>
  <c r="Q58" i="75"/>
  <c r="P58" i="75"/>
  <c r="O58" i="75"/>
  <c r="N58" i="75"/>
  <c r="U57" i="75"/>
  <c r="T57" i="75"/>
  <c r="S57" i="75"/>
  <c r="R57" i="75"/>
  <c r="Q57" i="75"/>
  <c r="P57" i="75"/>
  <c r="O57" i="75"/>
  <c r="N57" i="75"/>
  <c r="U56" i="75"/>
  <c r="T56" i="75"/>
  <c r="S56" i="75"/>
  <c r="R56" i="75"/>
  <c r="Q56" i="75"/>
  <c r="P56" i="75"/>
  <c r="O56" i="75"/>
  <c r="N56" i="75"/>
  <c r="U55" i="75"/>
  <c r="T55" i="75"/>
  <c r="S55" i="75"/>
  <c r="R55" i="75"/>
  <c r="Q55" i="75"/>
  <c r="P55" i="75"/>
  <c r="O55" i="75"/>
  <c r="U54" i="75"/>
  <c r="T54" i="75"/>
  <c r="S54" i="75"/>
  <c r="R54" i="75"/>
  <c r="Q54" i="75"/>
  <c r="P54" i="75"/>
  <c r="O54" i="75"/>
  <c r="N54" i="75"/>
  <c r="U53" i="75"/>
  <c r="T53" i="75"/>
  <c r="S53" i="75"/>
  <c r="R53" i="75"/>
  <c r="Q53" i="75"/>
  <c r="P53" i="75"/>
  <c r="O53" i="75"/>
  <c r="N53" i="75"/>
  <c r="U52" i="75"/>
  <c r="T52" i="75"/>
  <c r="S52" i="75"/>
  <c r="R52" i="75"/>
  <c r="Q52" i="75"/>
  <c r="P52" i="75"/>
  <c r="O52" i="75"/>
  <c r="N52" i="75"/>
  <c r="U51" i="75"/>
  <c r="T51" i="75"/>
  <c r="S51" i="75"/>
  <c r="R51" i="75"/>
  <c r="Q51" i="75"/>
  <c r="P51" i="75"/>
  <c r="O51" i="75"/>
  <c r="U50" i="75"/>
  <c r="T50" i="75"/>
  <c r="S50" i="75"/>
  <c r="R50" i="75"/>
  <c r="Q50" i="75"/>
  <c r="P50" i="75"/>
  <c r="O50" i="75"/>
  <c r="N50" i="75"/>
  <c r="U49" i="75"/>
  <c r="T49" i="75"/>
  <c r="S49" i="75"/>
  <c r="R49" i="75"/>
  <c r="Q49" i="75"/>
  <c r="P49" i="75"/>
  <c r="O49" i="75"/>
  <c r="N49" i="75"/>
  <c r="U48" i="75"/>
  <c r="T48" i="75"/>
  <c r="S48" i="75"/>
  <c r="R48" i="75"/>
  <c r="Q48" i="75"/>
  <c r="P48" i="75"/>
  <c r="O48" i="75"/>
  <c r="N48" i="75"/>
  <c r="U47" i="75"/>
  <c r="T47" i="75"/>
  <c r="S47" i="75"/>
  <c r="R47" i="75"/>
  <c r="Q47" i="75"/>
  <c r="P47" i="75"/>
  <c r="O47" i="75"/>
  <c r="U46" i="75"/>
  <c r="T46" i="75"/>
  <c r="S46" i="75"/>
  <c r="R46" i="75"/>
  <c r="Q46" i="75"/>
  <c r="P46" i="75"/>
  <c r="O46" i="75"/>
  <c r="N46" i="75"/>
  <c r="U45" i="75"/>
  <c r="T45" i="75"/>
  <c r="S45" i="75"/>
  <c r="R45" i="75"/>
  <c r="Q45" i="75"/>
  <c r="P45" i="75"/>
  <c r="O45" i="75"/>
  <c r="N45" i="75"/>
  <c r="U44" i="75"/>
  <c r="T44" i="75"/>
  <c r="S44" i="75"/>
  <c r="R44" i="75"/>
  <c r="Q44" i="75"/>
  <c r="P44" i="75"/>
  <c r="O44" i="75"/>
  <c r="N44" i="75"/>
  <c r="U43" i="75"/>
  <c r="T43" i="75"/>
  <c r="S43" i="75"/>
  <c r="R43" i="75"/>
  <c r="Q43" i="75"/>
  <c r="P43" i="75"/>
  <c r="O43" i="75"/>
  <c r="U42" i="75"/>
  <c r="T42" i="75"/>
  <c r="S42" i="75"/>
  <c r="R42" i="75"/>
  <c r="Q42" i="75"/>
  <c r="P42" i="75"/>
  <c r="O42" i="75"/>
  <c r="N42" i="75"/>
  <c r="U41" i="75"/>
  <c r="T41" i="75"/>
  <c r="S41" i="75"/>
  <c r="R41" i="75"/>
  <c r="Q41" i="75"/>
  <c r="P41" i="75"/>
  <c r="O41" i="75"/>
  <c r="N41" i="75"/>
  <c r="U40" i="75"/>
  <c r="T40" i="75"/>
  <c r="S40" i="75"/>
  <c r="R40" i="75"/>
  <c r="Q40" i="75"/>
  <c r="P40" i="75"/>
  <c r="O40" i="75"/>
  <c r="N40" i="75"/>
  <c r="U39" i="75"/>
  <c r="T39" i="75"/>
  <c r="S39" i="75"/>
  <c r="R39" i="75"/>
  <c r="Q39" i="75"/>
  <c r="P39" i="75"/>
  <c r="O39" i="75"/>
  <c r="U38" i="75"/>
  <c r="T38" i="75"/>
  <c r="S38" i="75"/>
  <c r="R38" i="75"/>
  <c r="Q38" i="75"/>
  <c r="P38" i="75"/>
  <c r="O38" i="75"/>
  <c r="N38" i="75"/>
  <c r="U37" i="75"/>
  <c r="T37" i="75"/>
  <c r="S37" i="75"/>
  <c r="R37" i="75"/>
  <c r="Q37" i="75"/>
  <c r="P37" i="75"/>
  <c r="O37" i="75"/>
  <c r="N37" i="75"/>
  <c r="U36" i="75"/>
  <c r="T36" i="75"/>
  <c r="S36" i="75"/>
  <c r="R36" i="75"/>
  <c r="Q36" i="75"/>
  <c r="P36" i="75"/>
  <c r="O36" i="75"/>
  <c r="N36" i="75"/>
  <c r="U35" i="75"/>
  <c r="T35" i="75"/>
  <c r="S35" i="75"/>
  <c r="R35" i="75"/>
  <c r="Q35" i="75"/>
  <c r="P35" i="75"/>
  <c r="O35" i="75"/>
  <c r="U34" i="75"/>
  <c r="T34" i="75"/>
  <c r="S34" i="75"/>
  <c r="R34" i="75"/>
  <c r="Q34" i="75"/>
  <c r="P34" i="75"/>
  <c r="O34" i="75"/>
  <c r="N34" i="75"/>
  <c r="U33" i="75"/>
  <c r="T33" i="75"/>
  <c r="S33" i="75"/>
  <c r="R33" i="75"/>
  <c r="Q33" i="75"/>
  <c r="P33" i="75"/>
  <c r="O33" i="75"/>
  <c r="N33" i="75"/>
  <c r="U32" i="75"/>
  <c r="T32" i="75"/>
  <c r="S32" i="75"/>
  <c r="R32" i="75"/>
  <c r="Q32" i="75"/>
  <c r="P32" i="75"/>
  <c r="O32" i="75"/>
  <c r="N32" i="75"/>
  <c r="U31" i="75"/>
  <c r="T31" i="75"/>
  <c r="S31" i="75"/>
  <c r="R31" i="75"/>
  <c r="Q31" i="75"/>
  <c r="P31" i="75"/>
  <c r="O31" i="75"/>
  <c r="U30" i="75"/>
  <c r="T30" i="75"/>
  <c r="S30" i="75"/>
  <c r="R30" i="75"/>
  <c r="Q30" i="75"/>
  <c r="P30" i="75"/>
  <c r="O30" i="75"/>
  <c r="N30" i="75"/>
  <c r="U29" i="75"/>
  <c r="T29" i="75"/>
  <c r="S29" i="75"/>
  <c r="R29" i="75"/>
  <c r="Q29" i="75"/>
  <c r="P29" i="75"/>
  <c r="O29" i="75"/>
  <c r="N29" i="75"/>
  <c r="U28" i="75"/>
  <c r="T28" i="75"/>
  <c r="S28" i="75"/>
  <c r="R28" i="75"/>
  <c r="Q28" i="75"/>
  <c r="P28" i="75"/>
  <c r="O28" i="75"/>
  <c r="N28" i="75"/>
  <c r="U27" i="75"/>
  <c r="T27" i="75"/>
  <c r="S27" i="75"/>
  <c r="R27" i="75"/>
  <c r="Q27" i="75"/>
  <c r="P27" i="75"/>
  <c r="O27" i="75"/>
  <c r="U26" i="75"/>
  <c r="T26" i="75"/>
  <c r="S26" i="75"/>
  <c r="R26" i="75"/>
  <c r="Q26" i="75"/>
  <c r="P26" i="75"/>
  <c r="O26" i="75"/>
  <c r="N26" i="75"/>
  <c r="U25" i="75"/>
  <c r="T25" i="75"/>
  <c r="S25" i="75"/>
  <c r="R25" i="75"/>
  <c r="Q25" i="75"/>
  <c r="P25" i="75"/>
  <c r="O25" i="75"/>
  <c r="N25" i="75"/>
  <c r="U24" i="75"/>
  <c r="T24" i="75"/>
  <c r="S24" i="75"/>
  <c r="R24" i="75"/>
  <c r="Q24" i="75"/>
  <c r="P24" i="75"/>
  <c r="O24" i="75"/>
  <c r="N24" i="75"/>
  <c r="U23" i="75"/>
  <c r="T23" i="75"/>
  <c r="S23" i="75"/>
  <c r="R23" i="75"/>
  <c r="Q23" i="75"/>
  <c r="P23" i="75"/>
  <c r="O23" i="75"/>
  <c r="U22" i="75"/>
  <c r="T22" i="75"/>
  <c r="S22" i="75"/>
  <c r="R22" i="75"/>
  <c r="Q22" i="75"/>
  <c r="P22" i="75"/>
  <c r="O22" i="75"/>
  <c r="N22" i="75"/>
  <c r="U21" i="75"/>
  <c r="T21" i="75"/>
  <c r="S21" i="75"/>
  <c r="R21" i="75"/>
  <c r="Q21" i="75"/>
  <c r="P21" i="75"/>
  <c r="O21" i="75"/>
  <c r="N21" i="75"/>
  <c r="U20" i="75"/>
  <c r="T20" i="75"/>
  <c r="S20" i="75"/>
  <c r="R20" i="75"/>
  <c r="Q20" i="75"/>
  <c r="P20" i="75"/>
  <c r="O20" i="75"/>
  <c r="N20" i="75"/>
  <c r="U19" i="75"/>
  <c r="T19" i="75"/>
  <c r="S19" i="75"/>
  <c r="R19" i="75"/>
  <c r="Q19" i="75"/>
  <c r="P19" i="75"/>
  <c r="O19" i="75"/>
  <c r="U18" i="75"/>
  <c r="T18" i="75"/>
  <c r="S18" i="75"/>
  <c r="R18" i="75"/>
  <c r="Q18" i="75"/>
  <c r="P18" i="75"/>
  <c r="O18" i="75"/>
  <c r="N18" i="75"/>
  <c r="U17" i="75"/>
  <c r="T17" i="75"/>
  <c r="S17" i="75"/>
  <c r="R17" i="75"/>
  <c r="Q17" i="75"/>
  <c r="P17" i="75"/>
  <c r="O17" i="75"/>
  <c r="N17" i="75"/>
  <c r="U16" i="75"/>
  <c r="T16" i="75"/>
  <c r="S16" i="75"/>
  <c r="R16" i="75"/>
  <c r="Q16" i="75"/>
  <c r="P16" i="75"/>
  <c r="O16" i="75"/>
  <c r="N16" i="75"/>
  <c r="U15" i="75"/>
  <c r="T15" i="75"/>
  <c r="S15" i="75"/>
  <c r="R15" i="75"/>
  <c r="Q15" i="75"/>
  <c r="P15" i="75"/>
  <c r="O15" i="75"/>
  <c r="U7" i="75"/>
  <c r="T7" i="75"/>
  <c r="S7" i="75"/>
  <c r="R7" i="75"/>
  <c r="Q7" i="75"/>
  <c r="P7" i="75"/>
  <c r="O7" i="75"/>
  <c r="N7" i="75"/>
  <c r="U6" i="75"/>
  <c r="T6" i="75"/>
  <c r="S6" i="75"/>
  <c r="R6" i="75"/>
  <c r="Q6" i="75"/>
  <c r="P6" i="75"/>
  <c r="O6" i="75"/>
  <c r="N6" i="75"/>
  <c r="U5" i="75"/>
  <c r="T5" i="75"/>
  <c r="S5" i="75"/>
  <c r="R5" i="75"/>
  <c r="Q5" i="75"/>
  <c r="P5" i="75"/>
  <c r="O5" i="75"/>
  <c r="N5" i="75"/>
  <c r="U4" i="75"/>
  <c r="T4" i="75"/>
  <c r="S4" i="75"/>
  <c r="R4" i="75"/>
  <c r="Q4" i="75"/>
  <c r="P4" i="75"/>
  <c r="O4" i="75"/>
  <c r="U66" i="74"/>
  <c r="T66" i="74"/>
  <c r="S66" i="74"/>
  <c r="R66" i="74"/>
  <c r="Q66" i="74"/>
  <c r="P66" i="74"/>
  <c r="O66" i="74"/>
  <c r="N66" i="74"/>
  <c r="U65" i="74"/>
  <c r="T65" i="74"/>
  <c r="S65" i="74"/>
  <c r="R65" i="74"/>
  <c r="Q65" i="74"/>
  <c r="P65" i="74"/>
  <c r="O65" i="74"/>
  <c r="N65" i="74"/>
  <c r="U64" i="74"/>
  <c r="T64" i="74"/>
  <c r="S64" i="74"/>
  <c r="R64" i="74"/>
  <c r="Q64" i="74"/>
  <c r="P64" i="74"/>
  <c r="O64" i="74"/>
  <c r="N64" i="74"/>
  <c r="U63" i="74"/>
  <c r="T63" i="74"/>
  <c r="S63" i="74"/>
  <c r="R63" i="74"/>
  <c r="Q63" i="74"/>
  <c r="P63" i="74"/>
  <c r="O63" i="74"/>
  <c r="U62" i="74"/>
  <c r="T62" i="74"/>
  <c r="S62" i="74"/>
  <c r="R62" i="74"/>
  <c r="Q62" i="74"/>
  <c r="P62" i="74"/>
  <c r="O62" i="74"/>
  <c r="N62" i="74"/>
  <c r="U61" i="74"/>
  <c r="T61" i="74"/>
  <c r="S61" i="74"/>
  <c r="R61" i="74"/>
  <c r="Q61" i="74"/>
  <c r="P61" i="74"/>
  <c r="O61" i="74"/>
  <c r="N61" i="74"/>
  <c r="U60" i="74"/>
  <c r="T60" i="74"/>
  <c r="S60" i="74"/>
  <c r="R60" i="74"/>
  <c r="Q60" i="74"/>
  <c r="P60" i="74"/>
  <c r="O60" i="74"/>
  <c r="N60" i="74"/>
  <c r="U59" i="74"/>
  <c r="T59" i="74"/>
  <c r="S59" i="74"/>
  <c r="R59" i="74"/>
  <c r="Q59" i="74"/>
  <c r="P59" i="74"/>
  <c r="O59" i="74"/>
  <c r="U58" i="74"/>
  <c r="T58" i="74"/>
  <c r="S58" i="74"/>
  <c r="R58" i="74"/>
  <c r="Q58" i="74"/>
  <c r="P58" i="74"/>
  <c r="O58" i="74"/>
  <c r="N58" i="74"/>
  <c r="U57" i="74"/>
  <c r="T57" i="74"/>
  <c r="S57" i="74"/>
  <c r="R57" i="74"/>
  <c r="Q57" i="74"/>
  <c r="P57" i="74"/>
  <c r="O57" i="74"/>
  <c r="N57" i="74"/>
  <c r="U56" i="74"/>
  <c r="T56" i="74"/>
  <c r="S56" i="74"/>
  <c r="R56" i="74"/>
  <c r="Q56" i="74"/>
  <c r="P56" i="74"/>
  <c r="O56" i="74"/>
  <c r="N56" i="74"/>
  <c r="U55" i="74"/>
  <c r="T55" i="74"/>
  <c r="S55" i="74"/>
  <c r="R55" i="74"/>
  <c r="Q55" i="74"/>
  <c r="P55" i="74"/>
  <c r="O55" i="74"/>
  <c r="U54" i="74"/>
  <c r="T54" i="74"/>
  <c r="S54" i="74"/>
  <c r="R54" i="74"/>
  <c r="Q54" i="74"/>
  <c r="P54" i="74"/>
  <c r="O54" i="74"/>
  <c r="N54" i="74"/>
  <c r="U53" i="74"/>
  <c r="T53" i="74"/>
  <c r="S53" i="74"/>
  <c r="R53" i="74"/>
  <c r="Q53" i="74"/>
  <c r="P53" i="74"/>
  <c r="O53" i="74"/>
  <c r="N53" i="74"/>
  <c r="U52" i="74"/>
  <c r="T52" i="74"/>
  <c r="S52" i="74"/>
  <c r="R52" i="74"/>
  <c r="Q52" i="74"/>
  <c r="P52" i="74"/>
  <c r="O52" i="74"/>
  <c r="N52" i="74"/>
  <c r="U51" i="74"/>
  <c r="T51" i="74"/>
  <c r="S51" i="74"/>
  <c r="R51" i="74"/>
  <c r="Q51" i="74"/>
  <c r="P51" i="74"/>
  <c r="O51" i="74"/>
  <c r="U50" i="74"/>
  <c r="T50" i="74"/>
  <c r="S50" i="74"/>
  <c r="R50" i="74"/>
  <c r="Q50" i="74"/>
  <c r="P50" i="74"/>
  <c r="O50" i="74"/>
  <c r="N50" i="74"/>
  <c r="U49" i="74"/>
  <c r="T49" i="74"/>
  <c r="S49" i="74"/>
  <c r="R49" i="74"/>
  <c r="Q49" i="74"/>
  <c r="P49" i="74"/>
  <c r="O49" i="74"/>
  <c r="N49" i="74"/>
  <c r="U48" i="74"/>
  <c r="T48" i="74"/>
  <c r="S48" i="74"/>
  <c r="R48" i="74"/>
  <c r="Q48" i="74"/>
  <c r="P48" i="74"/>
  <c r="O48" i="74"/>
  <c r="N48" i="74"/>
  <c r="U47" i="74"/>
  <c r="T47" i="74"/>
  <c r="S47" i="74"/>
  <c r="R47" i="74"/>
  <c r="Q47" i="74"/>
  <c r="P47" i="74"/>
  <c r="O47" i="74"/>
  <c r="U46" i="74"/>
  <c r="T46" i="74"/>
  <c r="S46" i="74"/>
  <c r="R46" i="74"/>
  <c r="Q46" i="74"/>
  <c r="P46" i="74"/>
  <c r="O46" i="74"/>
  <c r="N46" i="74"/>
  <c r="U45" i="74"/>
  <c r="T45" i="74"/>
  <c r="S45" i="74"/>
  <c r="R45" i="74"/>
  <c r="Q45" i="74"/>
  <c r="P45" i="74"/>
  <c r="O45" i="74"/>
  <c r="N45" i="74"/>
  <c r="U44" i="74"/>
  <c r="T44" i="74"/>
  <c r="S44" i="74"/>
  <c r="R44" i="74"/>
  <c r="Q44" i="74"/>
  <c r="P44" i="74"/>
  <c r="O44" i="74"/>
  <c r="N44" i="74"/>
  <c r="U43" i="74"/>
  <c r="T43" i="74"/>
  <c r="S43" i="74"/>
  <c r="R43" i="74"/>
  <c r="Q43" i="74"/>
  <c r="P43" i="74"/>
  <c r="O43" i="74"/>
  <c r="U42" i="74"/>
  <c r="T42" i="74"/>
  <c r="S42" i="74"/>
  <c r="R42" i="74"/>
  <c r="Q42" i="74"/>
  <c r="P42" i="74"/>
  <c r="O42" i="74"/>
  <c r="N42" i="74"/>
  <c r="U41" i="74"/>
  <c r="T41" i="74"/>
  <c r="S41" i="74"/>
  <c r="R41" i="74"/>
  <c r="Q41" i="74"/>
  <c r="P41" i="74"/>
  <c r="O41" i="74"/>
  <c r="N41" i="74"/>
  <c r="U40" i="74"/>
  <c r="T40" i="74"/>
  <c r="S40" i="74"/>
  <c r="R40" i="74"/>
  <c r="Q40" i="74"/>
  <c r="P40" i="74"/>
  <c r="O40" i="74"/>
  <c r="N40" i="74"/>
  <c r="U39" i="74"/>
  <c r="T39" i="74"/>
  <c r="S39" i="74"/>
  <c r="R39" i="74"/>
  <c r="Q39" i="74"/>
  <c r="P39" i="74"/>
  <c r="O39" i="74"/>
  <c r="U38" i="74"/>
  <c r="T38" i="74"/>
  <c r="S38" i="74"/>
  <c r="R38" i="74"/>
  <c r="Q38" i="74"/>
  <c r="P38" i="74"/>
  <c r="O38" i="74"/>
  <c r="N38" i="74"/>
  <c r="U37" i="74"/>
  <c r="T37" i="74"/>
  <c r="S37" i="74"/>
  <c r="R37" i="74"/>
  <c r="Q37" i="74"/>
  <c r="P37" i="74"/>
  <c r="O37" i="74"/>
  <c r="N37" i="74"/>
  <c r="U36" i="74"/>
  <c r="T36" i="74"/>
  <c r="S36" i="74"/>
  <c r="R36" i="74"/>
  <c r="Q36" i="74"/>
  <c r="P36" i="74"/>
  <c r="O36" i="74"/>
  <c r="N36" i="74"/>
  <c r="U35" i="74"/>
  <c r="T35" i="74"/>
  <c r="S35" i="74"/>
  <c r="R35" i="74"/>
  <c r="Q35" i="74"/>
  <c r="P35" i="74"/>
  <c r="O35" i="74"/>
  <c r="U34" i="74"/>
  <c r="T34" i="74"/>
  <c r="S34" i="74"/>
  <c r="R34" i="74"/>
  <c r="Q34" i="74"/>
  <c r="P34" i="74"/>
  <c r="O34" i="74"/>
  <c r="N34" i="74"/>
  <c r="U33" i="74"/>
  <c r="T33" i="74"/>
  <c r="S33" i="74"/>
  <c r="R33" i="74"/>
  <c r="Q33" i="74"/>
  <c r="P33" i="74"/>
  <c r="O33" i="74"/>
  <c r="N33" i="74"/>
  <c r="U32" i="74"/>
  <c r="T32" i="74"/>
  <c r="S32" i="74"/>
  <c r="R32" i="74"/>
  <c r="Q32" i="74"/>
  <c r="P32" i="74"/>
  <c r="O32" i="74"/>
  <c r="N32" i="74"/>
  <c r="U31" i="74"/>
  <c r="T31" i="74"/>
  <c r="S31" i="74"/>
  <c r="R31" i="74"/>
  <c r="Q31" i="74"/>
  <c r="P31" i="74"/>
  <c r="O31" i="74"/>
  <c r="U30" i="74"/>
  <c r="T30" i="74"/>
  <c r="S30" i="74"/>
  <c r="R30" i="74"/>
  <c r="Q30" i="74"/>
  <c r="P30" i="74"/>
  <c r="O30" i="74"/>
  <c r="N30" i="74"/>
  <c r="U29" i="74"/>
  <c r="T29" i="74"/>
  <c r="S29" i="74"/>
  <c r="R29" i="74"/>
  <c r="Q29" i="74"/>
  <c r="P29" i="74"/>
  <c r="O29" i="74"/>
  <c r="N29" i="74"/>
  <c r="U28" i="74"/>
  <c r="T28" i="74"/>
  <c r="S28" i="74"/>
  <c r="R28" i="74"/>
  <c r="Q28" i="74"/>
  <c r="P28" i="74"/>
  <c r="O28" i="74"/>
  <c r="N28" i="74"/>
  <c r="U27" i="74"/>
  <c r="T27" i="74"/>
  <c r="S27" i="74"/>
  <c r="R27" i="74"/>
  <c r="Q27" i="74"/>
  <c r="P27" i="74"/>
  <c r="O27" i="74"/>
  <c r="U26" i="74"/>
  <c r="T26" i="74"/>
  <c r="S26" i="74"/>
  <c r="R26" i="74"/>
  <c r="Q26" i="74"/>
  <c r="P26" i="74"/>
  <c r="O26" i="74"/>
  <c r="N26" i="74"/>
  <c r="U25" i="74"/>
  <c r="T25" i="74"/>
  <c r="S25" i="74"/>
  <c r="R25" i="74"/>
  <c r="Q25" i="74"/>
  <c r="P25" i="74"/>
  <c r="O25" i="74"/>
  <c r="N25" i="74"/>
  <c r="U24" i="74"/>
  <c r="T24" i="74"/>
  <c r="S24" i="74"/>
  <c r="R24" i="74"/>
  <c r="Q24" i="74"/>
  <c r="P24" i="74"/>
  <c r="O24" i="74"/>
  <c r="N24" i="74"/>
  <c r="U23" i="74"/>
  <c r="T23" i="74"/>
  <c r="S23" i="74"/>
  <c r="R23" i="74"/>
  <c r="Q23" i="74"/>
  <c r="P23" i="74"/>
  <c r="O23" i="74"/>
  <c r="U22" i="74"/>
  <c r="T22" i="74"/>
  <c r="S22" i="74"/>
  <c r="R22" i="74"/>
  <c r="Q22" i="74"/>
  <c r="P22" i="74"/>
  <c r="O22" i="74"/>
  <c r="N22" i="74"/>
  <c r="U21" i="74"/>
  <c r="T21" i="74"/>
  <c r="S21" i="74"/>
  <c r="R21" i="74"/>
  <c r="Q21" i="74"/>
  <c r="P21" i="74"/>
  <c r="O21" i="74"/>
  <c r="N21" i="74"/>
  <c r="U20" i="74"/>
  <c r="T20" i="74"/>
  <c r="S20" i="74"/>
  <c r="R20" i="74"/>
  <c r="Q20" i="74"/>
  <c r="P20" i="74"/>
  <c r="O20" i="74"/>
  <c r="N20" i="74"/>
  <c r="U19" i="74"/>
  <c r="T19" i="74"/>
  <c r="S19" i="74"/>
  <c r="R19" i="74"/>
  <c r="Q19" i="74"/>
  <c r="P19" i="74"/>
  <c r="O19" i="74"/>
  <c r="U18" i="74"/>
  <c r="T18" i="74"/>
  <c r="S18" i="74"/>
  <c r="R18" i="74"/>
  <c r="Q18" i="74"/>
  <c r="P18" i="74"/>
  <c r="O18" i="74"/>
  <c r="N18" i="74"/>
  <c r="U17" i="74"/>
  <c r="T17" i="74"/>
  <c r="S17" i="74"/>
  <c r="R17" i="74"/>
  <c r="Q17" i="74"/>
  <c r="P17" i="74"/>
  <c r="O17" i="74"/>
  <c r="N17" i="74"/>
  <c r="U16" i="74"/>
  <c r="T16" i="74"/>
  <c r="S16" i="74"/>
  <c r="R16" i="74"/>
  <c r="Q16" i="74"/>
  <c r="P16" i="74"/>
  <c r="O16" i="74"/>
  <c r="N16" i="74"/>
  <c r="U15" i="74"/>
  <c r="T15" i="74"/>
  <c r="S15" i="74"/>
  <c r="R15" i="74"/>
  <c r="Q15" i="74"/>
  <c r="P15" i="74"/>
  <c r="O15" i="74"/>
  <c r="U7" i="74"/>
  <c r="T7" i="74"/>
  <c r="S7" i="74"/>
  <c r="R7" i="74"/>
  <c r="Q7" i="74"/>
  <c r="P7" i="74"/>
  <c r="O7" i="74"/>
  <c r="N7" i="74"/>
  <c r="U6" i="74"/>
  <c r="T6" i="74"/>
  <c r="S6" i="74"/>
  <c r="R6" i="74"/>
  <c r="Q6" i="74"/>
  <c r="P6" i="74"/>
  <c r="O6" i="74"/>
  <c r="N6" i="74"/>
  <c r="U5" i="74"/>
  <c r="T5" i="74"/>
  <c r="S5" i="74"/>
  <c r="R5" i="74"/>
  <c r="Q5" i="74"/>
  <c r="P5" i="74"/>
  <c r="O5" i="74"/>
  <c r="N5" i="74"/>
  <c r="U4" i="74"/>
  <c r="T4" i="74"/>
  <c r="S4" i="74"/>
  <c r="R4" i="74"/>
  <c r="Q4" i="74"/>
  <c r="P4" i="74"/>
  <c r="O4" i="74"/>
  <c r="U66" i="73"/>
  <c r="T66" i="73"/>
  <c r="S66" i="73"/>
  <c r="R66" i="73"/>
  <c r="Q66" i="73"/>
  <c r="P66" i="73"/>
  <c r="O66" i="73"/>
  <c r="N66" i="73"/>
  <c r="U65" i="73"/>
  <c r="T65" i="73"/>
  <c r="S65" i="73"/>
  <c r="R65" i="73"/>
  <c r="Q65" i="73"/>
  <c r="P65" i="73"/>
  <c r="O65" i="73"/>
  <c r="N65" i="73"/>
  <c r="U64" i="73"/>
  <c r="T64" i="73"/>
  <c r="S64" i="73"/>
  <c r="R64" i="73"/>
  <c r="Q64" i="73"/>
  <c r="P64" i="73"/>
  <c r="O64" i="73"/>
  <c r="N64" i="73"/>
  <c r="U63" i="73"/>
  <c r="T63" i="73"/>
  <c r="S63" i="73"/>
  <c r="R63" i="73"/>
  <c r="Q63" i="73"/>
  <c r="P63" i="73"/>
  <c r="O63" i="73"/>
  <c r="U62" i="73"/>
  <c r="T62" i="73"/>
  <c r="S62" i="73"/>
  <c r="R62" i="73"/>
  <c r="Q62" i="73"/>
  <c r="P62" i="73"/>
  <c r="O62" i="73"/>
  <c r="N62" i="73"/>
  <c r="U61" i="73"/>
  <c r="T61" i="73"/>
  <c r="S61" i="73"/>
  <c r="R61" i="73"/>
  <c r="Q61" i="73"/>
  <c r="P61" i="73"/>
  <c r="O61" i="73"/>
  <c r="N61" i="73"/>
  <c r="U60" i="73"/>
  <c r="T60" i="73"/>
  <c r="S60" i="73"/>
  <c r="R60" i="73"/>
  <c r="Q60" i="73"/>
  <c r="P60" i="73"/>
  <c r="O60" i="73"/>
  <c r="N60" i="73"/>
  <c r="U59" i="73"/>
  <c r="T59" i="73"/>
  <c r="S59" i="73"/>
  <c r="R59" i="73"/>
  <c r="Q59" i="73"/>
  <c r="P59" i="73"/>
  <c r="O59" i="73"/>
  <c r="U58" i="73"/>
  <c r="T58" i="73"/>
  <c r="S58" i="73"/>
  <c r="R58" i="73"/>
  <c r="Q58" i="73"/>
  <c r="P58" i="73"/>
  <c r="O58" i="73"/>
  <c r="N58" i="73"/>
  <c r="U57" i="73"/>
  <c r="T57" i="73"/>
  <c r="S57" i="73"/>
  <c r="R57" i="73"/>
  <c r="Q57" i="73"/>
  <c r="P57" i="73"/>
  <c r="O57" i="73"/>
  <c r="N57" i="73"/>
  <c r="U56" i="73"/>
  <c r="T56" i="73"/>
  <c r="S56" i="73"/>
  <c r="R56" i="73"/>
  <c r="Q56" i="73"/>
  <c r="P56" i="73"/>
  <c r="O56" i="73"/>
  <c r="N56" i="73"/>
  <c r="U55" i="73"/>
  <c r="T55" i="73"/>
  <c r="S55" i="73"/>
  <c r="R55" i="73"/>
  <c r="Q55" i="73"/>
  <c r="P55" i="73"/>
  <c r="O55" i="73"/>
  <c r="U54" i="73"/>
  <c r="T54" i="73"/>
  <c r="S54" i="73"/>
  <c r="R54" i="73"/>
  <c r="Q54" i="73"/>
  <c r="P54" i="73"/>
  <c r="O54" i="73"/>
  <c r="N54" i="73"/>
  <c r="U53" i="73"/>
  <c r="T53" i="73"/>
  <c r="S53" i="73"/>
  <c r="R53" i="73"/>
  <c r="Q53" i="73"/>
  <c r="P53" i="73"/>
  <c r="O53" i="73"/>
  <c r="N53" i="73"/>
  <c r="U52" i="73"/>
  <c r="T52" i="73"/>
  <c r="S52" i="73"/>
  <c r="R52" i="73"/>
  <c r="Q52" i="73"/>
  <c r="P52" i="73"/>
  <c r="O52" i="73"/>
  <c r="N52" i="73"/>
  <c r="U51" i="73"/>
  <c r="T51" i="73"/>
  <c r="S51" i="73"/>
  <c r="R51" i="73"/>
  <c r="Q51" i="73"/>
  <c r="P51" i="73"/>
  <c r="O51" i="73"/>
  <c r="U50" i="73"/>
  <c r="T50" i="73"/>
  <c r="S50" i="73"/>
  <c r="R50" i="73"/>
  <c r="Q50" i="73"/>
  <c r="P50" i="73"/>
  <c r="O50" i="73"/>
  <c r="N50" i="73"/>
  <c r="U49" i="73"/>
  <c r="T49" i="73"/>
  <c r="S49" i="73"/>
  <c r="R49" i="73"/>
  <c r="Q49" i="73"/>
  <c r="P49" i="73"/>
  <c r="O49" i="73"/>
  <c r="N49" i="73"/>
  <c r="U48" i="73"/>
  <c r="T48" i="73"/>
  <c r="S48" i="73"/>
  <c r="R48" i="73"/>
  <c r="Q48" i="73"/>
  <c r="P48" i="73"/>
  <c r="O48" i="73"/>
  <c r="N48" i="73"/>
  <c r="U47" i="73"/>
  <c r="T47" i="73"/>
  <c r="S47" i="73"/>
  <c r="R47" i="73"/>
  <c r="Q47" i="73"/>
  <c r="P47" i="73"/>
  <c r="O47" i="73"/>
  <c r="U46" i="73"/>
  <c r="T46" i="73"/>
  <c r="S46" i="73"/>
  <c r="R46" i="73"/>
  <c r="Q46" i="73"/>
  <c r="P46" i="73"/>
  <c r="O46" i="73"/>
  <c r="N46" i="73"/>
  <c r="U45" i="73"/>
  <c r="T45" i="73"/>
  <c r="S45" i="73"/>
  <c r="R45" i="73"/>
  <c r="Q45" i="73"/>
  <c r="P45" i="73"/>
  <c r="O45" i="73"/>
  <c r="N45" i="73"/>
  <c r="U44" i="73"/>
  <c r="T44" i="73"/>
  <c r="S44" i="73"/>
  <c r="R44" i="73"/>
  <c r="Q44" i="73"/>
  <c r="P44" i="73"/>
  <c r="O44" i="73"/>
  <c r="N44" i="73"/>
  <c r="U43" i="73"/>
  <c r="T43" i="73"/>
  <c r="S43" i="73"/>
  <c r="R43" i="73"/>
  <c r="Q43" i="73"/>
  <c r="P43" i="73"/>
  <c r="O43" i="73"/>
  <c r="U42" i="73"/>
  <c r="T42" i="73"/>
  <c r="S42" i="73"/>
  <c r="R42" i="73"/>
  <c r="Q42" i="73"/>
  <c r="P42" i="73"/>
  <c r="O42" i="73"/>
  <c r="N42" i="73"/>
  <c r="U41" i="73"/>
  <c r="T41" i="73"/>
  <c r="S41" i="73"/>
  <c r="R41" i="73"/>
  <c r="Q41" i="73"/>
  <c r="P41" i="73"/>
  <c r="O41" i="73"/>
  <c r="N41" i="73"/>
  <c r="U40" i="73"/>
  <c r="T40" i="73"/>
  <c r="S40" i="73"/>
  <c r="R40" i="73"/>
  <c r="Q40" i="73"/>
  <c r="P40" i="73"/>
  <c r="O40" i="73"/>
  <c r="N40" i="73"/>
  <c r="U39" i="73"/>
  <c r="T39" i="73"/>
  <c r="S39" i="73"/>
  <c r="R39" i="73"/>
  <c r="Q39" i="73"/>
  <c r="P39" i="73"/>
  <c r="O39" i="73"/>
  <c r="U38" i="73"/>
  <c r="T38" i="73"/>
  <c r="S38" i="73"/>
  <c r="R38" i="73"/>
  <c r="Q38" i="73"/>
  <c r="P38" i="73"/>
  <c r="O38" i="73"/>
  <c r="N38" i="73"/>
  <c r="U37" i="73"/>
  <c r="T37" i="73"/>
  <c r="S37" i="73"/>
  <c r="R37" i="73"/>
  <c r="Q37" i="73"/>
  <c r="P37" i="73"/>
  <c r="O37" i="73"/>
  <c r="N37" i="73"/>
  <c r="U36" i="73"/>
  <c r="T36" i="73"/>
  <c r="S36" i="73"/>
  <c r="R36" i="73"/>
  <c r="Q36" i="73"/>
  <c r="P36" i="73"/>
  <c r="O36" i="73"/>
  <c r="N36" i="73"/>
  <c r="U35" i="73"/>
  <c r="T35" i="73"/>
  <c r="S35" i="73"/>
  <c r="R35" i="73"/>
  <c r="Q35" i="73"/>
  <c r="P35" i="73"/>
  <c r="O35" i="73"/>
  <c r="U34" i="73"/>
  <c r="T34" i="73"/>
  <c r="S34" i="73"/>
  <c r="R34" i="73"/>
  <c r="Q34" i="73"/>
  <c r="P34" i="73"/>
  <c r="O34" i="73"/>
  <c r="N34" i="73"/>
  <c r="U33" i="73"/>
  <c r="T33" i="73"/>
  <c r="S33" i="73"/>
  <c r="R33" i="73"/>
  <c r="Q33" i="73"/>
  <c r="P33" i="73"/>
  <c r="O33" i="73"/>
  <c r="N33" i="73"/>
  <c r="U32" i="73"/>
  <c r="T32" i="73"/>
  <c r="S32" i="73"/>
  <c r="R32" i="73"/>
  <c r="Q32" i="73"/>
  <c r="P32" i="73"/>
  <c r="O32" i="73"/>
  <c r="N32" i="73"/>
  <c r="U31" i="73"/>
  <c r="T31" i="73"/>
  <c r="S31" i="73"/>
  <c r="R31" i="73"/>
  <c r="Q31" i="73"/>
  <c r="P31" i="73"/>
  <c r="O31" i="73"/>
  <c r="U30" i="73"/>
  <c r="T30" i="73"/>
  <c r="S30" i="73"/>
  <c r="R30" i="73"/>
  <c r="Q30" i="73"/>
  <c r="P30" i="73"/>
  <c r="O30" i="73"/>
  <c r="N30" i="73"/>
  <c r="U29" i="73"/>
  <c r="T29" i="73"/>
  <c r="S29" i="73"/>
  <c r="R29" i="73"/>
  <c r="Q29" i="73"/>
  <c r="P29" i="73"/>
  <c r="O29" i="73"/>
  <c r="N29" i="73"/>
  <c r="U28" i="73"/>
  <c r="T28" i="73"/>
  <c r="S28" i="73"/>
  <c r="R28" i="73"/>
  <c r="Q28" i="73"/>
  <c r="P28" i="73"/>
  <c r="O28" i="73"/>
  <c r="N28" i="73"/>
  <c r="U27" i="73"/>
  <c r="T27" i="73"/>
  <c r="S27" i="73"/>
  <c r="R27" i="73"/>
  <c r="Q27" i="73"/>
  <c r="P27" i="73"/>
  <c r="O27" i="73"/>
  <c r="U26" i="73"/>
  <c r="T26" i="73"/>
  <c r="S26" i="73"/>
  <c r="R26" i="73"/>
  <c r="Q26" i="73"/>
  <c r="P26" i="73"/>
  <c r="O26" i="73"/>
  <c r="N26" i="73"/>
  <c r="U25" i="73"/>
  <c r="T25" i="73"/>
  <c r="S25" i="73"/>
  <c r="R25" i="73"/>
  <c r="Q25" i="73"/>
  <c r="P25" i="73"/>
  <c r="O25" i="73"/>
  <c r="N25" i="73"/>
  <c r="U24" i="73"/>
  <c r="T24" i="73"/>
  <c r="S24" i="73"/>
  <c r="R24" i="73"/>
  <c r="Q24" i="73"/>
  <c r="P24" i="73"/>
  <c r="O24" i="73"/>
  <c r="N24" i="73"/>
  <c r="U23" i="73"/>
  <c r="T23" i="73"/>
  <c r="S23" i="73"/>
  <c r="R23" i="73"/>
  <c r="Q23" i="73"/>
  <c r="P23" i="73"/>
  <c r="O23" i="73"/>
  <c r="U22" i="73"/>
  <c r="T22" i="73"/>
  <c r="S22" i="73"/>
  <c r="R22" i="73"/>
  <c r="Q22" i="73"/>
  <c r="P22" i="73"/>
  <c r="O22" i="73"/>
  <c r="N22" i="73"/>
  <c r="U21" i="73"/>
  <c r="T21" i="73"/>
  <c r="S21" i="73"/>
  <c r="R21" i="73"/>
  <c r="Q21" i="73"/>
  <c r="P21" i="73"/>
  <c r="O21" i="73"/>
  <c r="N21" i="73"/>
  <c r="U20" i="73"/>
  <c r="T20" i="73"/>
  <c r="S20" i="73"/>
  <c r="R20" i="73"/>
  <c r="Q20" i="73"/>
  <c r="P20" i="73"/>
  <c r="O20" i="73"/>
  <c r="N20" i="73"/>
  <c r="U19" i="73"/>
  <c r="T19" i="73"/>
  <c r="S19" i="73"/>
  <c r="R19" i="73"/>
  <c r="Q19" i="73"/>
  <c r="P19" i="73"/>
  <c r="O19" i="73"/>
  <c r="U18" i="73"/>
  <c r="T18" i="73"/>
  <c r="S18" i="73"/>
  <c r="R18" i="73"/>
  <c r="Q18" i="73"/>
  <c r="P18" i="73"/>
  <c r="O18" i="73"/>
  <c r="N18" i="73"/>
  <c r="U17" i="73"/>
  <c r="T17" i="73"/>
  <c r="S17" i="73"/>
  <c r="R17" i="73"/>
  <c r="Q17" i="73"/>
  <c r="P17" i="73"/>
  <c r="O17" i="73"/>
  <c r="N17" i="73"/>
  <c r="U16" i="73"/>
  <c r="T16" i="73"/>
  <c r="S16" i="73"/>
  <c r="R16" i="73"/>
  <c r="Q16" i="73"/>
  <c r="P16" i="73"/>
  <c r="O16" i="73"/>
  <c r="N16" i="73"/>
  <c r="U15" i="73"/>
  <c r="T15" i="73"/>
  <c r="S15" i="73"/>
  <c r="R15" i="73"/>
  <c r="Q15" i="73"/>
  <c r="P15" i="73"/>
  <c r="O15" i="73"/>
  <c r="U7" i="73"/>
  <c r="T7" i="73"/>
  <c r="S7" i="73"/>
  <c r="R7" i="73"/>
  <c r="Q7" i="73"/>
  <c r="P7" i="73"/>
  <c r="O7" i="73"/>
  <c r="N7" i="73"/>
  <c r="U6" i="73"/>
  <c r="T6" i="73"/>
  <c r="S6" i="73"/>
  <c r="R6" i="73"/>
  <c r="Q6" i="73"/>
  <c r="P6" i="73"/>
  <c r="O6" i="73"/>
  <c r="N6" i="73"/>
  <c r="U5" i="73"/>
  <c r="T5" i="73"/>
  <c r="S5" i="73"/>
  <c r="R5" i="73"/>
  <c r="Q5" i="73"/>
  <c r="P5" i="73"/>
  <c r="O5" i="73"/>
  <c r="N5" i="73"/>
  <c r="U4" i="73"/>
  <c r="T4" i="73"/>
  <c r="S4" i="73"/>
  <c r="R4" i="73"/>
  <c r="Q4" i="73"/>
  <c r="P4" i="73"/>
  <c r="O4" i="73"/>
  <c r="U66" i="72"/>
  <c r="T66" i="72"/>
  <c r="S66" i="72"/>
  <c r="R66" i="72"/>
  <c r="Q66" i="72"/>
  <c r="P66" i="72"/>
  <c r="O66" i="72"/>
  <c r="N66" i="72"/>
  <c r="U65" i="72"/>
  <c r="T65" i="72"/>
  <c r="S65" i="72"/>
  <c r="R65" i="72"/>
  <c r="Q65" i="72"/>
  <c r="P65" i="72"/>
  <c r="O65" i="72"/>
  <c r="N65" i="72"/>
  <c r="U64" i="72"/>
  <c r="T64" i="72"/>
  <c r="S64" i="72"/>
  <c r="R64" i="72"/>
  <c r="Q64" i="72"/>
  <c r="P64" i="72"/>
  <c r="O64" i="72"/>
  <c r="N64" i="72"/>
  <c r="U63" i="72"/>
  <c r="T63" i="72"/>
  <c r="S63" i="72"/>
  <c r="R63" i="72"/>
  <c r="Q63" i="72"/>
  <c r="P63" i="72"/>
  <c r="O63" i="72"/>
  <c r="U62" i="72"/>
  <c r="T62" i="72"/>
  <c r="S62" i="72"/>
  <c r="R62" i="72"/>
  <c r="Q62" i="72"/>
  <c r="P62" i="72"/>
  <c r="O62" i="72"/>
  <c r="N62" i="72"/>
  <c r="U61" i="72"/>
  <c r="T61" i="72"/>
  <c r="S61" i="72"/>
  <c r="R61" i="72"/>
  <c r="Q61" i="72"/>
  <c r="P61" i="72"/>
  <c r="O61" i="72"/>
  <c r="N61" i="72"/>
  <c r="U60" i="72"/>
  <c r="T60" i="72"/>
  <c r="S60" i="72"/>
  <c r="R60" i="72"/>
  <c r="Q60" i="72"/>
  <c r="P60" i="72"/>
  <c r="O60" i="72"/>
  <c r="N60" i="72"/>
  <c r="U59" i="72"/>
  <c r="T59" i="72"/>
  <c r="S59" i="72"/>
  <c r="R59" i="72"/>
  <c r="Q59" i="72"/>
  <c r="P59" i="72"/>
  <c r="O59" i="72"/>
  <c r="U58" i="72"/>
  <c r="T58" i="72"/>
  <c r="S58" i="72"/>
  <c r="R58" i="72"/>
  <c r="Q58" i="72"/>
  <c r="P58" i="72"/>
  <c r="O58" i="72"/>
  <c r="N58" i="72"/>
  <c r="U57" i="72"/>
  <c r="T57" i="72"/>
  <c r="S57" i="72"/>
  <c r="R57" i="72"/>
  <c r="Q57" i="72"/>
  <c r="P57" i="72"/>
  <c r="O57" i="72"/>
  <c r="N57" i="72"/>
  <c r="U56" i="72"/>
  <c r="T56" i="72"/>
  <c r="S56" i="72"/>
  <c r="R56" i="72"/>
  <c r="Q56" i="72"/>
  <c r="P56" i="72"/>
  <c r="O56" i="72"/>
  <c r="N56" i="72"/>
  <c r="U55" i="72"/>
  <c r="T55" i="72"/>
  <c r="S55" i="72"/>
  <c r="R55" i="72"/>
  <c r="Q55" i="72"/>
  <c r="P55" i="72"/>
  <c r="O55" i="72"/>
  <c r="U54" i="72"/>
  <c r="T54" i="72"/>
  <c r="S54" i="72"/>
  <c r="R54" i="72"/>
  <c r="Q54" i="72"/>
  <c r="P54" i="72"/>
  <c r="O54" i="72"/>
  <c r="N54" i="72"/>
  <c r="U53" i="72"/>
  <c r="T53" i="72"/>
  <c r="S53" i="72"/>
  <c r="R53" i="72"/>
  <c r="Q53" i="72"/>
  <c r="P53" i="72"/>
  <c r="O53" i="72"/>
  <c r="N53" i="72"/>
  <c r="U52" i="72"/>
  <c r="T52" i="72"/>
  <c r="S52" i="72"/>
  <c r="R52" i="72"/>
  <c r="Q52" i="72"/>
  <c r="P52" i="72"/>
  <c r="O52" i="72"/>
  <c r="N52" i="72"/>
  <c r="U51" i="72"/>
  <c r="T51" i="72"/>
  <c r="S51" i="72"/>
  <c r="R51" i="72"/>
  <c r="Q51" i="72"/>
  <c r="P51" i="72"/>
  <c r="O51" i="72"/>
  <c r="U50" i="72"/>
  <c r="T50" i="72"/>
  <c r="S50" i="72"/>
  <c r="R50" i="72"/>
  <c r="Q50" i="72"/>
  <c r="P50" i="72"/>
  <c r="O50" i="72"/>
  <c r="N50" i="72"/>
  <c r="U49" i="72"/>
  <c r="T49" i="72"/>
  <c r="S49" i="72"/>
  <c r="R49" i="72"/>
  <c r="Q49" i="72"/>
  <c r="P49" i="72"/>
  <c r="O49" i="72"/>
  <c r="N49" i="72"/>
  <c r="U48" i="72"/>
  <c r="T48" i="72"/>
  <c r="S48" i="72"/>
  <c r="R48" i="72"/>
  <c r="Q48" i="72"/>
  <c r="P48" i="72"/>
  <c r="O48" i="72"/>
  <c r="N48" i="72"/>
  <c r="U47" i="72"/>
  <c r="T47" i="72"/>
  <c r="S47" i="72"/>
  <c r="R47" i="72"/>
  <c r="Q47" i="72"/>
  <c r="P47" i="72"/>
  <c r="O47" i="72"/>
  <c r="U46" i="72"/>
  <c r="T46" i="72"/>
  <c r="S46" i="72"/>
  <c r="R46" i="72"/>
  <c r="Q46" i="72"/>
  <c r="P46" i="72"/>
  <c r="O46" i="72"/>
  <c r="N46" i="72"/>
  <c r="U45" i="72"/>
  <c r="T45" i="72"/>
  <c r="S45" i="72"/>
  <c r="R45" i="72"/>
  <c r="Q45" i="72"/>
  <c r="P45" i="72"/>
  <c r="O45" i="72"/>
  <c r="N45" i="72"/>
  <c r="U44" i="72"/>
  <c r="T44" i="72"/>
  <c r="S44" i="72"/>
  <c r="R44" i="72"/>
  <c r="Q44" i="72"/>
  <c r="P44" i="72"/>
  <c r="O44" i="72"/>
  <c r="N44" i="72"/>
  <c r="U43" i="72"/>
  <c r="T43" i="72"/>
  <c r="S43" i="72"/>
  <c r="R43" i="72"/>
  <c r="Q43" i="72"/>
  <c r="P43" i="72"/>
  <c r="O43" i="72"/>
  <c r="U42" i="72"/>
  <c r="T42" i="72"/>
  <c r="S42" i="72"/>
  <c r="R42" i="72"/>
  <c r="Q42" i="72"/>
  <c r="P42" i="72"/>
  <c r="O42" i="72"/>
  <c r="N42" i="72"/>
  <c r="U41" i="72"/>
  <c r="T41" i="72"/>
  <c r="S41" i="72"/>
  <c r="R41" i="72"/>
  <c r="Q41" i="72"/>
  <c r="P41" i="72"/>
  <c r="O41" i="72"/>
  <c r="N41" i="72"/>
  <c r="U40" i="72"/>
  <c r="T40" i="72"/>
  <c r="S40" i="72"/>
  <c r="R40" i="72"/>
  <c r="Q40" i="72"/>
  <c r="P40" i="72"/>
  <c r="O40" i="72"/>
  <c r="N40" i="72"/>
  <c r="U39" i="72"/>
  <c r="T39" i="72"/>
  <c r="S39" i="72"/>
  <c r="R39" i="72"/>
  <c r="Q39" i="72"/>
  <c r="P39" i="72"/>
  <c r="O39" i="72"/>
  <c r="U38" i="72"/>
  <c r="T38" i="72"/>
  <c r="S38" i="72"/>
  <c r="R38" i="72"/>
  <c r="Q38" i="72"/>
  <c r="P38" i="72"/>
  <c r="O38" i="72"/>
  <c r="N38" i="72"/>
  <c r="U37" i="72"/>
  <c r="T37" i="72"/>
  <c r="S37" i="72"/>
  <c r="R37" i="72"/>
  <c r="Q37" i="72"/>
  <c r="P37" i="72"/>
  <c r="O37" i="72"/>
  <c r="N37" i="72"/>
  <c r="U36" i="72"/>
  <c r="T36" i="72"/>
  <c r="S36" i="72"/>
  <c r="R36" i="72"/>
  <c r="Q36" i="72"/>
  <c r="P36" i="72"/>
  <c r="O36" i="72"/>
  <c r="N36" i="72"/>
  <c r="U35" i="72"/>
  <c r="T35" i="72"/>
  <c r="S35" i="72"/>
  <c r="R35" i="72"/>
  <c r="Q35" i="72"/>
  <c r="P35" i="72"/>
  <c r="O35" i="72"/>
  <c r="U34" i="72"/>
  <c r="T34" i="72"/>
  <c r="S34" i="72"/>
  <c r="R34" i="72"/>
  <c r="Q34" i="72"/>
  <c r="P34" i="72"/>
  <c r="O34" i="72"/>
  <c r="N34" i="72"/>
  <c r="U33" i="72"/>
  <c r="T33" i="72"/>
  <c r="S33" i="72"/>
  <c r="R33" i="72"/>
  <c r="Q33" i="72"/>
  <c r="P33" i="72"/>
  <c r="O33" i="72"/>
  <c r="N33" i="72"/>
  <c r="U32" i="72"/>
  <c r="T32" i="72"/>
  <c r="S32" i="72"/>
  <c r="R32" i="72"/>
  <c r="Q32" i="72"/>
  <c r="P32" i="72"/>
  <c r="O32" i="72"/>
  <c r="N32" i="72"/>
  <c r="U31" i="72"/>
  <c r="T31" i="72"/>
  <c r="S31" i="72"/>
  <c r="R31" i="72"/>
  <c r="Q31" i="72"/>
  <c r="P31" i="72"/>
  <c r="O31" i="72"/>
  <c r="U30" i="72"/>
  <c r="T30" i="72"/>
  <c r="S30" i="72"/>
  <c r="R30" i="72"/>
  <c r="Q30" i="72"/>
  <c r="P30" i="72"/>
  <c r="O30" i="72"/>
  <c r="N30" i="72"/>
  <c r="U29" i="72"/>
  <c r="T29" i="72"/>
  <c r="S29" i="72"/>
  <c r="R29" i="72"/>
  <c r="Q29" i="72"/>
  <c r="P29" i="72"/>
  <c r="O29" i="72"/>
  <c r="N29" i="72"/>
  <c r="U28" i="72"/>
  <c r="T28" i="72"/>
  <c r="S28" i="72"/>
  <c r="R28" i="72"/>
  <c r="Q28" i="72"/>
  <c r="P28" i="72"/>
  <c r="O28" i="72"/>
  <c r="N28" i="72"/>
  <c r="U27" i="72"/>
  <c r="T27" i="72"/>
  <c r="S27" i="72"/>
  <c r="R27" i="72"/>
  <c r="Q27" i="72"/>
  <c r="P27" i="72"/>
  <c r="O27" i="72"/>
  <c r="U26" i="72"/>
  <c r="T26" i="72"/>
  <c r="S26" i="72"/>
  <c r="R26" i="72"/>
  <c r="Q26" i="72"/>
  <c r="P26" i="72"/>
  <c r="O26" i="72"/>
  <c r="N26" i="72"/>
  <c r="U25" i="72"/>
  <c r="T25" i="72"/>
  <c r="S25" i="72"/>
  <c r="R25" i="72"/>
  <c r="Q25" i="72"/>
  <c r="P25" i="72"/>
  <c r="O25" i="72"/>
  <c r="N25" i="72"/>
  <c r="U24" i="72"/>
  <c r="T24" i="72"/>
  <c r="S24" i="72"/>
  <c r="R24" i="72"/>
  <c r="Q24" i="72"/>
  <c r="P24" i="72"/>
  <c r="O24" i="72"/>
  <c r="N24" i="72"/>
  <c r="U23" i="72"/>
  <c r="T23" i="72"/>
  <c r="S23" i="72"/>
  <c r="R23" i="72"/>
  <c r="Q23" i="72"/>
  <c r="P23" i="72"/>
  <c r="O23" i="72"/>
  <c r="U22" i="72"/>
  <c r="T22" i="72"/>
  <c r="S22" i="72"/>
  <c r="R22" i="72"/>
  <c r="Q22" i="72"/>
  <c r="P22" i="72"/>
  <c r="O22" i="72"/>
  <c r="N22" i="72"/>
  <c r="U21" i="72"/>
  <c r="T21" i="72"/>
  <c r="S21" i="72"/>
  <c r="R21" i="72"/>
  <c r="Q21" i="72"/>
  <c r="P21" i="72"/>
  <c r="O21" i="72"/>
  <c r="N21" i="72"/>
  <c r="U20" i="72"/>
  <c r="T20" i="72"/>
  <c r="S20" i="72"/>
  <c r="R20" i="72"/>
  <c r="Q20" i="72"/>
  <c r="P20" i="72"/>
  <c r="O20" i="72"/>
  <c r="N20" i="72"/>
  <c r="U19" i="72"/>
  <c r="T19" i="72"/>
  <c r="S19" i="72"/>
  <c r="R19" i="72"/>
  <c r="Q19" i="72"/>
  <c r="P19" i="72"/>
  <c r="O19" i="72"/>
  <c r="U18" i="72"/>
  <c r="T18" i="72"/>
  <c r="S18" i="72"/>
  <c r="R18" i="72"/>
  <c r="Q18" i="72"/>
  <c r="P18" i="72"/>
  <c r="O18" i="72"/>
  <c r="N18" i="72"/>
  <c r="U17" i="72"/>
  <c r="T17" i="72"/>
  <c r="S17" i="72"/>
  <c r="R17" i="72"/>
  <c r="Q17" i="72"/>
  <c r="P17" i="72"/>
  <c r="O17" i="72"/>
  <c r="N17" i="72"/>
  <c r="U16" i="72"/>
  <c r="T16" i="72"/>
  <c r="S16" i="72"/>
  <c r="R16" i="72"/>
  <c r="Q16" i="72"/>
  <c r="P16" i="72"/>
  <c r="O16" i="72"/>
  <c r="N16" i="72"/>
  <c r="U15" i="72"/>
  <c r="T15" i="72"/>
  <c r="S15" i="72"/>
  <c r="R15" i="72"/>
  <c r="Q15" i="72"/>
  <c r="P15" i="72"/>
  <c r="O15" i="72"/>
  <c r="U7" i="72"/>
  <c r="T7" i="72"/>
  <c r="S7" i="72"/>
  <c r="R7" i="72"/>
  <c r="Q7" i="72"/>
  <c r="P7" i="72"/>
  <c r="O7" i="72"/>
  <c r="N7" i="72"/>
  <c r="U6" i="72"/>
  <c r="T6" i="72"/>
  <c r="S6" i="72"/>
  <c r="R6" i="72"/>
  <c r="Q6" i="72"/>
  <c r="P6" i="72"/>
  <c r="O6" i="72"/>
  <c r="N6" i="72"/>
  <c r="U5" i="72"/>
  <c r="T5" i="72"/>
  <c r="S5" i="72"/>
  <c r="R5" i="72"/>
  <c r="Q5" i="72"/>
  <c r="P5" i="72"/>
  <c r="O5" i="72"/>
  <c r="N5" i="72"/>
  <c r="U4" i="72"/>
  <c r="T4" i="72"/>
  <c r="S4" i="72"/>
  <c r="R4" i="72"/>
  <c r="Q4" i="72"/>
  <c r="P4" i="72"/>
  <c r="O4" i="72"/>
  <c r="U66" i="71"/>
  <c r="T66" i="71"/>
  <c r="S66" i="71"/>
  <c r="R66" i="71"/>
  <c r="Q66" i="71"/>
  <c r="P66" i="71"/>
  <c r="O66" i="71"/>
  <c r="N66" i="71"/>
  <c r="U65" i="71"/>
  <c r="T65" i="71"/>
  <c r="S65" i="71"/>
  <c r="R65" i="71"/>
  <c r="Q65" i="71"/>
  <c r="P65" i="71"/>
  <c r="O65" i="71"/>
  <c r="N65" i="71"/>
  <c r="U64" i="71"/>
  <c r="T64" i="71"/>
  <c r="S64" i="71"/>
  <c r="R64" i="71"/>
  <c r="Q64" i="71"/>
  <c r="P64" i="71"/>
  <c r="O64" i="71"/>
  <c r="N64" i="71"/>
  <c r="U63" i="71"/>
  <c r="T63" i="71"/>
  <c r="S63" i="71"/>
  <c r="R63" i="71"/>
  <c r="Q63" i="71"/>
  <c r="P63" i="71"/>
  <c r="O63" i="71"/>
  <c r="U62" i="71"/>
  <c r="T62" i="71"/>
  <c r="S62" i="71"/>
  <c r="R62" i="71"/>
  <c r="Q62" i="71"/>
  <c r="P62" i="71"/>
  <c r="O62" i="71"/>
  <c r="N62" i="71"/>
  <c r="U61" i="71"/>
  <c r="T61" i="71"/>
  <c r="S61" i="71"/>
  <c r="R61" i="71"/>
  <c r="Q61" i="71"/>
  <c r="P61" i="71"/>
  <c r="O61" i="71"/>
  <c r="N61" i="71"/>
  <c r="U60" i="71"/>
  <c r="T60" i="71"/>
  <c r="S60" i="71"/>
  <c r="R60" i="71"/>
  <c r="Q60" i="71"/>
  <c r="P60" i="71"/>
  <c r="O60" i="71"/>
  <c r="N60" i="71"/>
  <c r="U59" i="71"/>
  <c r="T59" i="71"/>
  <c r="S59" i="71"/>
  <c r="R59" i="71"/>
  <c r="Q59" i="71"/>
  <c r="P59" i="71"/>
  <c r="O59" i="71"/>
  <c r="U58" i="71"/>
  <c r="T58" i="71"/>
  <c r="S58" i="71"/>
  <c r="R58" i="71"/>
  <c r="Q58" i="71"/>
  <c r="P58" i="71"/>
  <c r="O58" i="71"/>
  <c r="N58" i="71"/>
  <c r="U57" i="71"/>
  <c r="T57" i="71"/>
  <c r="S57" i="71"/>
  <c r="R57" i="71"/>
  <c r="Q57" i="71"/>
  <c r="P57" i="71"/>
  <c r="O57" i="71"/>
  <c r="N57" i="71"/>
  <c r="U56" i="71"/>
  <c r="T56" i="71"/>
  <c r="S56" i="71"/>
  <c r="R56" i="71"/>
  <c r="Q56" i="71"/>
  <c r="P56" i="71"/>
  <c r="O56" i="71"/>
  <c r="N56" i="71"/>
  <c r="U55" i="71"/>
  <c r="T55" i="71"/>
  <c r="S55" i="71"/>
  <c r="R55" i="71"/>
  <c r="Q55" i="71"/>
  <c r="P55" i="71"/>
  <c r="O55" i="71"/>
  <c r="U54" i="71"/>
  <c r="T54" i="71"/>
  <c r="S54" i="71"/>
  <c r="R54" i="71"/>
  <c r="Q54" i="71"/>
  <c r="P54" i="71"/>
  <c r="O54" i="71"/>
  <c r="N54" i="71"/>
  <c r="U53" i="71"/>
  <c r="T53" i="71"/>
  <c r="S53" i="71"/>
  <c r="R53" i="71"/>
  <c r="Q53" i="71"/>
  <c r="P53" i="71"/>
  <c r="O53" i="71"/>
  <c r="N53" i="71"/>
  <c r="U52" i="71"/>
  <c r="T52" i="71"/>
  <c r="S52" i="71"/>
  <c r="R52" i="71"/>
  <c r="Q52" i="71"/>
  <c r="P52" i="71"/>
  <c r="O52" i="71"/>
  <c r="N52" i="71"/>
  <c r="U51" i="71"/>
  <c r="T51" i="71"/>
  <c r="S51" i="71"/>
  <c r="R51" i="71"/>
  <c r="Q51" i="71"/>
  <c r="P51" i="71"/>
  <c r="O51" i="71"/>
  <c r="U50" i="71"/>
  <c r="T50" i="71"/>
  <c r="S50" i="71"/>
  <c r="R50" i="71"/>
  <c r="Q50" i="71"/>
  <c r="P50" i="71"/>
  <c r="O50" i="71"/>
  <c r="N50" i="71"/>
  <c r="U49" i="71"/>
  <c r="T49" i="71"/>
  <c r="S49" i="71"/>
  <c r="R49" i="71"/>
  <c r="Q49" i="71"/>
  <c r="P49" i="71"/>
  <c r="O49" i="71"/>
  <c r="N49" i="71"/>
  <c r="U48" i="71"/>
  <c r="T48" i="71"/>
  <c r="S48" i="71"/>
  <c r="R48" i="71"/>
  <c r="Q48" i="71"/>
  <c r="P48" i="71"/>
  <c r="O48" i="71"/>
  <c r="N48" i="71"/>
  <c r="U47" i="71"/>
  <c r="T47" i="71"/>
  <c r="S47" i="71"/>
  <c r="R47" i="71"/>
  <c r="Q47" i="71"/>
  <c r="P47" i="71"/>
  <c r="O47" i="71"/>
  <c r="U46" i="71"/>
  <c r="T46" i="71"/>
  <c r="S46" i="71"/>
  <c r="R46" i="71"/>
  <c r="Q46" i="71"/>
  <c r="P46" i="71"/>
  <c r="O46" i="71"/>
  <c r="N46" i="71"/>
  <c r="U45" i="71"/>
  <c r="T45" i="71"/>
  <c r="S45" i="71"/>
  <c r="R45" i="71"/>
  <c r="Q45" i="71"/>
  <c r="P45" i="71"/>
  <c r="O45" i="71"/>
  <c r="N45" i="71"/>
  <c r="U44" i="71"/>
  <c r="T44" i="71"/>
  <c r="S44" i="71"/>
  <c r="R44" i="71"/>
  <c r="Q44" i="71"/>
  <c r="P44" i="71"/>
  <c r="O44" i="71"/>
  <c r="N44" i="71"/>
  <c r="U43" i="71"/>
  <c r="T43" i="71"/>
  <c r="S43" i="71"/>
  <c r="R43" i="71"/>
  <c r="Q43" i="71"/>
  <c r="P43" i="71"/>
  <c r="O43" i="71"/>
  <c r="U42" i="71"/>
  <c r="T42" i="71"/>
  <c r="S42" i="71"/>
  <c r="R42" i="71"/>
  <c r="Q42" i="71"/>
  <c r="P42" i="71"/>
  <c r="O42" i="71"/>
  <c r="N42" i="71"/>
  <c r="U41" i="71"/>
  <c r="T41" i="71"/>
  <c r="S41" i="71"/>
  <c r="R41" i="71"/>
  <c r="Q41" i="71"/>
  <c r="P41" i="71"/>
  <c r="O41" i="71"/>
  <c r="N41" i="71"/>
  <c r="U40" i="71"/>
  <c r="T40" i="71"/>
  <c r="S40" i="71"/>
  <c r="R40" i="71"/>
  <c r="Q40" i="71"/>
  <c r="P40" i="71"/>
  <c r="O40" i="71"/>
  <c r="N40" i="71"/>
  <c r="U39" i="71"/>
  <c r="T39" i="71"/>
  <c r="S39" i="71"/>
  <c r="R39" i="71"/>
  <c r="Q39" i="71"/>
  <c r="P39" i="71"/>
  <c r="O39" i="71"/>
  <c r="U38" i="71"/>
  <c r="T38" i="71"/>
  <c r="S38" i="71"/>
  <c r="R38" i="71"/>
  <c r="Q38" i="71"/>
  <c r="P38" i="71"/>
  <c r="O38" i="71"/>
  <c r="N38" i="71"/>
  <c r="U37" i="71"/>
  <c r="T37" i="71"/>
  <c r="S37" i="71"/>
  <c r="R37" i="71"/>
  <c r="Q37" i="71"/>
  <c r="P37" i="71"/>
  <c r="O37" i="71"/>
  <c r="N37" i="71"/>
  <c r="U36" i="71"/>
  <c r="T36" i="71"/>
  <c r="S36" i="71"/>
  <c r="R36" i="71"/>
  <c r="Q36" i="71"/>
  <c r="P36" i="71"/>
  <c r="O36" i="71"/>
  <c r="N36" i="71"/>
  <c r="U35" i="71"/>
  <c r="T35" i="71"/>
  <c r="S35" i="71"/>
  <c r="R35" i="71"/>
  <c r="Q35" i="71"/>
  <c r="P35" i="71"/>
  <c r="O35" i="71"/>
  <c r="U34" i="71"/>
  <c r="T34" i="71"/>
  <c r="S34" i="71"/>
  <c r="R34" i="71"/>
  <c r="Q34" i="71"/>
  <c r="P34" i="71"/>
  <c r="O34" i="71"/>
  <c r="N34" i="71"/>
  <c r="U33" i="71"/>
  <c r="T33" i="71"/>
  <c r="S33" i="71"/>
  <c r="R33" i="71"/>
  <c r="Q33" i="71"/>
  <c r="P33" i="71"/>
  <c r="O33" i="71"/>
  <c r="N33" i="71"/>
  <c r="U32" i="71"/>
  <c r="T32" i="71"/>
  <c r="S32" i="71"/>
  <c r="R32" i="71"/>
  <c r="Q32" i="71"/>
  <c r="P32" i="71"/>
  <c r="O32" i="71"/>
  <c r="N32" i="71"/>
  <c r="U31" i="71"/>
  <c r="T31" i="71"/>
  <c r="S31" i="71"/>
  <c r="R31" i="71"/>
  <c r="Q31" i="71"/>
  <c r="P31" i="71"/>
  <c r="O31" i="71"/>
  <c r="U30" i="71"/>
  <c r="T30" i="71"/>
  <c r="S30" i="71"/>
  <c r="R30" i="71"/>
  <c r="Q30" i="71"/>
  <c r="P30" i="71"/>
  <c r="O30" i="71"/>
  <c r="N30" i="71"/>
  <c r="U29" i="71"/>
  <c r="T29" i="71"/>
  <c r="S29" i="71"/>
  <c r="R29" i="71"/>
  <c r="Q29" i="71"/>
  <c r="P29" i="71"/>
  <c r="O29" i="71"/>
  <c r="N29" i="71"/>
  <c r="U28" i="71"/>
  <c r="T28" i="71"/>
  <c r="S28" i="71"/>
  <c r="R28" i="71"/>
  <c r="Q28" i="71"/>
  <c r="P28" i="71"/>
  <c r="O28" i="71"/>
  <c r="N28" i="71"/>
  <c r="U27" i="71"/>
  <c r="T27" i="71"/>
  <c r="S27" i="71"/>
  <c r="R27" i="71"/>
  <c r="Q27" i="71"/>
  <c r="P27" i="71"/>
  <c r="O27" i="71"/>
  <c r="U26" i="71"/>
  <c r="T26" i="71"/>
  <c r="S26" i="71"/>
  <c r="R26" i="71"/>
  <c r="Q26" i="71"/>
  <c r="P26" i="71"/>
  <c r="O26" i="71"/>
  <c r="N26" i="71"/>
  <c r="U25" i="71"/>
  <c r="T25" i="71"/>
  <c r="S25" i="71"/>
  <c r="R25" i="71"/>
  <c r="Q25" i="71"/>
  <c r="P25" i="71"/>
  <c r="O25" i="71"/>
  <c r="N25" i="71"/>
  <c r="U24" i="71"/>
  <c r="T24" i="71"/>
  <c r="S24" i="71"/>
  <c r="R24" i="71"/>
  <c r="Q24" i="71"/>
  <c r="P24" i="71"/>
  <c r="O24" i="71"/>
  <c r="N24" i="71"/>
  <c r="U23" i="71"/>
  <c r="T23" i="71"/>
  <c r="S23" i="71"/>
  <c r="R23" i="71"/>
  <c r="Q23" i="71"/>
  <c r="P23" i="71"/>
  <c r="O23" i="71"/>
  <c r="U22" i="71"/>
  <c r="T22" i="71"/>
  <c r="S22" i="71"/>
  <c r="R22" i="71"/>
  <c r="Q22" i="71"/>
  <c r="P22" i="71"/>
  <c r="O22" i="71"/>
  <c r="N22" i="71"/>
  <c r="U21" i="71"/>
  <c r="T21" i="71"/>
  <c r="S21" i="71"/>
  <c r="R21" i="71"/>
  <c r="Q21" i="71"/>
  <c r="P21" i="71"/>
  <c r="O21" i="71"/>
  <c r="N21" i="71"/>
  <c r="U20" i="71"/>
  <c r="T20" i="71"/>
  <c r="S20" i="71"/>
  <c r="R20" i="71"/>
  <c r="Q20" i="71"/>
  <c r="P20" i="71"/>
  <c r="O20" i="71"/>
  <c r="N20" i="71"/>
  <c r="U19" i="71"/>
  <c r="T19" i="71"/>
  <c r="S19" i="71"/>
  <c r="R19" i="71"/>
  <c r="Q19" i="71"/>
  <c r="P19" i="71"/>
  <c r="O19" i="71"/>
  <c r="U18" i="71"/>
  <c r="T18" i="71"/>
  <c r="S18" i="71"/>
  <c r="R18" i="71"/>
  <c r="Q18" i="71"/>
  <c r="P18" i="71"/>
  <c r="O18" i="71"/>
  <c r="N18" i="71"/>
  <c r="U17" i="71"/>
  <c r="T17" i="71"/>
  <c r="S17" i="71"/>
  <c r="R17" i="71"/>
  <c r="Q17" i="71"/>
  <c r="P17" i="71"/>
  <c r="O17" i="71"/>
  <c r="N17" i="71"/>
  <c r="U16" i="71"/>
  <c r="T16" i="71"/>
  <c r="S16" i="71"/>
  <c r="R16" i="71"/>
  <c r="Q16" i="71"/>
  <c r="P16" i="71"/>
  <c r="O16" i="71"/>
  <c r="N16" i="71"/>
  <c r="U15" i="71"/>
  <c r="T15" i="71"/>
  <c r="S15" i="71"/>
  <c r="R15" i="71"/>
  <c r="Q15" i="71"/>
  <c r="P15" i="71"/>
  <c r="O15" i="71"/>
  <c r="U7" i="71"/>
  <c r="T7" i="71"/>
  <c r="S7" i="71"/>
  <c r="R7" i="71"/>
  <c r="Q7" i="71"/>
  <c r="P7" i="71"/>
  <c r="O7" i="71"/>
  <c r="N7" i="71"/>
  <c r="U6" i="71"/>
  <c r="T6" i="71"/>
  <c r="S6" i="71"/>
  <c r="R6" i="71"/>
  <c r="Q6" i="71"/>
  <c r="P6" i="71"/>
  <c r="O6" i="71"/>
  <c r="N6" i="71"/>
  <c r="U5" i="71"/>
  <c r="T5" i="71"/>
  <c r="S5" i="71"/>
  <c r="R5" i="71"/>
  <c r="Q5" i="71"/>
  <c r="P5" i="71"/>
  <c r="O5" i="71"/>
  <c r="N5" i="71"/>
  <c r="U4" i="71"/>
  <c r="T4" i="71"/>
  <c r="S4" i="71"/>
  <c r="R4" i="71"/>
  <c r="Q4" i="71"/>
  <c r="P4" i="71"/>
  <c r="O4" i="71"/>
  <c r="U66" i="70"/>
  <c r="T66" i="70"/>
  <c r="S66" i="70"/>
  <c r="R66" i="70"/>
  <c r="Q66" i="70"/>
  <c r="P66" i="70"/>
  <c r="O66" i="70"/>
  <c r="N66" i="70"/>
  <c r="U65" i="70"/>
  <c r="T65" i="70"/>
  <c r="S65" i="70"/>
  <c r="R65" i="70"/>
  <c r="Q65" i="70"/>
  <c r="P65" i="70"/>
  <c r="O65" i="70"/>
  <c r="N65" i="70"/>
  <c r="U64" i="70"/>
  <c r="T64" i="70"/>
  <c r="S64" i="70"/>
  <c r="R64" i="70"/>
  <c r="Q64" i="70"/>
  <c r="P64" i="70"/>
  <c r="O64" i="70"/>
  <c r="N64" i="70"/>
  <c r="U63" i="70"/>
  <c r="T63" i="70"/>
  <c r="S63" i="70"/>
  <c r="R63" i="70"/>
  <c r="Q63" i="70"/>
  <c r="P63" i="70"/>
  <c r="O63" i="70"/>
  <c r="U62" i="70"/>
  <c r="T62" i="70"/>
  <c r="S62" i="70"/>
  <c r="R62" i="70"/>
  <c r="Q62" i="70"/>
  <c r="P62" i="70"/>
  <c r="O62" i="70"/>
  <c r="N62" i="70"/>
  <c r="U61" i="70"/>
  <c r="T61" i="70"/>
  <c r="S61" i="70"/>
  <c r="R61" i="70"/>
  <c r="Q61" i="70"/>
  <c r="P61" i="70"/>
  <c r="O61" i="70"/>
  <c r="N61" i="70"/>
  <c r="U60" i="70"/>
  <c r="T60" i="70"/>
  <c r="S60" i="70"/>
  <c r="R60" i="70"/>
  <c r="Q60" i="70"/>
  <c r="P60" i="70"/>
  <c r="O60" i="70"/>
  <c r="N60" i="70"/>
  <c r="U59" i="70"/>
  <c r="T59" i="70"/>
  <c r="S59" i="70"/>
  <c r="R59" i="70"/>
  <c r="Q59" i="70"/>
  <c r="P59" i="70"/>
  <c r="O59" i="70"/>
  <c r="U58" i="70"/>
  <c r="T58" i="70"/>
  <c r="S58" i="70"/>
  <c r="R58" i="70"/>
  <c r="Q58" i="70"/>
  <c r="P58" i="70"/>
  <c r="O58" i="70"/>
  <c r="N58" i="70"/>
  <c r="U57" i="70"/>
  <c r="T57" i="70"/>
  <c r="S57" i="70"/>
  <c r="R57" i="70"/>
  <c r="Q57" i="70"/>
  <c r="P57" i="70"/>
  <c r="O57" i="70"/>
  <c r="N57" i="70"/>
  <c r="U56" i="70"/>
  <c r="T56" i="70"/>
  <c r="S56" i="70"/>
  <c r="R56" i="70"/>
  <c r="Q56" i="70"/>
  <c r="P56" i="70"/>
  <c r="O56" i="70"/>
  <c r="N56" i="70"/>
  <c r="U55" i="70"/>
  <c r="T55" i="70"/>
  <c r="S55" i="70"/>
  <c r="R55" i="70"/>
  <c r="Q55" i="70"/>
  <c r="P55" i="70"/>
  <c r="O55" i="70"/>
  <c r="U54" i="70"/>
  <c r="T54" i="70"/>
  <c r="S54" i="70"/>
  <c r="R54" i="70"/>
  <c r="Q54" i="70"/>
  <c r="P54" i="70"/>
  <c r="O54" i="70"/>
  <c r="N54" i="70"/>
  <c r="U53" i="70"/>
  <c r="T53" i="70"/>
  <c r="S53" i="70"/>
  <c r="R53" i="70"/>
  <c r="Q53" i="70"/>
  <c r="P53" i="70"/>
  <c r="O53" i="70"/>
  <c r="N53" i="70"/>
  <c r="U52" i="70"/>
  <c r="T52" i="70"/>
  <c r="S52" i="70"/>
  <c r="R52" i="70"/>
  <c r="Q52" i="70"/>
  <c r="P52" i="70"/>
  <c r="O52" i="70"/>
  <c r="N52" i="70"/>
  <c r="U51" i="70"/>
  <c r="T51" i="70"/>
  <c r="S51" i="70"/>
  <c r="R51" i="70"/>
  <c r="Q51" i="70"/>
  <c r="P51" i="70"/>
  <c r="O51" i="70"/>
  <c r="U50" i="70"/>
  <c r="T50" i="70"/>
  <c r="S50" i="70"/>
  <c r="R50" i="70"/>
  <c r="Q50" i="70"/>
  <c r="P50" i="70"/>
  <c r="O50" i="70"/>
  <c r="N50" i="70"/>
  <c r="U49" i="70"/>
  <c r="T49" i="70"/>
  <c r="S49" i="70"/>
  <c r="R49" i="70"/>
  <c r="Q49" i="70"/>
  <c r="P49" i="70"/>
  <c r="O49" i="70"/>
  <c r="N49" i="70"/>
  <c r="U48" i="70"/>
  <c r="T48" i="70"/>
  <c r="S48" i="70"/>
  <c r="R48" i="70"/>
  <c r="Q48" i="70"/>
  <c r="P48" i="70"/>
  <c r="O48" i="70"/>
  <c r="N48" i="70"/>
  <c r="U47" i="70"/>
  <c r="T47" i="70"/>
  <c r="S47" i="70"/>
  <c r="R47" i="70"/>
  <c r="Q47" i="70"/>
  <c r="P47" i="70"/>
  <c r="O47" i="70"/>
  <c r="U46" i="70"/>
  <c r="T46" i="70"/>
  <c r="S46" i="70"/>
  <c r="R46" i="70"/>
  <c r="Q46" i="70"/>
  <c r="P46" i="70"/>
  <c r="O46" i="70"/>
  <c r="N46" i="70"/>
  <c r="U45" i="70"/>
  <c r="T45" i="70"/>
  <c r="S45" i="70"/>
  <c r="R45" i="70"/>
  <c r="Q45" i="70"/>
  <c r="P45" i="70"/>
  <c r="O45" i="70"/>
  <c r="N45" i="70"/>
  <c r="U44" i="70"/>
  <c r="T44" i="70"/>
  <c r="S44" i="70"/>
  <c r="R44" i="70"/>
  <c r="Q44" i="70"/>
  <c r="P44" i="70"/>
  <c r="O44" i="70"/>
  <c r="N44" i="70"/>
  <c r="U43" i="70"/>
  <c r="T43" i="70"/>
  <c r="S43" i="70"/>
  <c r="R43" i="70"/>
  <c r="Q43" i="70"/>
  <c r="P43" i="70"/>
  <c r="O43" i="70"/>
  <c r="U42" i="70"/>
  <c r="T42" i="70"/>
  <c r="S42" i="70"/>
  <c r="R42" i="70"/>
  <c r="Q42" i="70"/>
  <c r="P42" i="70"/>
  <c r="O42" i="70"/>
  <c r="N42" i="70"/>
  <c r="U41" i="70"/>
  <c r="T41" i="70"/>
  <c r="S41" i="70"/>
  <c r="R41" i="70"/>
  <c r="Q41" i="70"/>
  <c r="P41" i="70"/>
  <c r="O41" i="70"/>
  <c r="N41" i="70"/>
  <c r="U40" i="70"/>
  <c r="T40" i="70"/>
  <c r="S40" i="70"/>
  <c r="R40" i="70"/>
  <c r="Q40" i="70"/>
  <c r="P40" i="70"/>
  <c r="O40" i="70"/>
  <c r="N40" i="70"/>
  <c r="U39" i="70"/>
  <c r="T39" i="70"/>
  <c r="S39" i="70"/>
  <c r="R39" i="70"/>
  <c r="Q39" i="70"/>
  <c r="P39" i="70"/>
  <c r="O39" i="70"/>
  <c r="U38" i="70"/>
  <c r="T38" i="70"/>
  <c r="S38" i="70"/>
  <c r="R38" i="70"/>
  <c r="Q38" i="70"/>
  <c r="P38" i="70"/>
  <c r="O38" i="70"/>
  <c r="N38" i="70"/>
  <c r="U37" i="70"/>
  <c r="T37" i="70"/>
  <c r="S37" i="70"/>
  <c r="R37" i="70"/>
  <c r="Q37" i="70"/>
  <c r="P37" i="70"/>
  <c r="O37" i="70"/>
  <c r="N37" i="70"/>
  <c r="U36" i="70"/>
  <c r="T36" i="70"/>
  <c r="S36" i="70"/>
  <c r="R36" i="70"/>
  <c r="Q36" i="70"/>
  <c r="P36" i="70"/>
  <c r="O36" i="70"/>
  <c r="N36" i="70"/>
  <c r="U35" i="70"/>
  <c r="T35" i="70"/>
  <c r="S35" i="70"/>
  <c r="R35" i="70"/>
  <c r="Q35" i="70"/>
  <c r="P35" i="70"/>
  <c r="O35" i="70"/>
  <c r="U34" i="70"/>
  <c r="T34" i="70"/>
  <c r="S34" i="70"/>
  <c r="R34" i="70"/>
  <c r="Q34" i="70"/>
  <c r="P34" i="70"/>
  <c r="O34" i="70"/>
  <c r="N34" i="70"/>
  <c r="U33" i="70"/>
  <c r="T33" i="70"/>
  <c r="S33" i="70"/>
  <c r="R33" i="70"/>
  <c r="Q33" i="70"/>
  <c r="P33" i="70"/>
  <c r="O33" i="70"/>
  <c r="N33" i="70"/>
  <c r="U32" i="70"/>
  <c r="T32" i="70"/>
  <c r="S32" i="70"/>
  <c r="R32" i="70"/>
  <c r="Q32" i="70"/>
  <c r="P32" i="70"/>
  <c r="O32" i="70"/>
  <c r="N32" i="70"/>
  <c r="U31" i="70"/>
  <c r="T31" i="70"/>
  <c r="S31" i="70"/>
  <c r="R31" i="70"/>
  <c r="Q31" i="70"/>
  <c r="P31" i="70"/>
  <c r="O31" i="70"/>
  <c r="U30" i="70"/>
  <c r="T30" i="70"/>
  <c r="S30" i="70"/>
  <c r="R30" i="70"/>
  <c r="Q30" i="70"/>
  <c r="P30" i="70"/>
  <c r="O30" i="70"/>
  <c r="N30" i="70"/>
  <c r="U29" i="70"/>
  <c r="T29" i="70"/>
  <c r="S29" i="70"/>
  <c r="R29" i="70"/>
  <c r="Q29" i="70"/>
  <c r="P29" i="70"/>
  <c r="O29" i="70"/>
  <c r="N29" i="70"/>
  <c r="U28" i="70"/>
  <c r="T28" i="70"/>
  <c r="S28" i="70"/>
  <c r="R28" i="70"/>
  <c r="Q28" i="70"/>
  <c r="P28" i="70"/>
  <c r="O28" i="70"/>
  <c r="N28" i="70"/>
  <c r="U27" i="70"/>
  <c r="T27" i="70"/>
  <c r="S27" i="70"/>
  <c r="R27" i="70"/>
  <c r="Q27" i="70"/>
  <c r="P27" i="70"/>
  <c r="O27" i="70"/>
  <c r="U26" i="70"/>
  <c r="T26" i="70"/>
  <c r="S26" i="70"/>
  <c r="R26" i="70"/>
  <c r="Q26" i="70"/>
  <c r="P26" i="70"/>
  <c r="O26" i="70"/>
  <c r="N26" i="70"/>
  <c r="U25" i="70"/>
  <c r="T25" i="70"/>
  <c r="S25" i="70"/>
  <c r="R25" i="70"/>
  <c r="Q25" i="70"/>
  <c r="P25" i="70"/>
  <c r="O25" i="70"/>
  <c r="N25" i="70"/>
  <c r="U24" i="70"/>
  <c r="T24" i="70"/>
  <c r="S24" i="70"/>
  <c r="R24" i="70"/>
  <c r="Q24" i="70"/>
  <c r="P24" i="70"/>
  <c r="O24" i="70"/>
  <c r="N24" i="70"/>
  <c r="U23" i="70"/>
  <c r="T23" i="70"/>
  <c r="S23" i="70"/>
  <c r="R23" i="70"/>
  <c r="Q23" i="70"/>
  <c r="P23" i="70"/>
  <c r="O23" i="70"/>
  <c r="U22" i="70"/>
  <c r="T22" i="70"/>
  <c r="S22" i="70"/>
  <c r="R22" i="70"/>
  <c r="Q22" i="70"/>
  <c r="P22" i="70"/>
  <c r="O22" i="70"/>
  <c r="N22" i="70"/>
  <c r="U21" i="70"/>
  <c r="T21" i="70"/>
  <c r="S21" i="70"/>
  <c r="R21" i="70"/>
  <c r="Q21" i="70"/>
  <c r="P21" i="70"/>
  <c r="O21" i="70"/>
  <c r="N21" i="70"/>
  <c r="U20" i="70"/>
  <c r="T20" i="70"/>
  <c r="S20" i="70"/>
  <c r="R20" i="70"/>
  <c r="Q20" i="70"/>
  <c r="P20" i="70"/>
  <c r="O20" i="70"/>
  <c r="N20" i="70"/>
  <c r="U19" i="70"/>
  <c r="T19" i="70"/>
  <c r="S19" i="70"/>
  <c r="R19" i="70"/>
  <c r="Q19" i="70"/>
  <c r="P19" i="70"/>
  <c r="O19" i="70"/>
  <c r="U18" i="70"/>
  <c r="T18" i="70"/>
  <c r="S18" i="70"/>
  <c r="R18" i="70"/>
  <c r="Q18" i="70"/>
  <c r="P18" i="70"/>
  <c r="O18" i="70"/>
  <c r="N18" i="70"/>
  <c r="U17" i="70"/>
  <c r="T17" i="70"/>
  <c r="S17" i="70"/>
  <c r="R17" i="70"/>
  <c r="Q17" i="70"/>
  <c r="P17" i="70"/>
  <c r="O17" i="70"/>
  <c r="N17" i="70"/>
  <c r="U16" i="70"/>
  <c r="T16" i="70"/>
  <c r="S16" i="70"/>
  <c r="R16" i="70"/>
  <c r="Q16" i="70"/>
  <c r="P16" i="70"/>
  <c r="O16" i="70"/>
  <c r="N16" i="70"/>
  <c r="U15" i="70"/>
  <c r="T15" i="70"/>
  <c r="S15" i="70"/>
  <c r="R15" i="70"/>
  <c r="Q15" i="70"/>
  <c r="P15" i="70"/>
  <c r="O15" i="70"/>
  <c r="U7" i="70"/>
  <c r="T7" i="70"/>
  <c r="S7" i="70"/>
  <c r="R7" i="70"/>
  <c r="Q7" i="70"/>
  <c r="P7" i="70"/>
  <c r="O7" i="70"/>
  <c r="N7" i="70"/>
  <c r="U6" i="70"/>
  <c r="T6" i="70"/>
  <c r="S6" i="70"/>
  <c r="R6" i="70"/>
  <c r="Q6" i="70"/>
  <c r="P6" i="70"/>
  <c r="O6" i="70"/>
  <c r="N6" i="70"/>
  <c r="U5" i="70"/>
  <c r="T5" i="70"/>
  <c r="S5" i="70"/>
  <c r="R5" i="70"/>
  <c r="Q5" i="70"/>
  <c r="P5" i="70"/>
  <c r="O5" i="70"/>
  <c r="N5" i="70"/>
  <c r="U4" i="70"/>
  <c r="T4" i="70"/>
  <c r="S4" i="70"/>
  <c r="R4" i="70"/>
  <c r="Q4" i="70"/>
  <c r="P4" i="70"/>
  <c r="O4" i="70"/>
  <c r="U66" i="69"/>
  <c r="T66" i="69"/>
  <c r="S66" i="69"/>
  <c r="R66" i="69"/>
  <c r="Q66" i="69"/>
  <c r="P66" i="69"/>
  <c r="O66" i="69"/>
  <c r="N66" i="69"/>
  <c r="U65" i="69"/>
  <c r="T65" i="69"/>
  <c r="S65" i="69"/>
  <c r="R65" i="69"/>
  <c r="Q65" i="69"/>
  <c r="P65" i="69"/>
  <c r="O65" i="69"/>
  <c r="N65" i="69"/>
  <c r="U64" i="69"/>
  <c r="T64" i="69"/>
  <c r="S64" i="69"/>
  <c r="R64" i="69"/>
  <c r="Q64" i="69"/>
  <c r="P64" i="69"/>
  <c r="O64" i="69"/>
  <c r="N64" i="69"/>
  <c r="U63" i="69"/>
  <c r="T63" i="69"/>
  <c r="S63" i="69"/>
  <c r="R63" i="69"/>
  <c r="Q63" i="69"/>
  <c r="P63" i="69"/>
  <c r="O63" i="69"/>
  <c r="U62" i="69"/>
  <c r="T62" i="69"/>
  <c r="S62" i="69"/>
  <c r="R62" i="69"/>
  <c r="Q62" i="69"/>
  <c r="P62" i="69"/>
  <c r="O62" i="69"/>
  <c r="N62" i="69"/>
  <c r="U61" i="69"/>
  <c r="T61" i="69"/>
  <c r="S61" i="69"/>
  <c r="R61" i="69"/>
  <c r="Q61" i="69"/>
  <c r="P61" i="69"/>
  <c r="O61" i="69"/>
  <c r="N61" i="69"/>
  <c r="U60" i="69"/>
  <c r="T60" i="69"/>
  <c r="S60" i="69"/>
  <c r="R60" i="69"/>
  <c r="Q60" i="69"/>
  <c r="P60" i="69"/>
  <c r="O60" i="69"/>
  <c r="N60" i="69"/>
  <c r="U59" i="69"/>
  <c r="T59" i="69"/>
  <c r="S59" i="69"/>
  <c r="R59" i="69"/>
  <c r="Q59" i="69"/>
  <c r="P59" i="69"/>
  <c r="O59" i="69"/>
  <c r="U58" i="69"/>
  <c r="T58" i="69"/>
  <c r="S58" i="69"/>
  <c r="R58" i="69"/>
  <c r="Q58" i="69"/>
  <c r="P58" i="69"/>
  <c r="O58" i="69"/>
  <c r="N58" i="69"/>
  <c r="U57" i="69"/>
  <c r="T57" i="69"/>
  <c r="S57" i="69"/>
  <c r="R57" i="69"/>
  <c r="Q57" i="69"/>
  <c r="P57" i="69"/>
  <c r="O57" i="69"/>
  <c r="N57" i="69"/>
  <c r="U56" i="69"/>
  <c r="T56" i="69"/>
  <c r="S56" i="69"/>
  <c r="R56" i="69"/>
  <c r="Q56" i="69"/>
  <c r="P56" i="69"/>
  <c r="O56" i="69"/>
  <c r="N56" i="69"/>
  <c r="U55" i="69"/>
  <c r="T55" i="69"/>
  <c r="S55" i="69"/>
  <c r="R55" i="69"/>
  <c r="Q55" i="69"/>
  <c r="P55" i="69"/>
  <c r="O55" i="69"/>
  <c r="U54" i="69"/>
  <c r="T54" i="69"/>
  <c r="S54" i="69"/>
  <c r="R54" i="69"/>
  <c r="Q54" i="69"/>
  <c r="P54" i="69"/>
  <c r="O54" i="69"/>
  <c r="N54" i="69"/>
  <c r="U53" i="69"/>
  <c r="T53" i="69"/>
  <c r="S53" i="69"/>
  <c r="R53" i="69"/>
  <c r="Q53" i="69"/>
  <c r="P53" i="69"/>
  <c r="O53" i="69"/>
  <c r="N53" i="69"/>
  <c r="U52" i="69"/>
  <c r="T52" i="69"/>
  <c r="S52" i="69"/>
  <c r="R52" i="69"/>
  <c r="Q52" i="69"/>
  <c r="P52" i="69"/>
  <c r="O52" i="69"/>
  <c r="N52" i="69"/>
  <c r="U51" i="69"/>
  <c r="T51" i="69"/>
  <c r="S51" i="69"/>
  <c r="R51" i="69"/>
  <c r="Q51" i="69"/>
  <c r="P51" i="69"/>
  <c r="O51" i="69"/>
  <c r="U50" i="69"/>
  <c r="T50" i="69"/>
  <c r="S50" i="69"/>
  <c r="R50" i="69"/>
  <c r="Q50" i="69"/>
  <c r="P50" i="69"/>
  <c r="O50" i="69"/>
  <c r="N50" i="69"/>
  <c r="U49" i="69"/>
  <c r="T49" i="69"/>
  <c r="S49" i="69"/>
  <c r="R49" i="69"/>
  <c r="Q49" i="69"/>
  <c r="P49" i="69"/>
  <c r="O49" i="69"/>
  <c r="N49" i="69"/>
  <c r="U48" i="69"/>
  <c r="T48" i="69"/>
  <c r="S48" i="69"/>
  <c r="R48" i="69"/>
  <c r="Q48" i="69"/>
  <c r="P48" i="69"/>
  <c r="O48" i="69"/>
  <c r="N48" i="69"/>
  <c r="U47" i="69"/>
  <c r="T47" i="69"/>
  <c r="S47" i="69"/>
  <c r="R47" i="69"/>
  <c r="Q47" i="69"/>
  <c r="P47" i="69"/>
  <c r="O47" i="69"/>
  <c r="U46" i="69"/>
  <c r="T46" i="69"/>
  <c r="S46" i="69"/>
  <c r="R46" i="69"/>
  <c r="Q46" i="69"/>
  <c r="P46" i="69"/>
  <c r="O46" i="69"/>
  <c r="N46" i="69"/>
  <c r="U45" i="69"/>
  <c r="T45" i="69"/>
  <c r="S45" i="69"/>
  <c r="R45" i="69"/>
  <c r="Q45" i="69"/>
  <c r="P45" i="69"/>
  <c r="O45" i="69"/>
  <c r="N45" i="69"/>
  <c r="U44" i="69"/>
  <c r="T44" i="69"/>
  <c r="S44" i="69"/>
  <c r="R44" i="69"/>
  <c r="Q44" i="69"/>
  <c r="P44" i="69"/>
  <c r="O44" i="69"/>
  <c r="N44" i="69"/>
  <c r="U43" i="69"/>
  <c r="T43" i="69"/>
  <c r="S43" i="69"/>
  <c r="R43" i="69"/>
  <c r="Q43" i="69"/>
  <c r="P43" i="69"/>
  <c r="O43" i="69"/>
  <c r="U42" i="69"/>
  <c r="T42" i="69"/>
  <c r="S42" i="69"/>
  <c r="R42" i="69"/>
  <c r="Q42" i="69"/>
  <c r="P42" i="69"/>
  <c r="O42" i="69"/>
  <c r="N42" i="69"/>
  <c r="U41" i="69"/>
  <c r="T41" i="69"/>
  <c r="S41" i="69"/>
  <c r="R41" i="69"/>
  <c r="Q41" i="69"/>
  <c r="P41" i="69"/>
  <c r="O41" i="69"/>
  <c r="N41" i="69"/>
  <c r="U40" i="69"/>
  <c r="T40" i="69"/>
  <c r="S40" i="69"/>
  <c r="R40" i="69"/>
  <c r="Q40" i="69"/>
  <c r="P40" i="69"/>
  <c r="O40" i="69"/>
  <c r="N40" i="69"/>
  <c r="U39" i="69"/>
  <c r="T39" i="69"/>
  <c r="S39" i="69"/>
  <c r="R39" i="69"/>
  <c r="Q39" i="69"/>
  <c r="P39" i="69"/>
  <c r="O39" i="69"/>
  <c r="U38" i="69"/>
  <c r="T38" i="69"/>
  <c r="S38" i="69"/>
  <c r="R38" i="69"/>
  <c r="Q38" i="69"/>
  <c r="P38" i="69"/>
  <c r="O38" i="69"/>
  <c r="N38" i="69"/>
  <c r="U37" i="69"/>
  <c r="T37" i="69"/>
  <c r="S37" i="69"/>
  <c r="R37" i="69"/>
  <c r="Q37" i="69"/>
  <c r="P37" i="69"/>
  <c r="O37" i="69"/>
  <c r="N37" i="69"/>
  <c r="U36" i="69"/>
  <c r="T36" i="69"/>
  <c r="S36" i="69"/>
  <c r="R36" i="69"/>
  <c r="Q36" i="69"/>
  <c r="P36" i="69"/>
  <c r="O36" i="69"/>
  <c r="N36" i="69"/>
  <c r="U35" i="69"/>
  <c r="T35" i="69"/>
  <c r="S35" i="69"/>
  <c r="R35" i="69"/>
  <c r="Q35" i="69"/>
  <c r="P35" i="69"/>
  <c r="O35" i="69"/>
  <c r="U34" i="69"/>
  <c r="T34" i="69"/>
  <c r="S34" i="69"/>
  <c r="R34" i="69"/>
  <c r="Q34" i="69"/>
  <c r="P34" i="69"/>
  <c r="O34" i="69"/>
  <c r="N34" i="69"/>
  <c r="U33" i="69"/>
  <c r="T33" i="69"/>
  <c r="S33" i="69"/>
  <c r="R33" i="69"/>
  <c r="Q33" i="69"/>
  <c r="P33" i="69"/>
  <c r="O33" i="69"/>
  <c r="N33" i="69"/>
  <c r="U32" i="69"/>
  <c r="T32" i="69"/>
  <c r="S32" i="69"/>
  <c r="R32" i="69"/>
  <c r="Q32" i="69"/>
  <c r="P32" i="69"/>
  <c r="O32" i="69"/>
  <c r="N32" i="69"/>
  <c r="U31" i="69"/>
  <c r="T31" i="69"/>
  <c r="S31" i="69"/>
  <c r="R31" i="69"/>
  <c r="Q31" i="69"/>
  <c r="P31" i="69"/>
  <c r="O31" i="69"/>
  <c r="U30" i="69"/>
  <c r="T30" i="69"/>
  <c r="S30" i="69"/>
  <c r="R30" i="69"/>
  <c r="Q30" i="69"/>
  <c r="P30" i="69"/>
  <c r="O30" i="69"/>
  <c r="N30" i="69"/>
  <c r="U29" i="69"/>
  <c r="T29" i="69"/>
  <c r="S29" i="69"/>
  <c r="R29" i="69"/>
  <c r="Q29" i="69"/>
  <c r="P29" i="69"/>
  <c r="O29" i="69"/>
  <c r="N29" i="69"/>
  <c r="U28" i="69"/>
  <c r="T28" i="69"/>
  <c r="S28" i="69"/>
  <c r="R28" i="69"/>
  <c r="Q28" i="69"/>
  <c r="P28" i="69"/>
  <c r="O28" i="69"/>
  <c r="N28" i="69"/>
  <c r="U27" i="69"/>
  <c r="T27" i="69"/>
  <c r="S27" i="69"/>
  <c r="R27" i="69"/>
  <c r="Q27" i="69"/>
  <c r="P27" i="69"/>
  <c r="O27" i="69"/>
  <c r="U26" i="69"/>
  <c r="T26" i="69"/>
  <c r="S26" i="69"/>
  <c r="R26" i="69"/>
  <c r="Q26" i="69"/>
  <c r="P26" i="69"/>
  <c r="O26" i="69"/>
  <c r="N26" i="69"/>
  <c r="U25" i="69"/>
  <c r="T25" i="69"/>
  <c r="S25" i="69"/>
  <c r="R25" i="69"/>
  <c r="Q25" i="69"/>
  <c r="P25" i="69"/>
  <c r="O25" i="69"/>
  <c r="N25" i="69"/>
  <c r="U24" i="69"/>
  <c r="T24" i="69"/>
  <c r="S24" i="69"/>
  <c r="R24" i="69"/>
  <c r="Q24" i="69"/>
  <c r="P24" i="69"/>
  <c r="O24" i="69"/>
  <c r="N24" i="69"/>
  <c r="U23" i="69"/>
  <c r="T23" i="69"/>
  <c r="S23" i="69"/>
  <c r="R23" i="69"/>
  <c r="Q23" i="69"/>
  <c r="P23" i="69"/>
  <c r="O23" i="69"/>
  <c r="U22" i="69"/>
  <c r="T22" i="69"/>
  <c r="S22" i="69"/>
  <c r="R22" i="69"/>
  <c r="Q22" i="69"/>
  <c r="P22" i="69"/>
  <c r="O22" i="69"/>
  <c r="N22" i="69"/>
  <c r="U21" i="69"/>
  <c r="T21" i="69"/>
  <c r="S21" i="69"/>
  <c r="R21" i="69"/>
  <c r="Q21" i="69"/>
  <c r="P21" i="69"/>
  <c r="O21" i="69"/>
  <c r="N21" i="69"/>
  <c r="U20" i="69"/>
  <c r="T20" i="69"/>
  <c r="S20" i="69"/>
  <c r="R20" i="69"/>
  <c r="Q20" i="69"/>
  <c r="P20" i="69"/>
  <c r="O20" i="69"/>
  <c r="N20" i="69"/>
  <c r="U19" i="69"/>
  <c r="T19" i="69"/>
  <c r="S19" i="69"/>
  <c r="R19" i="69"/>
  <c r="Q19" i="69"/>
  <c r="P19" i="69"/>
  <c r="O19" i="69"/>
  <c r="U18" i="69"/>
  <c r="T18" i="69"/>
  <c r="S18" i="69"/>
  <c r="R18" i="69"/>
  <c r="Q18" i="69"/>
  <c r="P18" i="69"/>
  <c r="O18" i="69"/>
  <c r="N18" i="69"/>
  <c r="U17" i="69"/>
  <c r="T17" i="69"/>
  <c r="S17" i="69"/>
  <c r="R17" i="69"/>
  <c r="Q17" i="69"/>
  <c r="P17" i="69"/>
  <c r="O17" i="69"/>
  <c r="N17" i="69"/>
  <c r="U16" i="69"/>
  <c r="T16" i="69"/>
  <c r="S16" i="69"/>
  <c r="R16" i="69"/>
  <c r="Q16" i="69"/>
  <c r="P16" i="69"/>
  <c r="O16" i="69"/>
  <c r="N16" i="69"/>
  <c r="U15" i="69"/>
  <c r="T15" i="69"/>
  <c r="S15" i="69"/>
  <c r="R15" i="69"/>
  <c r="Q15" i="69"/>
  <c r="P15" i="69"/>
  <c r="O15" i="69"/>
  <c r="U7" i="69"/>
  <c r="T7" i="69"/>
  <c r="S7" i="69"/>
  <c r="R7" i="69"/>
  <c r="Q7" i="69"/>
  <c r="P7" i="69"/>
  <c r="O7" i="69"/>
  <c r="N7" i="69"/>
  <c r="U6" i="69"/>
  <c r="T6" i="69"/>
  <c r="S6" i="69"/>
  <c r="R6" i="69"/>
  <c r="Q6" i="69"/>
  <c r="P6" i="69"/>
  <c r="O6" i="69"/>
  <c r="N6" i="69"/>
  <c r="U5" i="69"/>
  <c r="T5" i="69"/>
  <c r="S5" i="69"/>
  <c r="R5" i="69"/>
  <c r="Q5" i="69"/>
  <c r="P5" i="69"/>
  <c r="O5" i="69"/>
  <c r="N5" i="69"/>
  <c r="U4" i="69"/>
  <c r="T4" i="69"/>
  <c r="S4" i="69"/>
  <c r="R4" i="69"/>
  <c r="Q4" i="69"/>
  <c r="P4" i="69"/>
  <c r="O4" i="69"/>
  <c r="U66" i="68"/>
  <c r="T66" i="68"/>
  <c r="S66" i="68"/>
  <c r="R66" i="68"/>
  <c r="Q66" i="68"/>
  <c r="P66" i="68"/>
  <c r="O66" i="68"/>
  <c r="N66" i="68"/>
  <c r="U65" i="68"/>
  <c r="T65" i="68"/>
  <c r="S65" i="68"/>
  <c r="R65" i="68"/>
  <c r="Q65" i="68"/>
  <c r="P65" i="68"/>
  <c r="O65" i="68"/>
  <c r="N65" i="68"/>
  <c r="U64" i="68"/>
  <c r="T64" i="68"/>
  <c r="S64" i="68"/>
  <c r="R64" i="68"/>
  <c r="Q64" i="68"/>
  <c r="P64" i="68"/>
  <c r="O64" i="68"/>
  <c r="N64" i="68"/>
  <c r="U63" i="68"/>
  <c r="T63" i="68"/>
  <c r="S63" i="68"/>
  <c r="R63" i="68"/>
  <c r="Q63" i="68"/>
  <c r="P63" i="68"/>
  <c r="O63" i="68"/>
  <c r="U62" i="68"/>
  <c r="T62" i="68"/>
  <c r="S62" i="68"/>
  <c r="R62" i="68"/>
  <c r="Q62" i="68"/>
  <c r="P62" i="68"/>
  <c r="O62" i="68"/>
  <c r="N62" i="68"/>
  <c r="U61" i="68"/>
  <c r="T61" i="68"/>
  <c r="S61" i="68"/>
  <c r="R61" i="68"/>
  <c r="Q61" i="68"/>
  <c r="P61" i="68"/>
  <c r="O61" i="68"/>
  <c r="N61" i="68"/>
  <c r="U60" i="68"/>
  <c r="T60" i="68"/>
  <c r="S60" i="68"/>
  <c r="R60" i="68"/>
  <c r="Q60" i="68"/>
  <c r="P60" i="68"/>
  <c r="O60" i="68"/>
  <c r="N60" i="68"/>
  <c r="U59" i="68"/>
  <c r="T59" i="68"/>
  <c r="S59" i="68"/>
  <c r="R59" i="68"/>
  <c r="Q59" i="68"/>
  <c r="P59" i="68"/>
  <c r="O59" i="68"/>
  <c r="U58" i="68"/>
  <c r="T58" i="68"/>
  <c r="S58" i="68"/>
  <c r="R58" i="68"/>
  <c r="Q58" i="68"/>
  <c r="P58" i="68"/>
  <c r="O58" i="68"/>
  <c r="N58" i="68"/>
  <c r="U57" i="68"/>
  <c r="T57" i="68"/>
  <c r="S57" i="68"/>
  <c r="R57" i="68"/>
  <c r="Q57" i="68"/>
  <c r="P57" i="68"/>
  <c r="O57" i="68"/>
  <c r="N57" i="68"/>
  <c r="U56" i="68"/>
  <c r="T56" i="68"/>
  <c r="S56" i="68"/>
  <c r="R56" i="68"/>
  <c r="Q56" i="68"/>
  <c r="P56" i="68"/>
  <c r="O56" i="68"/>
  <c r="N56" i="68"/>
  <c r="U55" i="68"/>
  <c r="T55" i="68"/>
  <c r="S55" i="68"/>
  <c r="R55" i="68"/>
  <c r="Q55" i="68"/>
  <c r="P55" i="68"/>
  <c r="O55" i="68"/>
  <c r="U54" i="68"/>
  <c r="T54" i="68"/>
  <c r="S54" i="68"/>
  <c r="R54" i="68"/>
  <c r="Q54" i="68"/>
  <c r="P54" i="68"/>
  <c r="O54" i="68"/>
  <c r="N54" i="68"/>
  <c r="U53" i="68"/>
  <c r="T53" i="68"/>
  <c r="S53" i="68"/>
  <c r="R53" i="68"/>
  <c r="Q53" i="68"/>
  <c r="P53" i="68"/>
  <c r="O53" i="68"/>
  <c r="N53" i="68"/>
  <c r="U52" i="68"/>
  <c r="T52" i="68"/>
  <c r="S52" i="68"/>
  <c r="R52" i="68"/>
  <c r="Q52" i="68"/>
  <c r="P52" i="68"/>
  <c r="O52" i="68"/>
  <c r="N52" i="68"/>
  <c r="U51" i="68"/>
  <c r="T51" i="68"/>
  <c r="S51" i="68"/>
  <c r="R51" i="68"/>
  <c r="Q51" i="68"/>
  <c r="P51" i="68"/>
  <c r="O51" i="68"/>
  <c r="U50" i="68"/>
  <c r="T50" i="68"/>
  <c r="S50" i="68"/>
  <c r="R50" i="68"/>
  <c r="Q50" i="68"/>
  <c r="P50" i="68"/>
  <c r="O50" i="68"/>
  <c r="N50" i="68"/>
  <c r="U49" i="68"/>
  <c r="T49" i="68"/>
  <c r="S49" i="68"/>
  <c r="R49" i="68"/>
  <c r="Q49" i="68"/>
  <c r="P49" i="68"/>
  <c r="O49" i="68"/>
  <c r="N49" i="68"/>
  <c r="U48" i="68"/>
  <c r="T48" i="68"/>
  <c r="S48" i="68"/>
  <c r="R48" i="68"/>
  <c r="Q48" i="68"/>
  <c r="P48" i="68"/>
  <c r="O48" i="68"/>
  <c r="N48" i="68"/>
  <c r="U47" i="68"/>
  <c r="T47" i="68"/>
  <c r="S47" i="68"/>
  <c r="R47" i="68"/>
  <c r="Q47" i="68"/>
  <c r="P47" i="68"/>
  <c r="O47" i="68"/>
  <c r="U46" i="68"/>
  <c r="T46" i="68"/>
  <c r="S46" i="68"/>
  <c r="R46" i="68"/>
  <c r="Q46" i="68"/>
  <c r="P46" i="68"/>
  <c r="O46" i="68"/>
  <c r="N46" i="68"/>
  <c r="U45" i="68"/>
  <c r="T45" i="68"/>
  <c r="S45" i="68"/>
  <c r="R45" i="68"/>
  <c r="Q45" i="68"/>
  <c r="P45" i="68"/>
  <c r="O45" i="68"/>
  <c r="N45" i="68"/>
  <c r="U44" i="68"/>
  <c r="T44" i="68"/>
  <c r="S44" i="68"/>
  <c r="R44" i="68"/>
  <c r="Q44" i="68"/>
  <c r="P44" i="68"/>
  <c r="O44" i="68"/>
  <c r="N44" i="68"/>
  <c r="U43" i="68"/>
  <c r="T43" i="68"/>
  <c r="S43" i="68"/>
  <c r="R43" i="68"/>
  <c r="Q43" i="68"/>
  <c r="P43" i="68"/>
  <c r="O43" i="68"/>
  <c r="U42" i="68"/>
  <c r="T42" i="68"/>
  <c r="S42" i="68"/>
  <c r="R42" i="68"/>
  <c r="Q42" i="68"/>
  <c r="P42" i="68"/>
  <c r="O42" i="68"/>
  <c r="N42" i="68"/>
  <c r="U41" i="68"/>
  <c r="T41" i="68"/>
  <c r="S41" i="68"/>
  <c r="R41" i="68"/>
  <c r="Q41" i="68"/>
  <c r="P41" i="68"/>
  <c r="O41" i="68"/>
  <c r="N41" i="68"/>
  <c r="U40" i="68"/>
  <c r="T40" i="68"/>
  <c r="S40" i="68"/>
  <c r="R40" i="68"/>
  <c r="Q40" i="68"/>
  <c r="P40" i="68"/>
  <c r="O40" i="68"/>
  <c r="N40" i="68"/>
  <c r="U39" i="68"/>
  <c r="T39" i="68"/>
  <c r="S39" i="68"/>
  <c r="R39" i="68"/>
  <c r="Q39" i="68"/>
  <c r="P39" i="68"/>
  <c r="O39" i="68"/>
  <c r="U38" i="68"/>
  <c r="T38" i="68"/>
  <c r="S38" i="68"/>
  <c r="R38" i="68"/>
  <c r="Q38" i="68"/>
  <c r="P38" i="68"/>
  <c r="O38" i="68"/>
  <c r="N38" i="68"/>
  <c r="U37" i="68"/>
  <c r="T37" i="68"/>
  <c r="S37" i="68"/>
  <c r="R37" i="68"/>
  <c r="Q37" i="68"/>
  <c r="P37" i="68"/>
  <c r="O37" i="68"/>
  <c r="N37" i="68"/>
  <c r="U36" i="68"/>
  <c r="T36" i="68"/>
  <c r="S36" i="68"/>
  <c r="R36" i="68"/>
  <c r="Q36" i="68"/>
  <c r="P36" i="68"/>
  <c r="O36" i="68"/>
  <c r="N36" i="68"/>
  <c r="U35" i="68"/>
  <c r="T35" i="68"/>
  <c r="S35" i="68"/>
  <c r="R35" i="68"/>
  <c r="Q35" i="68"/>
  <c r="P35" i="68"/>
  <c r="O35" i="68"/>
  <c r="U34" i="68"/>
  <c r="T34" i="68"/>
  <c r="S34" i="68"/>
  <c r="R34" i="68"/>
  <c r="Q34" i="68"/>
  <c r="P34" i="68"/>
  <c r="O34" i="68"/>
  <c r="N34" i="68"/>
  <c r="U33" i="68"/>
  <c r="T33" i="68"/>
  <c r="S33" i="68"/>
  <c r="R33" i="68"/>
  <c r="Q33" i="68"/>
  <c r="P33" i="68"/>
  <c r="O33" i="68"/>
  <c r="N33" i="68"/>
  <c r="U32" i="68"/>
  <c r="T32" i="68"/>
  <c r="S32" i="68"/>
  <c r="R32" i="68"/>
  <c r="Q32" i="68"/>
  <c r="P32" i="68"/>
  <c r="O32" i="68"/>
  <c r="N32" i="68"/>
  <c r="U31" i="68"/>
  <c r="T31" i="68"/>
  <c r="S31" i="68"/>
  <c r="R31" i="68"/>
  <c r="Q31" i="68"/>
  <c r="P31" i="68"/>
  <c r="O31" i="68"/>
  <c r="U30" i="68"/>
  <c r="T30" i="68"/>
  <c r="S30" i="68"/>
  <c r="R30" i="68"/>
  <c r="Q30" i="68"/>
  <c r="P30" i="68"/>
  <c r="O30" i="68"/>
  <c r="N30" i="68"/>
  <c r="U29" i="68"/>
  <c r="T29" i="68"/>
  <c r="S29" i="68"/>
  <c r="R29" i="68"/>
  <c r="Q29" i="68"/>
  <c r="P29" i="68"/>
  <c r="O29" i="68"/>
  <c r="N29" i="68"/>
  <c r="U28" i="68"/>
  <c r="T28" i="68"/>
  <c r="S28" i="68"/>
  <c r="R28" i="68"/>
  <c r="Q28" i="68"/>
  <c r="P28" i="68"/>
  <c r="O28" i="68"/>
  <c r="N28" i="68"/>
  <c r="U27" i="68"/>
  <c r="T27" i="68"/>
  <c r="S27" i="68"/>
  <c r="R27" i="68"/>
  <c r="Q27" i="68"/>
  <c r="P27" i="68"/>
  <c r="O27" i="68"/>
  <c r="U26" i="68"/>
  <c r="T26" i="68"/>
  <c r="S26" i="68"/>
  <c r="R26" i="68"/>
  <c r="Q26" i="68"/>
  <c r="P26" i="68"/>
  <c r="O26" i="68"/>
  <c r="N26" i="68"/>
  <c r="U25" i="68"/>
  <c r="T25" i="68"/>
  <c r="S25" i="68"/>
  <c r="R25" i="68"/>
  <c r="Q25" i="68"/>
  <c r="P25" i="68"/>
  <c r="O25" i="68"/>
  <c r="N25" i="68"/>
  <c r="U24" i="68"/>
  <c r="T24" i="68"/>
  <c r="S24" i="68"/>
  <c r="R24" i="68"/>
  <c r="Q24" i="68"/>
  <c r="P24" i="68"/>
  <c r="O24" i="68"/>
  <c r="N24" i="68"/>
  <c r="U23" i="68"/>
  <c r="T23" i="68"/>
  <c r="S23" i="68"/>
  <c r="R23" i="68"/>
  <c r="Q23" i="68"/>
  <c r="P23" i="68"/>
  <c r="O23" i="68"/>
  <c r="U22" i="68"/>
  <c r="T22" i="68"/>
  <c r="S22" i="68"/>
  <c r="R22" i="68"/>
  <c r="Q22" i="68"/>
  <c r="P22" i="68"/>
  <c r="O22" i="68"/>
  <c r="N22" i="68"/>
  <c r="U21" i="68"/>
  <c r="T21" i="68"/>
  <c r="S21" i="68"/>
  <c r="R21" i="68"/>
  <c r="Q21" i="68"/>
  <c r="P21" i="68"/>
  <c r="O21" i="68"/>
  <c r="N21" i="68"/>
  <c r="U20" i="68"/>
  <c r="T20" i="68"/>
  <c r="S20" i="68"/>
  <c r="R20" i="68"/>
  <c r="Q20" i="68"/>
  <c r="P20" i="68"/>
  <c r="O20" i="68"/>
  <c r="N20" i="68"/>
  <c r="U19" i="68"/>
  <c r="T19" i="68"/>
  <c r="S19" i="68"/>
  <c r="R19" i="68"/>
  <c r="Q19" i="68"/>
  <c r="P19" i="68"/>
  <c r="O19" i="68"/>
  <c r="U18" i="68"/>
  <c r="T18" i="68"/>
  <c r="S18" i="68"/>
  <c r="R18" i="68"/>
  <c r="Q18" i="68"/>
  <c r="P18" i="68"/>
  <c r="O18" i="68"/>
  <c r="N18" i="68"/>
  <c r="U17" i="68"/>
  <c r="T17" i="68"/>
  <c r="S17" i="68"/>
  <c r="R17" i="68"/>
  <c r="Q17" i="68"/>
  <c r="P17" i="68"/>
  <c r="O17" i="68"/>
  <c r="N17" i="68"/>
  <c r="U16" i="68"/>
  <c r="T16" i="68"/>
  <c r="S16" i="68"/>
  <c r="R16" i="68"/>
  <c r="Q16" i="68"/>
  <c r="P16" i="68"/>
  <c r="O16" i="68"/>
  <c r="N16" i="68"/>
  <c r="U15" i="68"/>
  <c r="T15" i="68"/>
  <c r="S15" i="68"/>
  <c r="R15" i="68"/>
  <c r="Q15" i="68"/>
  <c r="P15" i="68"/>
  <c r="O15" i="68"/>
  <c r="U7" i="68"/>
  <c r="T7" i="68"/>
  <c r="S7" i="68"/>
  <c r="R7" i="68"/>
  <c r="Q7" i="68"/>
  <c r="P7" i="68"/>
  <c r="O7" i="68"/>
  <c r="N7" i="68"/>
  <c r="U6" i="68"/>
  <c r="T6" i="68"/>
  <c r="S6" i="68"/>
  <c r="R6" i="68"/>
  <c r="Q6" i="68"/>
  <c r="P6" i="68"/>
  <c r="O6" i="68"/>
  <c r="N6" i="68"/>
  <c r="U5" i="68"/>
  <c r="T5" i="68"/>
  <c r="S5" i="68"/>
  <c r="R5" i="68"/>
  <c r="Q5" i="68"/>
  <c r="P5" i="68"/>
  <c r="O5" i="68"/>
  <c r="N5" i="68"/>
  <c r="U4" i="68"/>
  <c r="T4" i="68"/>
  <c r="S4" i="68"/>
  <c r="R4" i="68"/>
  <c r="Q4" i="68"/>
  <c r="P4" i="68"/>
  <c r="O4" i="68"/>
  <c r="U66" i="67"/>
  <c r="T66" i="67"/>
  <c r="S66" i="67"/>
  <c r="R66" i="67"/>
  <c r="Q66" i="67"/>
  <c r="P66" i="67"/>
  <c r="O66" i="67"/>
  <c r="N66" i="67"/>
  <c r="U65" i="67"/>
  <c r="T65" i="67"/>
  <c r="S65" i="67"/>
  <c r="R65" i="67"/>
  <c r="Q65" i="67"/>
  <c r="P65" i="67"/>
  <c r="O65" i="67"/>
  <c r="N65" i="67"/>
  <c r="U64" i="67"/>
  <c r="T64" i="67"/>
  <c r="S64" i="67"/>
  <c r="R64" i="67"/>
  <c r="Q64" i="67"/>
  <c r="P64" i="67"/>
  <c r="O64" i="67"/>
  <c r="N64" i="67"/>
  <c r="U63" i="67"/>
  <c r="T63" i="67"/>
  <c r="S63" i="67"/>
  <c r="R63" i="67"/>
  <c r="Q63" i="67"/>
  <c r="P63" i="67"/>
  <c r="O63" i="67"/>
  <c r="U62" i="67"/>
  <c r="T62" i="67"/>
  <c r="S62" i="67"/>
  <c r="R62" i="67"/>
  <c r="Q62" i="67"/>
  <c r="P62" i="67"/>
  <c r="O62" i="67"/>
  <c r="N62" i="67"/>
  <c r="U61" i="67"/>
  <c r="T61" i="67"/>
  <c r="S61" i="67"/>
  <c r="R61" i="67"/>
  <c r="Q61" i="67"/>
  <c r="P61" i="67"/>
  <c r="O61" i="67"/>
  <c r="N61" i="67"/>
  <c r="U60" i="67"/>
  <c r="T60" i="67"/>
  <c r="S60" i="67"/>
  <c r="R60" i="67"/>
  <c r="Q60" i="67"/>
  <c r="P60" i="67"/>
  <c r="O60" i="67"/>
  <c r="N60" i="67"/>
  <c r="U59" i="67"/>
  <c r="T59" i="67"/>
  <c r="S59" i="67"/>
  <c r="R59" i="67"/>
  <c r="Q59" i="67"/>
  <c r="P59" i="67"/>
  <c r="O59" i="67"/>
  <c r="U58" i="67"/>
  <c r="T58" i="67"/>
  <c r="S58" i="67"/>
  <c r="R58" i="67"/>
  <c r="Q58" i="67"/>
  <c r="P58" i="67"/>
  <c r="O58" i="67"/>
  <c r="N58" i="67"/>
  <c r="U57" i="67"/>
  <c r="T57" i="67"/>
  <c r="S57" i="67"/>
  <c r="R57" i="67"/>
  <c r="Q57" i="67"/>
  <c r="P57" i="67"/>
  <c r="O57" i="67"/>
  <c r="N57" i="67"/>
  <c r="U56" i="67"/>
  <c r="T56" i="67"/>
  <c r="S56" i="67"/>
  <c r="R56" i="67"/>
  <c r="Q56" i="67"/>
  <c r="P56" i="67"/>
  <c r="O56" i="67"/>
  <c r="N56" i="67"/>
  <c r="U55" i="67"/>
  <c r="T55" i="67"/>
  <c r="S55" i="67"/>
  <c r="R55" i="67"/>
  <c r="Q55" i="67"/>
  <c r="P55" i="67"/>
  <c r="O55" i="67"/>
  <c r="U54" i="67"/>
  <c r="T54" i="67"/>
  <c r="S54" i="67"/>
  <c r="R54" i="67"/>
  <c r="Q54" i="67"/>
  <c r="P54" i="67"/>
  <c r="O54" i="67"/>
  <c r="N54" i="67"/>
  <c r="U53" i="67"/>
  <c r="T53" i="67"/>
  <c r="S53" i="67"/>
  <c r="R53" i="67"/>
  <c r="Q53" i="67"/>
  <c r="P53" i="67"/>
  <c r="O53" i="67"/>
  <c r="N53" i="67"/>
  <c r="U52" i="67"/>
  <c r="T52" i="67"/>
  <c r="S52" i="67"/>
  <c r="R52" i="67"/>
  <c r="Q52" i="67"/>
  <c r="P52" i="67"/>
  <c r="O52" i="67"/>
  <c r="N52" i="67"/>
  <c r="U51" i="67"/>
  <c r="T51" i="67"/>
  <c r="S51" i="67"/>
  <c r="R51" i="67"/>
  <c r="Q51" i="67"/>
  <c r="P51" i="67"/>
  <c r="O51" i="67"/>
  <c r="U50" i="67"/>
  <c r="T50" i="67"/>
  <c r="S50" i="67"/>
  <c r="R50" i="67"/>
  <c r="Q50" i="67"/>
  <c r="P50" i="67"/>
  <c r="O50" i="67"/>
  <c r="N50" i="67"/>
  <c r="U49" i="67"/>
  <c r="T49" i="67"/>
  <c r="S49" i="67"/>
  <c r="R49" i="67"/>
  <c r="Q49" i="67"/>
  <c r="P49" i="67"/>
  <c r="O49" i="67"/>
  <c r="N49" i="67"/>
  <c r="U48" i="67"/>
  <c r="T48" i="67"/>
  <c r="S48" i="67"/>
  <c r="R48" i="67"/>
  <c r="Q48" i="67"/>
  <c r="P48" i="67"/>
  <c r="O48" i="67"/>
  <c r="N48" i="67"/>
  <c r="U47" i="67"/>
  <c r="T47" i="67"/>
  <c r="S47" i="67"/>
  <c r="R47" i="67"/>
  <c r="Q47" i="67"/>
  <c r="P47" i="67"/>
  <c r="O47" i="67"/>
  <c r="U46" i="67"/>
  <c r="T46" i="67"/>
  <c r="S46" i="67"/>
  <c r="R46" i="67"/>
  <c r="Q46" i="67"/>
  <c r="P46" i="67"/>
  <c r="O46" i="67"/>
  <c r="N46" i="67"/>
  <c r="U45" i="67"/>
  <c r="T45" i="67"/>
  <c r="S45" i="67"/>
  <c r="R45" i="67"/>
  <c r="Q45" i="67"/>
  <c r="P45" i="67"/>
  <c r="O45" i="67"/>
  <c r="N45" i="67"/>
  <c r="U44" i="67"/>
  <c r="T44" i="67"/>
  <c r="S44" i="67"/>
  <c r="R44" i="67"/>
  <c r="Q44" i="67"/>
  <c r="P44" i="67"/>
  <c r="O44" i="67"/>
  <c r="N44" i="67"/>
  <c r="U43" i="67"/>
  <c r="T43" i="67"/>
  <c r="S43" i="67"/>
  <c r="R43" i="67"/>
  <c r="Q43" i="67"/>
  <c r="P43" i="67"/>
  <c r="O43" i="67"/>
  <c r="U42" i="67"/>
  <c r="T42" i="67"/>
  <c r="S42" i="67"/>
  <c r="R42" i="67"/>
  <c r="Q42" i="67"/>
  <c r="P42" i="67"/>
  <c r="O42" i="67"/>
  <c r="N42" i="67"/>
  <c r="U41" i="67"/>
  <c r="T41" i="67"/>
  <c r="S41" i="67"/>
  <c r="R41" i="67"/>
  <c r="Q41" i="67"/>
  <c r="P41" i="67"/>
  <c r="O41" i="67"/>
  <c r="N41" i="67"/>
  <c r="U40" i="67"/>
  <c r="T40" i="67"/>
  <c r="S40" i="67"/>
  <c r="R40" i="67"/>
  <c r="Q40" i="67"/>
  <c r="P40" i="67"/>
  <c r="O40" i="67"/>
  <c r="N40" i="67"/>
  <c r="U39" i="67"/>
  <c r="T39" i="67"/>
  <c r="S39" i="67"/>
  <c r="R39" i="67"/>
  <c r="Q39" i="67"/>
  <c r="P39" i="67"/>
  <c r="O39" i="67"/>
  <c r="U38" i="67"/>
  <c r="T38" i="67"/>
  <c r="S38" i="67"/>
  <c r="R38" i="67"/>
  <c r="Q38" i="67"/>
  <c r="P38" i="67"/>
  <c r="O38" i="67"/>
  <c r="N38" i="67"/>
  <c r="U37" i="67"/>
  <c r="T37" i="67"/>
  <c r="S37" i="67"/>
  <c r="R37" i="67"/>
  <c r="Q37" i="67"/>
  <c r="P37" i="67"/>
  <c r="O37" i="67"/>
  <c r="N37" i="67"/>
  <c r="U36" i="67"/>
  <c r="T36" i="67"/>
  <c r="S36" i="67"/>
  <c r="R36" i="67"/>
  <c r="Q36" i="67"/>
  <c r="P36" i="67"/>
  <c r="O36" i="67"/>
  <c r="N36" i="67"/>
  <c r="U35" i="67"/>
  <c r="T35" i="67"/>
  <c r="S35" i="67"/>
  <c r="R35" i="67"/>
  <c r="Q35" i="67"/>
  <c r="P35" i="67"/>
  <c r="O35" i="67"/>
  <c r="U34" i="67"/>
  <c r="T34" i="67"/>
  <c r="S34" i="67"/>
  <c r="R34" i="67"/>
  <c r="Q34" i="67"/>
  <c r="P34" i="67"/>
  <c r="O34" i="67"/>
  <c r="N34" i="67"/>
  <c r="U33" i="67"/>
  <c r="T33" i="67"/>
  <c r="S33" i="67"/>
  <c r="R33" i="67"/>
  <c r="Q33" i="67"/>
  <c r="P33" i="67"/>
  <c r="O33" i="67"/>
  <c r="N33" i="67"/>
  <c r="U32" i="67"/>
  <c r="T32" i="67"/>
  <c r="S32" i="67"/>
  <c r="R32" i="67"/>
  <c r="Q32" i="67"/>
  <c r="P32" i="67"/>
  <c r="O32" i="67"/>
  <c r="N32" i="67"/>
  <c r="U31" i="67"/>
  <c r="T31" i="67"/>
  <c r="S31" i="67"/>
  <c r="R31" i="67"/>
  <c r="Q31" i="67"/>
  <c r="P31" i="67"/>
  <c r="O31" i="67"/>
  <c r="U30" i="67"/>
  <c r="T30" i="67"/>
  <c r="S30" i="67"/>
  <c r="R30" i="67"/>
  <c r="Q30" i="67"/>
  <c r="P30" i="67"/>
  <c r="O30" i="67"/>
  <c r="N30" i="67"/>
  <c r="U29" i="67"/>
  <c r="T29" i="67"/>
  <c r="S29" i="67"/>
  <c r="R29" i="67"/>
  <c r="Q29" i="67"/>
  <c r="P29" i="67"/>
  <c r="O29" i="67"/>
  <c r="N29" i="67"/>
  <c r="U28" i="67"/>
  <c r="T28" i="67"/>
  <c r="S28" i="67"/>
  <c r="R28" i="67"/>
  <c r="Q28" i="67"/>
  <c r="P28" i="67"/>
  <c r="O28" i="67"/>
  <c r="N28" i="67"/>
  <c r="U27" i="67"/>
  <c r="T27" i="67"/>
  <c r="S27" i="67"/>
  <c r="R27" i="67"/>
  <c r="Q27" i="67"/>
  <c r="P27" i="67"/>
  <c r="O27" i="67"/>
  <c r="U26" i="67"/>
  <c r="T26" i="67"/>
  <c r="S26" i="67"/>
  <c r="R26" i="67"/>
  <c r="Q26" i="67"/>
  <c r="P26" i="67"/>
  <c r="O26" i="67"/>
  <c r="N26" i="67"/>
  <c r="U25" i="67"/>
  <c r="T25" i="67"/>
  <c r="S25" i="67"/>
  <c r="R25" i="67"/>
  <c r="Q25" i="67"/>
  <c r="P25" i="67"/>
  <c r="O25" i="67"/>
  <c r="N25" i="67"/>
  <c r="U24" i="67"/>
  <c r="T24" i="67"/>
  <c r="S24" i="67"/>
  <c r="R24" i="67"/>
  <c r="Q24" i="67"/>
  <c r="P24" i="67"/>
  <c r="O24" i="67"/>
  <c r="N24" i="67"/>
  <c r="U23" i="67"/>
  <c r="T23" i="67"/>
  <c r="S23" i="67"/>
  <c r="R23" i="67"/>
  <c r="Q23" i="67"/>
  <c r="P23" i="67"/>
  <c r="O23" i="67"/>
  <c r="U22" i="67"/>
  <c r="T22" i="67"/>
  <c r="S22" i="67"/>
  <c r="R22" i="67"/>
  <c r="Q22" i="67"/>
  <c r="P22" i="67"/>
  <c r="O22" i="67"/>
  <c r="N22" i="67"/>
  <c r="U21" i="67"/>
  <c r="T21" i="67"/>
  <c r="S21" i="67"/>
  <c r="R21" i="67"/>
  <c r="Q21" i="67"/>
  <c r="P21" i="67"/>
  <c r="O21" i="67"/>
  <c r="N21" i="67"/>
  <c r="U20" i="67"/>
  <c r="T20" i="67"/>
  <c r="S20" i="67"/>
  <c r="R20" i="67"/>
  <c r="Q20" i="67"/>
  <c r="P20" i="67"/>
  <c r="O20" i="67"/>
  <c r="N20" i="67"/>
  <c r="U19" i="67"/>
  <c r="T19" i="67"/>
  <c r="S19" i="67"/>
  <c r="R19" i="67"/>
  <c r="Q19" i="67"/>
  <c r="P19" i="67"/>
  <c r="O19" i="67"/>
  <c r="U18" i="67"/>
  <c r="T18" i="67"/>
  <c r="S18" i="67"/>
  <c r="R18" i="67"/>
  <c r="Q18" i="67"/>
  <c r="P18" i="67"/>
  <c r="O18" i="67"/>
  <c r="N18" i="67"/>
  <c r="U17" i="67"/>
  <c r="T17" i="67"/>
  <c r="S17" i="67"/>
  <c r="R17" i="67"/>
  <c r="Q17" i="67"/>
  <c r="P17" i="67"/>
  <c r="O17" i="67"/>
  <c r="N17" i="67"/>
  <c r="U16" i="67"/>
  <c r="T16" i="67"/>
  <c r="S16" i="67"/>
  <c r="R16" i="67"/>
  <c r="Q16" i="67"/>
  <c r="P16" i="67"/>
  <c r="O16" i="67"/>
  <c r="N16" i="67"/>
  <c r="U15" i="67"/>
  <c r="T15" i="67"/>
  <c r="S15" i="67"/>
  <c r="R15" i="67"/>
  <c r="Q15" i="67"/>
  <c r="P15" i="67"/>
  <c r="O15" i="67"/>
  <c r="U7" i="67"/>
  <c r="T7" i="67"/>
  <c r="S7" i="67"/>
  <c r="R7" i="67"/>
  <c r="Q7" i="67"/>
  <c r="P7" i="67"/>
  <c r="O7" i="67"/>
  <c r="N7" i="67"/>
  <c r="U6" i="67"/>
  <c r="T6" i="67"/>
  <c r="S6" i="67"/>
  <c r="R6" i="67"/>
  <c r="Q6" i="67"/>
  <c r="P6" i="67"/>
  <c r="O6" i="67"/>
  <c r="N6" i="67"/>
  <c r="U5" i="67"/>
  <c r="T5" i="67"/>
  <c r="S5" i="67"/>
  <c r="R5" i="67"/>
  <c r="Q5" i="67"/>
  <c r="P5" i="67"/>
  <c r="O5" i="67"/>
  <c r="N5" i="67"/>
  <c r="U4" i="67"/>
  <c r="T4" i="67"/>
  <c r="S4" i="67"/>
  <c r="R4" i="67"/>
  <c r="Q4" i="67"/>
  <c r="P4" i="67"/>
  <c r="O4" i="67"/>
  <c r="N4" i="67"/>
  <c r="U66" i="66"/>
  <c r="T66" i="66"/>
  <c r="S66" i="66"/>
  <c r="R66" i="66"/>
  <c r="Q66" i="66"/>
  <c r="P66" i="66"/>
  <c r="O66" i="66"/>
  <c r="N66" i="66"/>
  <c r="U65" i="66"/>
  <c r="T65" i="66"/>
  <c r="S65" i="66"/>
  <c r="R65" i="66"/>
  <c r="Q65" i="66"/>
  <c r="P65" i="66"/>
  <c r="O65" i="66"/>
  <c r="N65" i="66"/>
  <c r="U64" i="66"/>
  <c r="T64" i="66"/>
  <c r="S64" i="66"/>
  <c r="R64" i="66"/>
  <c r="Q64" i="66"/>
  <c r="P64" i="66"/>
  <c r="O64" i="66"/>
  <c r="N64" i="66"/>
  <c r="U63" i="66"/>
  <c r="T63" i="66"/>
  <c r="S63" i="66"/>
  <c r="R63" i="66"/>
  <c r="Q63" i="66"/>
  <c r="P63" i="66"/>
  <c r="O63" i="66"/>
  <c r="U62" i="66"/>
  <c r="T62" i="66"/>
  <c r="S62" i="66"/>
  <c r="R62" i="66"/>
  <c r="Q62" i="66"/>
  <c r="P62" i="66"/>
  <c r="O62" i="66"/>
  <c r="N62" i="66"/>
  <c r="U61" i="66"/>
  <c r="T61" i="66"/>
  <c r="S61" i="66"/>
  <c r="R61" i="66"/>
  <c r="Q61" i="66"/>
  <c r="P61" i="66"/>
  <c r="O61" i="66"/>
  <c r="N61" i="66"/>
  <c r="U60" i="66"/>
  <c r="T60" i="66"/>
  <c r="S60" i="66"/>
  <c r="R60" i="66"/>
  <c r="Q60" i="66"/>
  <c r="P60" i="66"/>
  <c r="O60" i="66"/>
  <c r="N60" i="66"/>
  <c r="U59" i="66"/>
  <c r="T59" i="66"/>
  <c r="S59" i="66"/>
  <c r="R59" i="66"/>
  <c r="Q59" i="66"/>
  <c r="P59" i="66"/>
  <c r="O59" i="66"/>
  <c r="U58" i="66"/>
  <c r="T58" i="66"/>
  <c r="S58" i="66"/>
  <c r="R58" i="66"/>
  <c r="Q58" i="66"/>
  <c r="P58" i="66"/>
  <c r="O58" i="66"/>
  <c r="N58" i="66"/>
  <c r="U57" i="66"/>
  <c r="T57" i="66"/>
  <c r="S57" i="66"/>
  <c r="R57" i="66"/>
  <c r="Q57" i="66"/>
  <c r="P57" i="66"/>
  <c r="O57" i="66"/>
  <c r="N57" i="66"/>
  <c r="U56" i="66"/>
  <c r="T56" i="66"/>
  <c r="S56" i="66"/>
  <c r="R56" i="66"/>
  <c r="Q56" i="66"/>
  <c r="P56" i="66"/>
  <c r="O56" i="66"/>
  <c r="N56" i="66"/>
  <c r="U55" i="66"/>
  <c r="T55" i="66"/>
  <c r="S55" i="66"/>
  <c r="R55" i="66"/>
  <c r="Q55" i="66"/>
  <c r="P55" i="66"/>
  <c r="O55" i="66"/>
  <c r="U54" i="66"/>
  <c r="T54" i="66"/>
  <c r="S54" i="66"/>
  <c r="R54" i="66"/>
  <c r="Q54" i="66"/>
  <c r="P54" i="66"/>
  <c r="O54" i="66"/>
  <c r="N54" i="66"/>
  <c r="U53" i="66"/>
  <c r="T53" i="66"/>
  <c r="S53" i="66"/>
  <c r="R53" i="66"/>
  <c r="Q53" i="66"/>
  <c r="P53" i="66"/>
  <c r="O53" i="66"/>
  <c r="N53" i="66"/>
  <c r="U52" i="66"/>
  <c r="T52" i="66"/>
  <c r="S52" i="66"/>
  <c r="R52" i="66"/>
  <c r="Q52" i="66"/>
  <c r="P52" i="66"/>
  <c r="O52" i="66"/>
  <c r="N52" i="66"/>
  <c r="U51" i="66"/>
  <c r="T51" i="66"/>
  <c r="S51" i="66"/>
  <c r="R51" i="66"/>
  <c r="Q51" i="66"/>
  <c r="P51" i="66"/>
  <c r="O51" i="66"/>
  <c r="U50" i="66"/>
  <c r="T50" i="66"/>
  <c r="S50" i="66"/>
  <c r="R50" i="66"/>
  <c r="Q50" i="66"/>
  <c r="P50" i="66"/>
  <c r="O50" i="66"/>
  <c r="N50" i="66"/>
  <c r="U49" i="66"/>
  <c r="T49" i="66"/>
  <c r="S49" i="66"/>
  <c r="R49" i="66"/>
  <c r="Q49" i="66"/>
  <c r="P49" i="66"/>
  <c r="O49" i="66"/>
  <c r="N49" i="66"/>
  <c r="U48" i="66"/>
  <c r="T48" i="66"/>
  <c r="S48" i="66"/>
  <c r="R48" i="66"/>
  <c r="Q48" i="66"/>
  <c r="P48" i="66"/>
  <c r="O48" i="66"/>
  <c r="N48" i="66"/>
  <c r="U47" i="66"/>
  <c r="T47" i="66"/>
  <c r="S47" i="66"/>
  <c r="R47" i="66"/>
  <c r="Q47" i="66"/>
  <c r="P47" i="66"/>
  <c r="O47" i="66"/>
  <c r="U46" i="66"/>
  <c r="T46" i="66"/>
  <c r="S46" i="66"/>
  <c r="R46" i="66"/>
  <c r="Q46" i="66"/>
  <c r="P46" i="66"/>
  <c r="O46" i="66"/>
  <c r="N46" i="66"/>
  <c r="U45" i="66"/>
  <c r="T45" i="66"/>
  <c r="S45" i="66"/>
  <c r="R45" i="66"/>
  <c r="Q45" i="66"/>
  <c r="P45" i="66"/>
  <c r="O45" i="66"/>
  <c r="N45" i="66"/>
  <c r="U44" i="66"/>
  <c r="T44" i="66"/>
  <c r="S44" i="66"/>
  <c r="R44" i="66"/>
  <c r="Q44" i="66"/>
  <c r="P44" i="66"/>
  <c r="O44" i="66"/>
  <c r="N44" i="66"/>
  <c r="U43" i="66"/>
  <c r="T43" i="66"/>
  <c r="S43" i="66"/>
  <c r="R43" i="66"/>
  <c r="Q43" i="66"/>
  <c r="P43" i="66"/>
  <c r="O43" i="66"/>
  <c r="U42" i="66"/>
  <c r="T42" i="66"/>
  <c r="S42" i="66"/>
  <c r="R42" i="66"/>
  <c r="Q42" i="66"/>
  <c r="P42" i="66"/>
  <c r="O42" i="66"/>
  <c r="N42" i="66"/>
  <c r="U41" i="66"/>
  <c r="T41" i="66"/>
  <c r="S41" i="66"/>
  <c r="R41" i="66"/>
  <c r="Q41" i="66"/>
  <c r="P41" i="66"/>
  <c r="O41" i="66"/>
  <c r="N41" i="66"/>
  <c r="U40" i="66"/>
  <c r="T40" i="66"/>
  <c r="S40" i="66"/>
  <c r="R40" i="66"/>
  <c r="Q40" i="66"/>
  <c r="P40" i="66"/>
  <c r="O40" i="66"/>
  <c r="N40" i="66"/>
  <c r="U39" i="66"/>
  <c r="T39" i="66"/>
  <c r="S39" i="66"/>
  <c r="R39" i="66"/>
  <c r="Q39" i="66"/>
  <c r="P39" i="66"/>
  <c r="O39" i="66"/>
  <c r="U38" i="66"/>
  <c r="T38" i="66"/>
  <c r="S38" i="66"/>
  <c r="R38" i="66"/>
  <c r="Q38" i="66"/>
  <c r="P38" i="66"/>
  <c r="O38" i="66"/>
  <c r="N38" i="66"/>
  <c r="U37" i="66"/>
  <c r="T37" i="66"/>
  <c r="S37" i="66"/>
  <c r="R37" i="66"/>
  <c r="Q37" i="66"/>
  <c r="P37" i="66"/>
  <c r="O37" i="66"/>
  <c r="N37" i="66"/>
  <c r="U36" i="66"/>
  <c r="T36" i="66"/>
  <c r="S36" i="66"/>
  <c r="R36" i="66"/>
  <c r="Q36" i="66"/>
  <c r="P36" i="66"/>
  <c r="O36" i="66"/>
  <c r="N36" i="66"/>
  <c r="U35" i="66"/>
  <c r="T35" i="66"/>
  <c r="S35" i="66"/>
  <c r="R35" i="66"/>
  <c r="Q35" i="66"/>
  <c r="P35" i="66"/>
  <c r="O35" i="66"/>
  <c r="U34" i="66"/>
  <c r="T34" i="66"/>
  <c r="S34" i="66"/>
  <c r="R34" i="66"/>
  <c r="Q34" i="66"/>
  <c r="P34" i="66"/>
  <c r="O34" i="66"/>
  <c r="N34" i="66"/>
  <c r="U33" i="66"/>
  <c r="T33" i="66"/>
  <c r="S33" i="66"/>
  <c r="R33" i="66"/>
  <c r="Q33" i="66"/>
  <c r="P33" i="66"/>
  <c r="O33" i="66"/>
  <c r="N33" i="66"/>
  <c r="U32" i="66"/>
  <c r="T32" i="66"/>
  <c r="S32" i="66"/>
  <c r="R32" i="66"/>
  <c r="Q32" i="66"/>
  <c r="P32" i="66"/>
  <c r="O32" i="66"/>
  <c r="N32" i="66"/>
  <c r="U31" i="66"/>
  <c r="T31" i="66"/>
  <c r="S31" i="66"/>
  <c r="R31" i="66"/>
  <c r="Q31" i="66"/>
  <c r="P31" i="66"/>
  <c r="O31" i="66"/>
  <c r="U30" i="66"/>
  <c r="T30" i="66"/>
  <c r="S30" i="66"/>
  <c r="R30" i="66"/>
  <c r="Q30" i="66"/>
  <c r="P30" i="66"/>
  <c r="O30" i="66"/>
  <c r="N30" i="66"/>
  <c r="U29" i="66"/>
  <c r="T29" i="66"/>
  <c r="S29" i="66"/>
  <c r="R29" i="66"/>
  <c r="Q29" i="66"/>
  <c r="P29" i="66"/>
  <c r="O29" i="66"/>
  <c r="N29" i="66"/>
  <c r="U28" i="66"/>
  <c r="T28" i="66"/>
  <c r="S28" i="66"/>
  <c r="R28" i="66"/>
  <c r="Q28" i="66"/>
  <c r="P28" i="66"/>
  <c r="O28" i="66"/>
  <c r="N28" i="66"/>
  <c r="U27" i="66"/>
  <c r="T27" i="66"/>
  <c r="S27" i="66"/>
  <c r="R27" i="66"/>
  <c r="Q27" i="66"/>
  <c r="P27" i="66"/>
  <c r="O27" i="66"/>
  <c r="U26" i="66"/>
  <c r="T26" i="66"/>
  <c r="S26" i="66"/>
  <c r="R26" i="66"/>
  <c r="Q26" i="66"/>
  <c r="P26" i="66"/>
  <c r="O26" i="66"/>
  <c r="N26" i="66"/>
  <c r="U25" i="66"/>
  <c r="T25" i="66"/>
  <c r="S25" i="66"/>
  <c r="R25" i="66"/>
  <c r="Q25" i="66"/>
  <c r="P25" i="66"/>
  <c r="O25" i="66"/>
  <c r="N25" i="66"/>
  <c r="U24" i="66"/>
  <c r="T24" i="66"/>
  <c r="S24" i="66"/>
  <c r="R24" i="66"/>
  <c r="Q24" i="66"/>
  <c r="P24" i="66"/>
  <c r="O24" i="66"/>
  <c r="N24" i="66"/>
  <c r="U23" i="66"/>
  <c r="T23" i="66"/>
  <c r="S23" i="66"/>
  <c r="R23" i="66"/>
  <c r="Q23" i="66"/>
  <c r="P23" i="66"/>
  <c r="O23" i="66"/>
  <c r="U22" i="66"/>
  <c r="T22" i="66"/>
  <c r="S22" i="66"/>
  <c r="R22" i="66"/>
  <c r="Q22" i="66"/>
  <c r="P22" i="66"/>
  <c r="O22" i="66"/>
  <c r="N22" i="66"/>
  <c r="U21" i="66"/>
  <c r="T21" i="66"/>
  <c r="S21" i="66"/>
  <c r="R21" i="66"/>
  <c r="Q21" i="66"/>
  <c r="P21" i="66"/>
  <c r="O21" i="66"/>
  <c r="N21" i="66"/>
  <c r="U20" i="66"/>
  <c r="T20" i="66"/>
  <c r="S20" i="66"/>
  <c r="R20" i="66"/>
  <c r="Q20" i="66"/>
  <c r="P20" i="66"/>
  <c r="O20" i="66"/>
  <c r="N20" i="66"/>
  <c r="U19" i="66"/>
  <c r="T19" i="66"/>
  <c r="S19" i="66"/>
  <c r="R19" i="66"/>
  <c r="Q19" i="66"/>
  <c r="P19" i="66"/>
  <c r="O19" i="66"/>
  <c r="U18" i="66"/>
  <c r="T18" i="66"/>
  <c r="S18" i="66"/>
  <c r="R18" i="66"/>
  <c r="Q18" i="66"/>
  <c r="P18" i="66"/>
  <c r="O18" i="66"/>
  <c r="N18" i="66"/>
  <c r="U17" i="66"/>
  <c r="T17" i="66"/>
  <c r="S17" i="66"/>
  <c r="R17" i="66"/>
  <c r="Q17" i="66"/>
  <c r="P17" i="66"/>
  <c r="O17" i="66"/>
  <c r="N17" i="66"/>
  <c r="U16" i="66"/>
  <c r="T16" i="66"/>
  <c r="S16" i="66"/>
  <c r="R16" i="66"/>
  <c r="Q16" i="66"/>
  <c r="P16" i="66"/>
  <c r="O16" i="66"/>
  <c r="N16" i="66"/>
  <c r="U15" i="66"/>
  <c r="T15" i="66"/>
  <c r="S15" i="66"/>
  <c r="R15" i="66"/>
  <c r="Q15" i="66"/>
  <c r="P15" i="66"/>
  <c r="O15" i="66"/>
  <c r="U7" i="66"/>
  <c r="T7" i="66"/>
  <c r="S7" i="66"/>
  <c r="R7" i="66"/>
  <c r="Q7" i="66"/>
  <c r="P7" i="66"/>
  <c r="O7" i="66"/>
  <c r="N7" i="66"/>
  <c r="U6" i="66"/>
  <c r="T6" i="66"/>
  <c r="S6" i="66"/>
  <c r="R6" i="66"/>
  <c r="Q6" i="66"/>
  <c r="P6" i="66"/>
  <c r="O6" i="66"/>
  <c r="N6" i="66"/>
  <c r="U5" i="66"/>
  <c r="T5" i="66"/>
  <c r="S5" i="66"/>
  <c r="R5" i="66"/>
  <c r="Q5" i="66"/>
  <c r="P5" i="66"/>
  <c r="O5" i="66"/>
  <c r="N5" i="66"/>
  <c r="U4" i="66"/>
  <c r="T4" i="66"/>
  <c r="S4" i="66"/>
  <c r="R4" i="66"/>
  <c r="Q4" i="66"/>
  <c r="P4" i="66"/>
  <c r="O4" i="66"/>
  <c r="N4" i="66"/>
  <c r="U66" i="65"/>
  <c r="T66" i="65"/>
  <c r="S66" i="65"/>
  <c r="R66" i="65"/>
  <c r="Q66" i="65"/>
  <c r="P66" i="65"/>
  <c r="O66" i="65"/>
  <c r="N66" i="65"/>
  <c r="U65" i="65"/>
  <c r="T65" i="65"/>
  <c r="S65" i="65"/>
  <c r="R65" i="65"/>
  <c r="Q65" i="65"/>
  <c r="P65" i="65"/>
  <c r="O65" i="65"/>
  <c r="N65" i="65"/>
  <c r="U64" i="65"/>
  <c r="T64" i="65"/>
  <c r="S64" i="65"/>
  <c r="R64" i="65"/>
  <c r="Q64" i="65"/>
  <c r="P64" i="65"/>
  <c r="O64" i="65"/>
  <c r="N64" i="65"/>
  <c r="U63" i="65"/>
  <c r="T63" i="65"/>
  <c r="S63" i="65"/>
  <c r="R63" i="65"/>
  <c r="Q63" i="65"/>
  <c r="P63" i="65"/>
  <c r="O63" i="65"/>
  <c r="U62" i="65"/>
  <c r="T62" i="65"/>
  <c r="S62" i="65"/>
  <c r="R62" i="65"/>
  <c r="Q62" i="65"/>
  <c r="P62" i="65"/>
  <c r="O62" i="65"/>
  <c r="N62" i="65"/>
  <c r="U61" i="65"/>
  <c r="T61" i="65"/>
  <c r="S61" i="65"/>
  <c r="R61" i="65"/>
  <c r="Q61" i="65"/>
  <c r="P61" i="65"/>
  <c r="O61" i="65"/>
  <c r="N61" i="65"/>
  <c r="U60" i="65"/>
  <c r="T60" i="65"/>
  <c r="S60" i="65"/>
  <c r="R60" i="65"/>
  <c r="Q60" i="65"/>
  <c r="P60" i="65"/>
  <c r="O60" i="65"/>
  <c r="N60" i="65"/>
  <c r="U59" i="65"/>
  <c r="T59" i="65"/>
  <c r="S59" i="65"/>
  <c r="R59" i="65"/>
  <c r="Q59" i="65"/>
  <c r="P59" i="65"/>
  <c r="O59" i="65"/>
  <c r="U58" i="65"/>
  <c r="T58" i="65"/>
  <c r="S58" i="65"/>
  <c r="R58" i="65"/>
  <c r="Q58" i="65"/>
  <c r="P58" i="65"/>
  <c r="O58" i="65"/>
  <c r="N58" i="65"/>
  <c r="U57" i="65"/>
  <c r="T57" i="65"/>
  <c r="S57" i="65"/>
  <c r="R57" i="65"/>
  <c r="Q57" i="65"/>
  <c r="P57" i="65"/>
  <c r="O57" i="65"/>
  <c r="N57" i="65"/>
  <c r="U56" i="65"/>
  <c r="T56" i="65"/>
  <c r="S56" i="65"/>
  <c r="R56" i="65"/>
  <c r="Q56" i="65"/>
  <c r="P56" i="65"/>
  <c r="O56" i="65"/>
  <c r="N56" i="65"/>
  <c r="U55" i="65"/>
  <c r="T55" i="65"/>
  <c r="S55" i="65"/>
  <c r="R55" i="65"/>
  <c r="Q55" i="65"/>
  <c r="P55" i="65"/>
  <c r="O55" i="65"/>
  <c r="U54" i="65"/>
  <c r="T54" i="65"/>
  <c r="S54" i="65"/>
  <c r="R54" i="65"/>
  <c r="Q54" i="65"/>
  <c r="P54" i="65"/>
  <c r="O54" i="65"/>
  <c r="N54" i="65"/>
  <c r="U53" i="65"/>
  <c r="T53" i="65"/>
  <c r="S53" i="65"/>
  <c r="R53" i="65"/>
  <c r="Q53" i="65"/>
  <c r="P53" i="65"/>
  <c r="O53" i="65"/>
  <c r="N53" i="65"/>
  <c r="U52" i="65"/>
  <c r="T52" i="65"/>
  <c r="S52" i="65"/>
  <c r="R52" i="65"/>
  <c r="Q52" i="65"/>
  <c r="P52" i="65"/>
  <c r="O52" i="65"/>
  <c r="N52" i="65"/>
  <c r="U51" i="65"/>
  <c r="T51" i="65"/>
  <c r="S51" i="65"/>
  <c r="R51" i="65"/>
  <c r="Q51" i="65"/>
  <c r="P51" i="65"/>
  <c r="O51" i="65"/>
  <c r="U50" i="65"/>
  <c r="T50" i="65"/>
  <c r="S50" i="65"/>
  <c r="R50" i="65"/>
  <c r="Q50" i="65"/>
  <c r="P50" i="65"/>
  <c r="O50" i="65"/>
  <c r="N50" i="65"/>
  <c r="U49" i="65"/>
  <c r="T49" i="65"/>
  <c r="S49" i="65"/>
  <c r="R49" i="65"/>
  <c r="Q49" i="65"/>
  <c r="P49" i="65"/>
  <c r="O49" i="65"/>
  <c r="N49" i="65"/>
  <c r="U48" i="65"/>
  <c r="T48" i="65"/>
  <c r="S48" i="65"/>
  <c r="R48" i="65"/>
  <c r="Q48" i="65"/>
  <c r="P48" i="65"/>
  <c r="O48" i="65"/>
  <c r="N48" i="65"/>
  <c r="U47" i="65"/>
  <c r="T47" i="65"/>
  <c r="S47" i="65"/>
  <c r="R47" i="65"/>
  <c r="Q47" i="65"/>
  <c r="P47" i="65"/>
  <c r="O47" i="65"/>
  <c r="U46" i="65"/>
  <c r="T46" i="65"/>
  <c r="S46" i="65"/>
  <c r="R46" i="65"/>
  <c r="Q46" i="65"/>
  <c r="P46" i="65"/>
  <c r="O46" i="65"/>
  <c r="N46" i="65"/>
  <c r="U45" i="65"/>
  <c r="T45" i="65"/>
  <c r="S45" i="65"/>
  <c r="R45" i="65"/>
  <c r="Q45" i="65"/>
  <c r="P45" i="65"/>
  <c r="O45" i="65"/>
  <c r="N45" i="65"/>
  <c r="U44" i="65"/>
  <c r="T44" i="65"/>
  <c r="S44" i="65"/>
  <c r="R44" i="65"/>
  <c r="Q44" i="65"/>
  <c r="P44" i="65"/>
  <c r="O44" i="65"/>
  <c r="N44" i="65"/>
  <c r="U43" i="65"/>
  <c r="T43" i="65"/>
  <c r="S43" i="65"/>
  <c r="R43" i="65"/>
  <c r="Q43" i="65"/>
  <c r="P43" i="65"/>
  <c r="O43" i="65"/>
  <c r="U42" i="65"/>
  <c r="T42" i="65"/>
  <c r="S42" i="65"/>
  <c r="R42" i="65"/>
  <c r="Q42" i="65"/>
  <c r="P42" i="65"/>
  <c r="O42" i="65"/>
  <c r="N42" i="65"/>
  <c r="U41" i="65"/>
  <c r="T41" i="65"/>
  <c r="S41" i="65"/>
  <c r="R41" i="65"/>
  <c r="Q41" i="65"/>
  <c r="P41" i="65"/>
  <c r="O41" i="65"/>
  <c r="N41" i="65"/>
  <c r="U40" i="65"/>
  <c r="T40" i="65"/>
  <c r="S40" i="65"/>
  <c r="R40" i="65"/>
  <c r="Q40" i="65"/>
  <c r="P40" i="65"/>
  <c r="O40" i="65"/>
  <c r="N40" i="65"/>
  <c r="U39" i="65"/>
  <c r="T39" i="65"/>
  <c r="S39" i="65"/>
  <c r="R39" i="65"/>
  <c r="Q39" i="65"/>
  <c r="P39" i="65"/>
  <c r="O39" i="65"/>
  <c r="U38" i="65"/>
  <c r="T38" i="65"/>
  <c r="S38" i="65"/>
  <c r="R38" i="65"/>
  <c r="Q38" i="65"/>
  <c r="P38" i="65"/>
  <c r="O38" i="65"/>
  <c r="N38" i="65"/>
  <c r="U37" i="65"/>
  <c r="T37" i="65"/>
  <c r="S37" i="65"/>
  <c r="R37" i="65"/>
  <c r="Q37" i="65"/>
  <c r="P37" i="65"/>
  <c r="O37" i="65"/>
  <c r="N37" i="65"/>
  <c r="U36" i="65"/>
  <c r="T36" i="65"/>
  <c r="S36" i="65"/>
  <c r="R36" i="65"/>
  <c r="Q36" i="65"/>
  <c r="P36" i="65"/>
  <c r="O36" i="65"/>
  <c r="N36" i="65"/>
  <c r="U35" i="65"/>
  <c r="T35" i="65"/>
  <c r="S35" i="65"/>
  <c r="R35" i="65"/>
  <c r="Q35" i="65"/>
  <c r="P35" i="65"/>
  <c r="O35" i="65"/>
  <c r="U34" i="65"/>
  <c r="T34" i="65"/>
  <c r="S34" i="65"/>
  <c r="R34" i="65"/>
  <c r="Q34" i="65"/>
  <c r="P34" i="65"/>
  <c r="O34" i="65"/>
  <c r="N34" i="65"/>
  <c r="U33" i="65"/>
  <c r="T33" i="65"/>
  <c r="S33" i="65"/>
  <c r="R33" i="65"/>
  <c r="Q33" i="65"/>
  <c r="P33" i="65"/>
  <c r="O33" i="65"/>
  <c r="N33" i="65"/>
  <c r="U32" i="65"/>
  <c r="T32" i="65"/>
  <c r="S32" i="65"/>
  <c r="R32" i="65"/>
  <c r="Q32" i="65"/>
  <c r="P32" i="65"/>
  <c r="O32" i="65"/>
  <c r="N32" i="65"/>
  <c r="U31" i="65"/>
  <c r="T31" i="65"/>
  <c r="S31" i="65"/>
  <c r="R31" i="65"/>
  <c r="Q31" i="65"/>
  <c r="P31" i="65"/>
  <c r="O31" i="65"/>
  <c r="U30" i="65"/>
  <c r="T30" i="65"/>
  <c r="S30" i="65"/>
  <c r="R30" i="65"/>
  <c r="Q30" i="65"/>
  <c r="P30" i="65"/>
  <c r="O30" i="65"/>
  <c r="N30" i="65"/>
  <c r="U29" i="65"/>
  <c r="T29" i="65"/>
  <c r="S29" i="65"/>
  <c r="R29" i="65"/>
  <c r="Q29" i="65"/>
  <c r="P29" i="65"/>
  <c r="O29" i="65"/>
  <c r="N29" i="65"/>
  <c r="U28" i="65"/>
  <c r="T28" i="65"/>
  <c r="S28" i="65"/>
  <c r="R28" i="65"/>
  <c r="Q28" i="65"/>
  <c r="P28" i="65"/>
  <c r="O28" i="65"/>
  <c r="N28" i="65"/>
  <c r="U27" i="65"/>
  <c r="T27" i="65"/>
  <c r="S27" i="65"/>
  <c r="R27" i="65"/>
  <c r="Q27" i="65"/>
  <c r="P27" i="65"/>
  <c r="O27" i="65"/>
  <c r="U26" i="65"/>
  <c r="T26" i="65"/>
  <c r="S26" i="65"/>
  <c r="R26" i="65"/>
  <c r="Q26" i="65"/>
  <c r="P26" i="65"/>
  <c r="O26" i="65"/>
  <c r="N26" i="65"/>
  <c r="U25" i="65"/>
  <c r="T25" i="65"/>
  <c r="S25" i="65"/>
  <c r="R25" i="65"/>
  <c r="Q25" i="65"/>
  <c r="P25" i="65"/>
  <c r="O25" i="65"/>
  <c r="N25" i="65"/>
  <c r="U24" i="65"/>
  <c r="T24" i="65"/>
  <c r="S24" i="65"/>
  <c r="R24" i="65"/>
  <c r="Q24" i="65"/>
  <c r="P24" i="65"/>
  <c r="O24" i="65"/>
  <c r="N24" i="65"/>
  <c r="U23" i="65"/>
  <c r="T23" i="65"/>
  <c r="S23" i="65"/>
  <c r="R23" i="65"/>
  <c r="Q23" i="65"/>
  <c r="P23" i="65"/>
  <c r="O23" i="65"/>
  <c r="U22" i="65"/>
  <c r="T22" i="65"/>
  <c r="S22" i="65"/>
  <c r="R22" i="65"/>
  <c r="Q22" i="65"/>
  <c r="P22" i="65"/>
  <c r="O22" i="65"/>
  <c r="N22" i="65"/>
  <c r="U21" i="65"/>
  <c r="T21" i="65"/>
  <c r="S21" i="65"/>
  <c r="R21" i="65"/>
  <c r="Q21" i="65"/>
  <c r="P21" i="65"/>
  <c r="O21" i="65"/>
  <c r="N21" i="65"/>
  <c r="U20" i="65"/>
  <c r="T20" i="65"/>
  <c r="S20" i="65"/>
  <c r="R20" i="65"/>
  <c r="Q20" i="65"/>
  <c r="P20" i="65"/>
  <c r="O20" i="65"/>
  <c r="N20" i="65"/>
  <c r="U19" i="65"/>
  <c r="T19" i="65"/>
  <c r="S19" i="65"/>
  <c r="R19" i="65"/>
  <c r="Q19" i="65"/>
  <c r="P19" i="65"/>
  <c r="O19" i="65"/>
  <c r="U18" i="65"/>
  <c r="T18" i="65"/>
  <c r="S18" i="65"/>
  <c r="R18" i="65"/>
  <c r="Q18" i="65"/>
  <c r="P18" i="65"/>
  <c r="O18" i="65"/>
  <c r="N18" i="65"/>
  <c r="U17" i="65"/>
  <c r="T17" i="65"/>
  <c r="S17" i="65"/>
  <c r="R17" i="65"/>
  <c r="Q17" i="65"/>
  <c r="P17" i="65"/>
  <c r="O17" i="65"/>
  <c r="N17" i="65"/>
  <c r="U16" i="65"/>
  <c r="T16" i="65"/>
  <c r="S16" i="65"/>
  <c r="R16" i="65"/>
  <c r="Q16" i="65"/>
  <c r="P16" i="65"/>
  <c r="O16" i="65"/>
  <c r="N16" i="65"/>
  <c r="U15" i="65"/>
  <c r="T15" i="65"/>
  <c r="S15" i="65"/>
  <c r="R15" i="65"/>
  <c r="Q15" i="65"/>
  <c r="P15" i="65"/>
  <c r="O15" i="65"/>
  <c r="U7" i="65"/>
  <c r="T7" i="65"/>
  <c r="S7" i="65"/>
  <c r="R7" i="65"/>
  <c r="Q7" i="65"/>
  <c r="P7" i="65"/>
  <c r="O7" i="65"/>
  <c r="N7" i="65"/>
  <c r="U6" i="65"/>
  <c r="T6" i="65"/>
  <c r="S6" i="65"/>
  <c r="R6" i="65"/>
  <c r="Q6" i="65"/>
  <c r="P6" i="65"/>
  <c r="O6" i="65"/>
  <c r="N6" i="65"/>
  <c r="U5" i="65"/>
  <c r="T5" i="65"/>
  <c r="S5" i="65"/>
  <c r="R5" i="65"/>
  <c r="Q5" i="65"/>
  <c r="P5" i="65"/>
  <c r="O5" i="65"/>
  <c r="N5" i="65"/>
  <c r="U4" i="65"/>
  <c r="T4" i="65"/>
  <c r="S4" i="65"/>
  <c r="R4" i="65"/>
  <c r="Q4" i="65"/>
  <c r="P4" i="65"/>
  <c r="O4" i="65"/>
  <c r="N4" i="65"/>
  <c r="O65" i="64"/>
  <c r="U66" i="64"/>
  <c r="T66" i="64"/>
  <c r="S66" i="64"/>
  <c r="R66" i="64"/>
  <c r="Q66" i="64"/>
  <c r="P66" i="64"/>
  <c r="O66" i="64"/>
  <c r="N66" i="64"/>
  <c r="U65" i="64"/>
  <c r="T65" i="64"/>
  <c r="S65" i="64"/>
  <c r="R65" i="64"/>
  <c r="Q65" i="64"/>
  <c r="P65" i="64"/>
  <c r="N65" i="64"/>
  <c r="U64" i="64"/>
  <c r="T64" i="64"/>
  <c r="S64" i="64"/>
  <c r="R64" i="64"/>
  <c r="Q64" i="64"/>
  <c r="P64" i="64"/>
  <c r="O64" i="64"/>
  <c r="N64" i="64"/>
  <c r="U63" i="64"/>
  <c r="T63" i="64"/>
  <c r="S63" i="64"/>
  <c r="R63" i="64"/>
  <c r="Q63" i="64"/>
  <c r="P63" i="64"/>
  <c r="O63" i="64"/>
  <c r="U62" i="64"/>
  <c r="T62" i="64"/>
  <c r="S62" i="64"/>
  <c r="R62" i="64"/>
  <c r="Q62" i="64"/>
  <c r="P62" i="64"/>
  <c r="O62" i="64"/>
  <c r="N62" i="64"/>
  <c r="U61" i="64"/>
  <c r="T61" i="64"/>
  <c r="S61" i="64"/>
  <c r="R61" i="64"/>
  <c r="Q61" i="64"/>
  <c r="P61" i="64"/>
  <c r="O61" i="64"/>
  <c r="N61" i="64"/>
  <c r="U60" i="64"/>
  <c r="T60" i="64"/>
  <c r="S60" i="64"/>
  <c r="R60" i="64"/>
  <c r="Q60" i="64"/>
  <c r="P60" i="64"/>
  <c r="O60" i="64"/>
  <c r="N60" i="64"/>
  <c r="U59" i="64"/>
  <c r="T59" i="64"/>
  <c r="S59" i="64"/>
  <c r="R59" i="64"/>
  <c r="Q59" i="64"/>
  <c r="P59" i="64"/>
  <c r="O59" i="64"/>
  <c r="U58" i="64"/>
  <c r="T58" i="64"/>
  <c r="S58" i="64"/>
  <c r="R58" i="64"/>
  <c r="Q58" i="64"/>
  <c r="P58" i="64"/>
  <c r="O58" i="64"/>
  <c r="N58" i="64"/>
  <c r="U57" i="64"/>
  <c r="T57" i="64"/>
  <c r="S57" i="64"/>
  <c r="R57" i="64"/>
  <c r="Q57" i="64"/>
  <c r="P57" i="64"/>
  <c r="O57" i="64"/>
  <c r="N57" i="64"/>
  <c r="U56" i="64"/>
  <c r="T56" i="64"/>
  <c r="S56" i="64"/>
  <c r="R56" i="64"/>
  <c r="Q56" i="64"/>
  <c r="P56" i="64"/>
  <c r="O56" i="64"/>
  <c r="N56" i="64"/>
  <c r="U55" i="64"/>
  <c r="T55" i="64"/>
  <c r="S55" i="64"/>
  <c r="R55" i="64"/>
  <c r="Q55" i="64"/>
  <c r="P55" i="64"/>
  <c r="O55" i="64"/>
  <c r="U54" i="64"/>
  <c r="T54" i="64"/>
  <c r="S54" i="64"/>
  <c r="R54" i="64"/>
  <c r="Q54" i="64"/>
  <c r="P54" i="64"/>
  <c r="O54" i="64"/>
  <c r="N54" i="64"/>
  <c r="U53" i="64"/>
  <c r="T53" i="64"/>
  <c r="S53" i="64"/>
  <c r="R53" i="64"/>
  <c r="Q53" i="64"/>
  <c r="P53" i="64"/>
  <c r="O53" i="64"/>
  <c r="N53" i="64"/>
  <c r="U52" i="64"/>
  <c r="T52" i="64"/>
  <c r="S52" i="64"/>
  <c r="R52" i="64"/>
  <c r="Q52" i="64"/>
  <c r="P52" i="64"/>
  <c r="O52" i="64"/>
  <c r="N52" i="64"/>
  <c r="U51" i="64"/>
  <c r="T51" i="64"/>
  <c r="S51" i="64"/>
  <c r="R51" i="64"/>
  <c r="Q51" i="64"/>
  <c r="P51" i="64"/>
  <c r="O51" i="64"/>
  <c r="U50" i="64"/>
  <c r="T50" i="64"/>
  <c r="S50" i="64"/>
  <c r="R50" i="64"/>
  <c r="Q50" i="64"/>
  <c r="P50" i="64"/>
  <c r="O50" i="64"/>
  <c r="N50" i="64"/>
  <c r="U49" i="64"/>
  <c r="T49" i="64"/>
  <c r="S49" i="64"/>
  <c r="R49" i="64"/>
  <c r="Q49" i="64"/>
  <c r="P49" i="64"/>
  <c r="O49" i="64"/>
  <c r="N49" i="64"/>
  <c r="U48" i="64"/>
  <c r="T48" i="64"/>
  <c r="S48" i="64"/>
  <c r="R48" i="64"/>
  <c r="Q48" i="64"/>
  <c r="P48" i="64"/>
  <c r="O48" i="64"/>
  <c r="N48" i="64"/>
  <c r="U47" i="64"/>
  <c r="T47" i="64"/>
  <c r="S47" i="64"/>
  <c r="R47" i="64"/>
  <c r="Q47" i="64"/>
  <c r="P47" i="64"/>
  <c r="O47" i="64"/>
  <c r="U46" i="64"/>
  <c r="T46" i="64"/>
  <c r="S46" i="64"/>
  <c r="R46" i="64"/>
  <c r="Q46" i="64"/>
  <c r="P46" i="64"/>
  <c r="O46" i="64"/>
  <c r="N46" i="64"/>
  <c r="U45" i="64"/>
  <c r="T45" i="64"/>
  <c r="S45" i="64"/>
  <c r="R45" i="64"/>
  <c r="Q45" i="64"/>
  <c r="P45" i="64"/>
  <c r="O45" i="64"/>
  <c r="N45" i="64"/>
  <c r="U44" i="64"/>
  <c r="T44" i="64"/>
  <c r="S44" i="64"/>
  <c r="R44" i="64"/>
  <c r="Q44" i="64"/>
  <c r="P44" i="64"/>
  <c r="O44" i="64"/>
  <c r="N44" i="64"/>
  <c r="U43" i="64"/>
  <c r="T43" i="64"/>
  <c r="S43" i="64"/>
  <c r="R43" i="64"/>
  <c r="Q43" i="64"/>
  <c r="P43" i="64"/>
  <c r="O43" i="64"/>
  <c r="U42" i="64"/>
  <c r="T42" i="64"/>
  <c r="S42" i="64"/>
  <c r="R42" i="64"/>
  <c r="Q42" i="64"/>
  <c r="P42" i="64"/>
  <c r="O42" i="64"/>
  <c r="N42" i="64"/>
  <c r="U41" i="64"/>
  <c r="T41" i="64"/>
  <c r="S41" i="64"/>
  <c r="R41" i="64"/>
  <c r="Q41" i="64"/>
  <c r="P41" i="64"/>
  <c r="O41" i="64"/>
  <c r="N41" i="64"/>
  <c r="U40" i="64"/>
  <c r="T40" i="64"/>
  <c r="S40" i="64"/>
  <c r="R40" i="64"/>
  <c r="Q40" i="64"/>
  <c r="P40" i="64"/>
  <c r="O40" i="64"/>
  <c r="N40" i="64"/>
  <c r="U39" i="64"/>
  <c r="T39" i="64"/>
  <c r="S39" i="64"/>
  <c r="R39" i="64"/>
  <c r="Q39" i="64"/>
  <c r="P39" i="64"/>
  <c r="O39" i="64"/>
  <c r="U38" i="64"/>
  <c r="T38" i="64"/>
  <c r="S38" i="64"/>
  <c r="R38" i="64"/>
  <c r="Q38" i="64"/>
  <c r="P38" i="64"/>
  <c r="O38" i="64"/>
  <c r="N38" i="64"/>
  <c r="U37" i="64"/>
  <c r="T37" i="64"/>
  <c r="S37" i="64"/>
  <c r="R37" i="64"/>
  <c r="Q37" i="64"/>
  <c r="P37" i="64"/>
  <c r="O37" i="64"/>
  <c r="N37" i="64"/>
  <c r="U36" i="64"/>
  <c r="T36" i="64"/>
  <c r="S36" i="64"/>
  <c r="R36" i="64"/>
  <c r="Q36" i="64"/>
  <c r="P36" i="64"/>
  <c r="O36" i="64"/>
  <c r="N36" i="64"/>
  <c r="U35" i="64"/>
  <c r="T35" i="64"/>
  <c r="S35" i="64"/>
  <c r="R35" i="64"/>
  <c r="Q35" i="64"/>
  <c r="P35" i="64"/>
  <c r="O35" i="64"/>
  <c r="U34" i="64"/>
  <c r="T34" i="64"/>
  <c r="S34" i="64"/>
  <c r="R34" i="64"/>
  <c r="Q34" i="64"/>
  <c r="P34" i="64"/>
  <c r="O34" i="64"/>
  <c r="N34" i="64"/>
  <c r="U33" i="64"/>
  <c r="T33" i="64"/>
  <c r="S33" i="64"/>
  <c r="R33" i="64"/>
  <c r="Q33" i="64"/>
  <c r="P33" i="64"/>
  <c r="O33" i="64"/>
  <c r="N33" i="64"/>
  <c r="U32" i="64"/>
  <c r="T32" i="64"/>
  <c r="S32" i="64"/>
  <c r="R32" i="64"/>
  <c r="Q32" i="64"/>
  <c r="P32" i="64"/>
  <c r="O32" i="64"/>
  <c r="N32" i="64"/>
  <c r="U31" i="64"/>
  <c r="T31" i="64"/>
  <c r="S31" i="64"/>
  <c r="R31" i="64"/>
  <c r="Q31" i="64"/>
  <c r="P31" i="64"/>
  <c r="O31" i="64"/>
  <c r="U30" i="64"/>
  <c r="T30" i="64"/>
  <c r="S30" i="64"/>
  <c r="R30" i="64"/>
  <c r="Q30" i="64"/>
  <c r="P30" i="64"/>
  <c r="O30" i="64"/>
  <c r="N30" i="64"/>
  <c r="U29" i="64"/>
  <c r="T29" i="64"/>
  <c r="S29" i="64"/>
  <c r="R29" i="64"/>
  <c r="Q29" i="64"/>
  <c r="P29" i="64"/>
  <c r="O29" i="64"/>
  <c r="N29" i="64"/>
  <c r="U28" i="64"/>
  <c r="T28" i="64"/>
  <c r="S28" i="64"/>
  <c r="R28" i="64"/>
  <c r="Q28" i="64"/>
  <c r="P28" i="64"/>
  <c r="O28" i="64"/>
  <c r="N28" i="64"/>
  <c r="U27" i="64"/>
  <c r="T27" i="64"/>
  <c r="S27" i="64"/>
  <c r="R27" i="64"/>
  <c r="Q27" i="64"/>
  <c r="P27" i="64"/>
  <c r="O27" i="64"/>
  <c r="U26" i="64"/>
  <c r="T26" i="64"/>
  <c r="S26" i="64"/>
  <c r="R26" i="64"/>
  <c r="Q26" i="64"/>
  <c r="P26" i="64"/>
  <c r="O26" i="64"/>
  <c r="N26" i="64"/>
  <c r="U25" i="64"/>
  <c r="T25" i="64"/>
  <c r="S25" i="64"/>
  <c r="R25" i="64"/>
  <c r="Q25" i="64"/>
  <c r="P25" i="64"/>
  <c r="O25" i="64"/>
  <c r="N25" i="64"/>
  <c r="U24" i="64"/>
  <c r="T24" i="64"/>
  <c r="S24" i="64"/>
  <c r="R24" i="64"/>
  <c r="Q24" i="64"/>
  <c r="P24" i="64"/>
  <c r="O24" i="64"/>
  <c r="N24" i="64"/>
  <c r="U23" i="64"/>
  <c r="T23" i="64"/>
  <c r="S23" i="64"/>
  <c r="R23" i="64"/>
  <c r="Q23" i="64"/>
  <c r="P23" i="64"/>
  <c r="O23" i="64"/>
  <c r="U22" i="64"/>
  <c r="T22" i="64"/>
  <c r="S22" i="64"/>
  <c r="R22" i="64"/>
  <c r="Q22" i="64"/>
  <c r="P22" i="64"/>
  <c r="O22" i="64"/>
  <c r="N22" i="64"/>
  <c r="U21" i="64"/>
  <c r="T21" i="64"/>
  <c r="S21" i="64"/>
  <c r="R21" i="64"/>
  <c r="Q21" i="64"/>
  <c r="P21" i="64"/>
  <c r="O21" i="64"/>
  <c r="N21" i="64"/>
  <c r="U20" i="64"/>
  <c r="T20" i="64"/>
  <c r="S20" i="64"/>
  <c r="R20" i="64"/>
  <c r="Q20" i="64"/>
  <c r="P20" i="64"/>
  <c r="O20" i="64"/>
  <c r="N20" i="64"/>
  <c r="U19" i="64"/>
  <c r="T19" i="64"/>
  <c r="S19" i="64"/>
  <c r="R19" i="64"/>
  <c r="Q19" i="64"/>
  <c r="P19" i="64"/>
  <c r="O19" i="64"/>
  <c r="U18" i="64"/>
  <c r="T18" i="64"/>
  <c r="S18" i="64"/>
  <c r="R18" i="64"/>
  <c r="Q18" i="64"/>
  <c r="P18" i="64"/>
  <c r="O18" i="64"/>
  <c r="N18" i="64"/>
  <c r="U17" i="64"/>
  <c r="T17" i="64"/>
  <c r="S17" i="64"/>
  <c r="R17" i="64"/>
  <c r="Q17" i="64"/>
  <c r="P17" i="64"/>
  <c r="O17" i="64"/>
  <c r="N17" i="64"/>
  <c r="U16" i="64"/>
  <c r="T16" i="64"/>
  <c r="S16" i="64"/>
  <c r="R16" i="64"/>
  <c r="Q16" i="64"/>
  <c r="P16" i="64"/>
  <c r="O16" i="64"/>
  <c r="N16" i="64"/>
  <c r="U15" i="64"/>
  <c r="T15" i="64"/>
  <c r="S15" i="64"/>
  <c r="R15" i="64"/>
  <c r="Q15" i="64"/>
  <c r="P15" i="64"/>
  <c r="O15" i="64"/>
  <c r="U7" i="64"/>
  <c r="T7" i="64"/>
  <c r="S7" i="64"/>
  <c r="R7" i="64"/>
  <c r="Q7" i="64"/>
  <c r="P7" i="64"/>
  <c r="O7" i="64"/>
  <c r="N7" i="64"/>
  <c r="U6" i="64"/>
  <c r="T6" i="64"/>
  <c r="S6" i="64"/>
  <c r="R6" i="64"/>
  <c r="Q6" i="64"/>
  <c r="P6" i="64"/>
  <c r="O6" i="64"/>
  <c r="N6" i="64"/>
  <c r="U5" i="64"/>
  <c r="T5" i="64"/>
  <c r="S5" i="64"/>
  <c r="R5" i="64"/>
  <c r="Q5" i="64"/>
  <c r="P5" i="64"/>
  <c r="O5" i="64"/>
  <c r="N5" i="64"/>
  <c r="U4" i="64"/>
  <c r="T4" i="64"/>
  <c r="S4" i="64"/>
  <c r="R4" i="64"/>
  <c r="Q4" i="64"/>
  <c r="P4" i="64"/>
  <c r="O4" i="64"/>
  <c r="N4" i="64"/>
  <c r="O24" i="62"/>
  <c r="O16" i="62"/>
  <c r="U66" i="62"/>
  <c r="T66" i="62"/>
  <c r="S66" i="62"/>
  <c r="R66" i="62"/>
  <c r="Q66" i="62"/>
  <c r="P66" i="62"/>
  <c r="O66" i="62"/>
  <c r="N66" i="62"/>
  <c r="U65" i="62"/>
  <c r="T65" i="62"/>
  <c r="S65" i="62"/>
  <c r="R65" i="62"/>
  <c r="Q65" i="62"/>
  <c r="P65" i="62"/>
  <c r="O65" i="62"/>
  <c r="N65" i="62"/>
  <c r="U64" i="62"/>
  <c r="T64" i="62"/>
  <c r="S64" i="62"/>
  <c r="R64" i="62"/>
  <c r="Q64" i="62"/>
  <c r="P64" i="62"/>
  <c r="O64" i="62"/>
  <c r="N64" i="62"/>
  <c r="U63" i="62"/>
  <c r="T63" i="62"/>
  <c r="S63" i="62"/>
  <c r="R63" i="62"/>
  <c r="Q63" i="62"/>
  <c r="P63" i="62"/>
  <c r="O63" i="62"/>
  <c r="U62" i="62"/>
  <c r="T62" i="62"/>
  <c r="S62" i="62"/>
  <c r="R62" i="62"/>
  <c r="Q62" i="62"/>
  <c r="P62" i="62"/>
  <c r="O62" i="62"/>
  <c r="N62" i="62"/>
  <c r="U61" i="62"/>
  <c r="T61" i="62"/>
  <c r="S61" i="62"/>
  <c r="R61" i="62"/>
  <c r="Q61" i="62"/>
  <c r="P61" i="62"/>
  <c r="O61" i="62"/>
  <c r="N61" i="62"/>
  <c r="U60" i="62"/>
  <c r="T60" i="62"/>
  <c r="S60" i="62"/>
  <c r="R60" i="62"/>
  <c r="Q60" i="62"/>
  <c r="P60" i="62"/>
  <c r="O60" i="62"/>
  <c r="N60" i="62"/>
  <c r="U59" i="62"/>
  <c r="T59" i="62"/>
  <c r="S59" i="62"/>
  <c r="R59" i="62"/>
  <c r="Q59" i="62"/>
  <c r="P59" i="62"/>
  <c r="O59" i="62"/>
  <c r="U58" i="62"/>
  <c r="T58" i="62"/>
  <c r="S58" i="62"/>
  <c r="R58" i="62"/>
  <c r="Q58" i="62"/>
  <c r="P58" i="62"/>
  <c r="O58" i="62"/>
  <c r="N58" i="62"/>
  <c r="U57" i="62"/>
  <c r="T57" i="62"/>
  <c r="S57" i="62"/>
  <c r="R57" i="62"/>
  <c r="Q57" i="62"/>
  <c r="P57" i="62"/>
  <c r="O57" i="62"/>
  <c r="N57" i="62"/>
  <c r="U56" i="62"/>
  <c r="T56" i="62"/>
  <c r="S56" i="62"/>
  <c r="R56" i="62"/>
  <c r="Q56" i="62"/>
  <c r="P56" i="62"/>
  <c r="O56" i="62"/>
  <c r="N56" i="62"/>
  <c r="U55" i="62"/>
  <c r="T55" i="62"/>
  <c r="S55" i="62"/>
  <c r="R55" i="62"/>
  <c r="Q55" i="62"/>
  <c r="P55" i="62"/>
  <c r="O55" i="62"/>
  <c r="U54" i="62"/>
  <c r="T54" i="62"/>
  <c r="S54" i="62"/>
  <c r="R54" i="62"/>
  <c r="Q54" i="62"/>
  <c r="P54" i="62"/>
  <c r="O54" i="62"/>
  <c r="N54" i="62"/>
  <c r="U53" i="62"/>
  <c r="T53" i="62"/>
  <c r="S53" i="62"/>
  <c r="R53" i="62"/>
  <c r="Q53" i="62"/>
  <c r="P53" i="62"/>
  <c r="O53" i="62"/>
  <c r="N53" i="62"/>
  <c r="U52" i="62"/>
  <c r="T52" i="62"/>
  <c r="S52" i="62"/>
  <c r="R52" i="62"/>
  <c r="Q52" i="62"/>
  <c r="P52" i="62"/>
  <c r="O52" i="62"/>
  <c r="N52" i="62"/>
  <c r="U51" i="62"/>
  <c r="T51" i="62"/>
  <c r="S51" i="62"/>
  <c r="R51" i="62"/>
  <c r="Q51" i="62"/>
  <c r="P51" i="62"/>
  <c r="O51" i="62"/>
  <c r="U50" i="62"/>
  <c r="T50" i="62"/>
  <c r="S50" i="62"/>
  <c r="R50" i="62"/>
  <c r="Q50" i="62"/>
  <c r="P50" i="62"/>
  <c r="O50" i="62"/>
  <c r="N50" i="62"/>
  <c r="U49" i="62"/>
  <c r="T49" i="62"/>
  <c r="S49" i="62"/>
  <c r="R49" i="62"/>
  <c r="Q49" i="62"/>
  <c r="P49" i="62"/>
  <c r="O49" i="62"/>
  <c r="N49" i="62"/>
  <c r="U48" i="62"/>
  <c r="T48" i="62"/>
  <c r="S48" i="62"/>
  <c r="R48" i="62"/>
  <c r="Q48" i="62"/>
  <c r="P48" i="62"/>
  <c r="O48" i="62"/>
  <c r="N48" i="62"/>
  <c r="U47" i="62"/>
  <c r="T47" i="62"/>
  <c r="S47" i="62"/>
  <c r="R47" i="62"/>
  <c r="Q47" i="62"/>
  <c r="P47" i="62"/>
  <c r="O47" i="62"/>
  <c r="U46" i="62"/>
  <c r="T46" i="62"/>
  <c r="S46" i="62"/>
  <c r="R46" i="62"/>
  <c r="Q46" i="62"/>
  <c r="P46" i="62"/>
  <c r="O46" i="62"/>
  <c r="N46" i="62"/>
  <c r="U45" i="62"/>
  <c r="T45" i="62"/>
  <c r="S45" i="62"/>
  <c r="R45" i="62"/>
  <c r="Q45" i="62"/>
  <c r="P45" i="62"/>
  <c r="O45" i="62"/>
  <c r="N45" i="62"/>
  <c r="U44" i="62"/>
  <c r="T44" i="62"/>
  <c r="S44" i="62"/>
  <c r="R44" i="62"/>
  <c r="Q44" i="62"/>
  <c r="P44" i="62"/>
  <c r="O44" i="62"/>
  <c r="N44" i="62"/>
  <c r="U43" i="62"/>
  <c r="T43" i="62"/>
  <c r="S43" i="62"/>
  <c r="R43" i="62"/>
  <c r="Q43" i="62"/>
  <c r="P43" i="62"/>
  <c r="O43" i="62"/>
  <c r="U42" i="62"/>
  <c r="T42" i="62"/>
  <c r="S42" i="62"/>
  <c r="R42" i="62"/>
  <c r="Q42" i="62"/>
  <c r="P42" i="62"/>
  <c r="O42" i="62"/>
  <c r="N42" i="62"/>
  <c r="U41" i="62"/>
  <c r="T41" i="62"/>
  <c r="S41" i="62"/>
  <c r="R41" i="62"/>
  <c r="Q41" i="62"/>
  <c r="P41" i="62"/>
  <c r="O41" i="62"/>
  <c r="N41" i="62"/>
  <c r="U40" i="62"/>
  <c r="T40" i="62"/>
  <c r="S40" i="62"/>
  <c r="R40" i="62"/>
  <c r="Q40" i="62"/>
  <c r="P40" i="62"/>
  <c r="O40" i="62"/>
  <c r="N40" i="62"/>
  <c r="U39" i="62"/>
  <c r="T39" i="62"/>
  <c r="S39" i="62"/>
  <c r="R39" i="62"/>
  <c r="Q39" i="62"/>
  <c r="P39" i="62"/>
  <c r="O39" i="62"/>
  <c r="U38" i="62"/>
  <c r="T38" i="62"/>
  <c r="S38" i="62"/>
  <c r="R38" i="62"/>
  <c r="Q38" i="62"/>
  <c r="P38" i="62"/>
  <c r="O38" i="62"/>
  <c r="N38" i="62"/>
  <c r="U37" i="62"/>
  <c r="T37" i="62"/>
  <c r="S37" i="62"/>
  <c r="R37" i="62"/>
  <c r="Q37" i="62"/>
  <c r="P37" i="62"/>
  <c r="O37" i="62"/>
  <c r="N37" i="62"/>
  <c r="U36" i="62"/>
  <c r="T36" i="62"/>
  <c r="S36" i="62"/>
  <c r="R36" i="62"/>
  <c r="Q36" i="62"/>
  <c r="P36" i="62"/>
  <c r="O36" i="62"/>
  <c r="N36" i="62"/>
  <c r="U35" i="62"/>
  <c r="T35" i="62"/>
  <c r="S35" i="62"/>
  <c r="R35" i="62"/>
  <c r="Q35" i="62"/>
  <c r="P35" i="62"/>
  <c r="O35" i="62"/>
  <c r="U34" i="62"/>
  <c r="T34" i="62"/>
  <c r="S34" i="62"/>
  <c r="R34" i="62"/>
  <c r="Q34" i="62"/>
  <c r="P34" i="62"/>
  <c r="O34" i="62"/>
  <c r="N34" i="62"/>
  <c r="U33" i="62"/>
  <c r="T33" i="62"/>
  <c r="S33" i="62"/>
  <c r="R33" i="62"/>
  <c r="Q33" i="62"/>
  <c r="P33" i="62"/>
  <c r="O33" i="62"/>
  <c r="N33" i="62"/>
  <c r="U32" i="62"/>
  <c r="T32" i="62"/>
  <c r="S32" i="62"/>
  <c r="R32" i="62"/>
  <c r="Q32" i="62"/>
  <c r="P32" i="62"/>
  <c r="O32" i="62"/>
  <c r="N32" i="62"/>
  <c r="U31" i="62"/>
  <c r="T31" i="62"/>
  <c r="S31" i="62"/>
  <c r="R31" i="62"/>
  <c r="Q31" i="62"/>
  <c r="P31" i="62"/>
  <c r="O31" i="62"/>
  <c r="U30" i="62"/>
  <c r="T30" i="62"/>
  <c r="S30" i="62"/>
  <c r="R30" i="62"/>
  <c r="Q30" i="62"/>
  <c r="P30" i="62"/>
  <c r="O30" i="62"/>
  <c r="N30" i="62"/>
  <c r="U29" i="62"/>
  <c r="T29" i="62"/>
  <c r="S29" i="62"/>
  <c r="R29" i="62"/>
  <c r="Q29" i="62"/>
  <c r="P29" i="62"/>
  <c r="O29" i="62"/>
  <c r="N29" i="62"/>
  <c r="U28" i="62"/>
  <c r="T28" i="62"/>
  <c r="S28" i="62"/>
  <c r="R28" i="62"/>
  <c r="Q28" i="62"/>
  <c r="P28" i="62"/>
  <c r="O28" i="62"/>
  <c r="N28" i="62"/>
  <c r="U27" i="62"/>
  <c r="T27" i="62"/>
  <c r="S27" i="62"/>
  <c r="R27" i="62"/>
  <c r="Q27" i="62"/>
  <c r="P27" i="62"/>
  <c r="O27" i="62"/>
  <c r="U26" i="62"/>
  <c r="T26" i="62"/>
  <c r="S26" i="62"/>
  <c r="R26" i="62"/>
  <c r="Q26" i="62"/>
  <c r="P26" i="62"/>
  <c r="O26" i="62"/>
  <c r="N26" i="62"/>
  <c r="U25" i="62"/>
  <c r="T25" i="62"/>
  <c r="S25" i="62"/>
  <c r="R25" i="62"/>
  <c r="Q25" i="62"/>
  <c r="P25" i="62"/>
  <c r="O25" i="62"/>
  <c r="N25" i="62"/>
  <c r="U24" i="62"/>
  <c r="T24" i="62"/>
  <c r="S24" i="62"/>
  <c r="R24" i="62"/>
  <c r="Q24" i="62"/>
  <c r="P24" i="62"/>
  <c r="N24" i="62"/>
  <c r="U23" i="62"/>
  <c r="T23" i="62"/>
  <c r="S23" i="62"/>
  <c r="R23" i="62"/>
  <c r="Q23" i="62"/>
  <c r="P23" i="62"/>
  <c r="O23" i="62"/>
  <c r="U22" i="62"/>
  <c r="T22" i="62"/>
  <c r="S22" i="62"/>
  <c r="R22" i="62"/>
  <c r="Q22" i="62"/>
  <c r="P22" i="62"/>
  <c r="O22" i="62"/>
  <c r="N22" i="62"/>
  <c r="U21" i="62"/>
  <c r="T21" i="62"/>
  <c r="S21" i="62"/>
  <c r="R21" i="62"/>
  <c r="Q21" i="62"/>
  <c r="P21" i="62"/>
  <c r="O21" i="62"/>
  <c r="N21" i="62"/>
  <c r="U20" i="62"/>
  <c r="T20" i="62"/>
  <c r="S20" i="62"/>
  <c r="R20" i="62"/>
  <c r="Q20" i="62"/>
  <c r="P20" i="62"/>
  <c r="O20" i="62"/>
  <c r="N20" i="62"/>
  <c r="U19" i="62"/>
  <c r="T19" i="62"/>
  <c r="S19" i="62"/>
  <c r="R19" i="62"/>
  <c r="Q19" i="62"/>
  <c r="P19" i="62"/>
  <c r="O19" i="62"/>
  <c r="U18" i="62"/>
  <c r="T18" i="62"/>
  <c r="S18" i="62"/>
  <c r="R18" i="62"/>
  <c r="Q18" i="62"/>
  <c r="P18" i="62"/>
  <c r="O18" i="62"/>
  <c r="N18" i="62"/>
  <c r="U17" i="62"/>
  <c r="T17" i="62"/>
  <c r="S17" i="62"/>
  <c r="R17" i="62"/>
  <c r="Q17" i="62"/>
  <c r="P17" i="62"/>
  <c r="O17" i="62"/>
  <c r="N17" i="62"/>
  <c r="U16" i="62"/>
  <c r="T16" i="62"/>
  <c r="S16" i="62"/>
  <c r="R16" i="62"/>
  <c r="Q16" i="62"/>
  <c r="P16" i="62"/>
  <c r="N16" i="62"/>
  <c r="U15" i="62"/>
  <c r="T15" i="62"/>
  <c r="S15" i="62"/>
  <c r="R15" i="62"/>
  <c r="Q15" i="62"/>
  <c r="P15" i="62"/>
  <c r="O15" i="62"/>
  <c r="U7" i="62"/>
  <c r="T7" i="62"/>
  <c r="S7" i="62"/>
  <c r="R7" i="62"/>
  <c r="Q7" i="62"/>
  <c r="P7" i="62"/>
  <c r="O7" i="62"/>
  <c r="N7" i="62"/>
  <c r="U6" i="62"/>
  <c r="T6" i="62"/>
  <c r="S6" i="62"/>
  <c r="R6" i="62"/>
  <c r="Q6" i="62"/>
  <c r="P6" i="62"/>
  <c r="O6" i="62"/>
  <c r="N6" i="62"/>
  <c r="U5" i="62"/>
  <c r="T5" i="62"/>
  <c r="S5" i="62"/>
  <c r="R5" i="62"/>
  <c r="Q5" i="62"/>
  <c r="P5" i="62"/>
  <c r="O5" i="62"/>
  <c r="N5" i="62"/>
  <c r="U4" i="62"/>
  <c r="T4" i="62"/>
  <c r="S4" i="62"/>
  <c r="R4" i="62"/>
  <c r="Q4" i="62"/>
  <c r="P4" i="62"/>
  <c r="O4" i="62"/>
  <c r="N4" i="62"/>
  <c r="U86" i="61"/>
  <c r="T86" i="61"/>
  <c r="S86" i="61"/>
  <c r="R86" i="61"/>
  <c r="Q86" i="61"/>
  <c r="P86" i="61"/>
  <c r="O86" i="61"/>
  <c r="N86" i="61"/>
  <c r="U85" i="61"/>
  <c r="T85" i="61"/>
  <c r="S85" i="61"/>
  <c r="R85" i="61"/>
  <c r="Q85" i="61"/>
  <c r="P85" i="61"/>
  <c r="O85" i="61"/>
  <c r="N85" i="61"/>
  <c r="U84" i="61"/>
  <c r="T84" i="61"/>
  <c r="S84" i="61"/>
  <c r="R84" i="61"/>
  <c r="Q84" i="61"/>
  <c r="P84" i="61"/>
  <c r="O84" i="61"/>
  <c r="N84" i="61"/>
  <c r="U83" i="61"/>
  <c r="T83" i="61"/>
  <c r="S83" i="61"/>
  <c r="R83" i="61"/>
  <c r="Q83" i="61"/>
  <c r="P83" i="61"/>
  <c r="O83" i="61"/>
  <c r="N83" i="61"/>
  <c r="U81" i="61"/>
  <c r="T81" i="61"/>
  <c r="S81" i="61"/>
  <c r="R81" i="61"/>
  <c r="Q81" i="61"/>
  <c r="P81" i="61"/>
  <c r="O81" i="61"/>
  <c r="N81" i="61"/>
  <c r="U80" i="61"/>
  <c r="T80" i="61"/>
  <c r="S80" i="61"/>
  <c r="R80" i="61"/>
  <c r="Q80" i="61"/>
  <c r="P80" i="61"/>
  <c r="O80" i="61"/>
  <c r="N80" i="61"/>
  <c r="U79" i="61"/>
  <c r="T79" i="61"/>
  <c r="S79" i="61"/>
  <c r="R79" i="61"/>
  <c r="Q79" i="61"/>
  <c r="P79" i="61"/>
  <c r="O79" i="61"/>
  <c r="N79" i="61"/>
  <c r="U78" i="61"/>
  <c r="T78" i="61"/>
  <c r="S78" i="61"/>
  <c r="R78" i="61"/>
  <c r="Q78" i="61"/>
  <c r="P78" i="61"/>
  <c r="O78" i="61"/>
  <c r="N78" i="61"/>
  <c r="U76" i="61"/>
  <c r="T76" i="61"/>
  <c r="S76" i="61"/>
  <c r="R76" i="61"/>
  <c r="Q76" i="61"/>
  <c r="P76" i="61"/>
  <c r="O76" i="61"/>
  <c r="N76" i="61"/>
  <c r="U75" i="61"/>
  <c r="T75" i="61"/>
  <c r="S75" i="61"/>
  <c r="R75" i="61"/>
  <c r="Q75" i="61"/>
  <c r="P75" i="61"/>
  <c r="O75" i="61"/>
  <c r="N75" i="61"/>
  <c r="U74" i="61"/>
  <c r="T74" i="61"/>
  <c r="S74" i="61"/>
  <c r="R74" i="61"/>
  <c r="Q74" i="61"/>
  <c r="P74" i="61"/>
  <c r="O74" i="61"/>
  <c r="N74" i="61"/>
  <c r="U73" i="61"/>
  <c r="T73" i="61"/>
  <c r="S73" i="61"/>
  <c r="R73" i="61"/>
  <c r="Q73" i="61"/>
  <c r="P73" i="61"/>
  <c r="O73" i="61"/>
  <c r="N73" i="61"/>
  <c r="U71" i="61"/>
  <c r="T71" i="61"/>
  <c r="S71" i="61"/>
  <c r="R71" i="61"/>
  <c r="Q71" i="61"/>
  <c r="P71" i="61"/>
  <c r="O71" i="61"/>
  <c r="N71" i="61"/>
  <c r="U70" i="61"/>
  <c r="T70" i="61"/>
  <c r="S70" i="61"/>
  <c r="R70" i="61"/>
  <c r="Q70" i="61"/>
  <c r="P70" i="61"/>
  <c r="O70" i="61"/>
  <c r="N70" i="61"/>
  <c r="U69" i="61"/>
  <c r="T69" i="61"/>
  <c r="S69" i="61"/>
  <c r="R69" i="61"/>
  <c r="Q69" i="61"/>
  <c r="P69" i="61"/>
  <c r="O69" i="61"/>
  <c r="N69" i="61"/>
  <c r="U68" i="61"/>
  <c r="T68" i="61"/>
  <c r="S68" i="61"/>
  <c r="R68" i="61"/>
  <c r="Q68" i="61"/>
  <c r="P68" i="61"/>
  <c r="O68" i="61"/>
  <c r="N68" i="61"/>
  <c r="U66" i="61"/>
  <c r="T66" i="61"/>
  <c r="S66" i="61"/>
  <c r="R66" i="61"/>
  <c r="Q66" i="61"/>
  <c r="P66" i="61"/>
  <c r="O66" i="61"/>
  <c r="N66" i="61"/>
  <c r="U65" i="61"/>
  <c r="T65" i="61"/>
  <c r="S65" i="61"/>
  <c r="R65" i="61"/>
  <c r="Q65" i="61"/>
  <c r="P65" i="61"/>
  <c r="O65" i="61"/>
  <c r="N65" i="61"/>
  <c r="U64" i="61"/>
  <c r="T64" i="61"/>
  <c r="S64" i="61"/>
  <c r="R64" i="61"/>
  <c r="Q64" i="61"/>
  <c r="P64" i="61"/>
  <c r="O64" i="61"/>
  <c r="N64" i="61"/>
  <c r="U63" i="61"/>
  <c r="T63" i="61"/>
  <c r="S63" i="61"/>
  <c r="R63" i="61"/>
  <c r="Q63" i="61"/>
  <c r="P63" i="61"/>
  <c r="O63" i="61"/>
  <c r="N63" i="61"/>
  <c r="U61" i="61"/>
  <c r="T61" i="61"/>
  <c r="S61" i="61"/>
  <c r="R61" i="61"/>
  <c r="Q61" i="61"/>
  <c r="P61" i="61"/>
  <c r="O61" i="61"/>
  <c r="N61" i="61"/>
  <c r="U60" i="61"/>
  <c r="T60" i="61"/>
  <c r="S60" i="61"/>
  <c r="R60" i="61"/>
  <c r="Q60" i="61"/>
  <c r="P60" i="61"/>
  <c r="O60" i="61"/>
  <c r="N60" i="61"/>
  <c r="U59" i="61"/>
  <c r="T59" i="61"/>
  <c r="S59" i="61"/>
  <c r="R59" i="61"/>
  <c r="Q59" i="61"/>
  <c r="P59" i="61"/>
  <c r="O59" i="61"/>
  <c r="N59" i="61"/>
  <c r="U58" i="61"/>
  <c r="T58" i="61"/>
  <c r="S58" i="61"/>
  <c r="R58" i="61"/>
  <c r="Q58" i="61"/>
  <c r="P58" i="61"/>
  <c r="O58" i="61"/>
  <c r="N58" i="61"/>
  <c r="U56" i="61"/>
  <c r="T56" i="61"/>
  <c r="S56" i="61"/>
  <c r="R56" i="61"/>
  <c r="Q56" i="61"/>
  <c r="P56" i="61"/>
  <c r="O56" i="61"/>
  <c r="N56" i="61"/>
  <c r="U55" i="61"/>
  <c r="T55" i="61"/>
  <c r="S55" i="61"/>
  <c r="R55" i="61"/>
  <c r="Q55" i="61"/>
  <c r="P55" i="61"/>
  <c r="O55" i="61"/>
  <c r="N55" i="61"/>
  <c r="U54" i="61"/>
  <c r="T54" i="61"/>
  <c r="S54" i="61"/>
  <c r="R54" i="61"/>
  <c r="Q54" i="61"/>
  <c r="P54" i="61"/>
  <c r="O54" i="61"/>
  <c r="N54" i="61"/>
  <c r="U53" i="61"/>
  <c r="T53" i="61"/>
  <c r="S53" i="61"/>
  <c r="R53" i="61"/>
  <c r="Q53" i="61"/>
  <c r="P53" i="61"/>
  <c r="O53" i="61"/>
  <c r="N53" i="61"/>
  <c r="U51" i="61"/>
  <c r="T51" i="61"/>
  <c r="S51" i="61"/>
  <c r="R51" i="61"/>
  <c r="Q51" i="61"/>
  <c r="P51" i="61"/>
  <c r="O51" i="61"/>
  <c r="N51" i="61"/>
  <c r="U50" i="61"/>
  <c r="T50" i="61"/>
  <c r="S50" i="61"/>
  <c r="R50" i="61"/>
  <c r="Q50" i="61"/>
  <c r="P50" i="61"/>
  <c r="O50" i="61"/>
  <c r="N50" i="61"/>
  <c r="U49" i="61"/>
  <c r="T49" i="61"/>
  <c r="S49" i="61"/>
  <c r="R49" i="61"/>
  <c r="Q49" i="61"/>
  <c r="P49" i="61"/>
  <c r="O49" i="61"/>
  <c r="N49" i="61"/>
  <c r="U48" i="61"/>
  <c r="T48" i="61"/>
  <c r="S48" i="61"/>
  <c r="R48" i="61"/>
  <c r="Q48" i="61"/>
  <c r="P48" i="61"/>
  <c r="O48" i="61"/>
  <c r="N48" i="61"/>
  <c r="U46" i="61"/>
  <c r="T46" i="61"/>
  <c r="S46" i="61"/>
  <c r="R46" i="61"/>
  <c r="Q46" i="61"/>
  <c r="P46" i="61"/>
  <c r="O46" i="61"/>
  <c r="N46" i="61"/>
  <c r="U45" i="61"/>
  <c r="T45" i="61"/>
  <c r="S45" i="61"/>
  <c r="R45" i="61"/>
  <c r="Q45" i="61"/>
  <c r="P45" i="61"/>
  <c r="O45" i="61"/>
  <c r="N45" i="61"/>
  <c r="U44" i="61"/>
  <c r="T44" i="61"/>
  <c r="S44" i="61"/>
  <c r="R44" i="61"/>
  <c r="Q44" i="61"/>
  <c r="P44" i="61"/>
  <c r="O44" i="61"/>
  <c r="N44" i="61"/>
  <c r="U43" i="61"/>
  <c r="T43" i="61"/>
  <c r="S43" i="61"/>
  <c r="R43" i="61"/>
  <c r="Q43" i="61"/>
  <c r="P43" i="61"/>
  <c r="O43" i="61"/>
  <c r="N43" i="61"/>
  <c r="U41" i="61"/>
  <c r="T41" i="61"/>
  <c r="S41" i="61"/>
  <c r="R41" i="61"/>
  <c r="Q41" i="61"/>
  <c r="P41" i="61"/>
  <c r="O41" i="61"/>
  <c r="N41" i="61"/>
  <c r="U40" i="61"/>
  <c r="T40" i="61"/>
  <c r="S40" i="61"/>
  <c r="R40" i="61"/>
  <c r="Q40" i="61"/>
  <c r="P40" i="61"/>
  <c r="O40" i="61"/>
  <c r="N40" i="61"/>
  <c r="U39" i="61"/>
  <c r="T39" i="61"/>
  <c r="S39" i="61"/>
  <c r="R39" i="61"/>
  <c r="Q39" i="61"/>
  <c r="P39" i="61"/>
  <c r="O39" i="61"/>
  <c r="N39" i="61"/>
  <c r="U38" i="61"/>
  <c r="T38" i="61"/>
  <c r="S38" i="61"/>
  <c r="R38" i="61"/>
  <c r="Q38" i="61"/>
  <c r="P38" i="61"/>
  <c r="O38" i="61"/>
  <c r="N38" i="61"/>
  <c r="U36" i="61"/>
  <c r="T36" i="61"/>
  <c r="S36" i="61"/>
  <c r="R36" i="61"/>
  <c r="Q36" i="61"/>
  <c r="P36" i="61"/>
  <c r="O36" i="61"/>
  <c r="N36" i="61"/>
  <c r="U35" i="61"/>
  <c r="T35" i="61"/>
  <c r="S35" i="61"/>
  <c r="R35" i="61"/>
  <c r="Q35" i="61"/>
  <c r="P35" i="61"/>
  <c r="O35" i="61"/>
  <c r="N35" i="61"/>
  <c r="U34" i="61"/>
  <c r="T34" i="61"/>
  <c r="S34" i="61"/>
  <c r="R34" i="61"/>
  <c r="Q34" i="61"/>
  <c r="P34" i="61"/>
  <c r="O34" i="61"/>
  <c r="N34" i="61"/>
  <c r="U33" i="61"/>
  <c r="T33" i="61"/>
  <c r="S33" i="61"/>
  <c r="R33" i="61"/>
  <c r="Q33" i="61"/>
  <c r="P33" i="61"/>
  <c r="O33" i="61"/>
  <c r="N33" i="61"/>
  <c r="U31" i="61"/>
  <c r="T31" i="61"/>
  <c r="S31" i="61"/>
  <c r="R31" i="61"/>
  <c r="Q31" i="61"/>
  <c r="P31" i="61"/>
  <c r="O31" i="61"/>
  <c r="N31" i="61"/>
  <c r="U30" i="61"/>
  <c r="T30" i="61"/>
  <c r="S30" i="61"/>
  <c r="R30" i="61"/>
  <c r="Q30" i="61"/>
  <c r="P30" i="61"/>
  <c r="O30" i="61"/>
  <c r="N30" i="61"/>
  <c r="U29" i="61"/>
  <c r="T29" i="61"/>
  <c r="S29" i="61"/>
  <c r="R29" i="61"/>
  <c r="Q29" i="61"/>
  <c r="P29" i="61"/>
  <c r="O29" i="61"/>
  <c r="N29" i="61"/>
  <c r="U28" i="61"/>
  <c r="T28" i="61"/>
  <c r="S28" i="61"/>
  <c r="R28" i="61"/>
  <c r="Q28" i="61"/>
  <c r="P28" i="61"/>
  <c r="O28" i="61"/>
  <c r="N28" i="61"/>
  <c r="U26" i="61"/>
  <c r="T26" i="61"/>
  <c r="S26" i="61"/>
  <c r="R26" i="61"/>
  <c r="Q26" i="61"/>
  <c r="P26" i="61"/>
  <c r="O26" i="61"/>
  <c r="N26" i="61"/>
  <c r="U25" i="61"/>
  <c r="T25" i="61"/>
  <c r="S25" i="61"/>
  <c r="R25" i="61"/>
  <c r="Q25" i="61"/>
  <c r="P25" i="61"/>
  <c r="O25" i="61"/>
  <c r="N25" i="61"/>
  <c r="U24" i="61"/>
  <c r="T24" i="61"/>
  <c r="S24" i="61"/>
  <c r="R24" i="61"/>
  <c r="Q24" i="61"/>
  <c r="P24" i="61"/>
  <c r="O24" i="61"/>
  <c r="N24" i="61"/>
  <c r="U23" i="61"/>
  <c r="T23" i="61"/>
  <c r="S23" i="61"/>
  <c r="R23" i="61"/>
  <c r="Q23" i="61"/>
  <c r="P23" i="61"/>
  <c r="O23" i="61"/>
  <c r="N23" i="61"/>
  <c r="U21" i="61"/>
  <c r="T21" i="61"/>
  <c r="S21" i="61"/>
  <c r="R21" i="61"/>
  <c r="Q21" i="61"/>
  <c r="P21" i="61"/>
  <c r="O21" i="61"/>
  <c r="N21" i="61"/>
  <c r="U7" i="61"/>
  <c r="T7" i="61"/>
  <c r="S7" i="61"/>
  <c r="R7" i="61"/>
  <c r="Q7" i="61"/>
  <c r="P7" i="61"/>
  <c r="O7" i="61"/>
  <c r="N7" i="61"/>
  <c r="U6" i="61"/>
  <c r="T6" i="61"/>
  <c r="S6" i="61"/>
  <c r="R6" i="61"/>
  <c r="Q6" i="61"/>
  <c r="P6" i="61"/>
  <c r="O6" i="61"/>
  <c r="N6" i="61"/>
  <c r="U5" i="61"/>
  <c r="T5" i="61"/>
  <c r="S5" i="61"/>
  <c r="R5" i="61"/>
  <c r="Q5" i="61"/>
  <c r="P5" i="61"/>
  <c r="O5" i="61"/>
  <c r="N5" i="61"/>
  <c r="U4" i="61"/>
  <c r="T4" i="61"/>
  <c r="S4" i="61"/>
  <c r="R4" i="61"/>
  <c r="Q4" i="61"/>
  <c r="P4" i="61"/>
  <c r="O4" i="61"/>
  <c r="N4" i="61"/>
  <c r="U106" i="59"/>
  <c r="T106" i="59"/>
  <c r="S106" i="59"/>
  <c r="R106" i="59"/>
  <c r="Q106" i="59"/>
  <c r="P106" i="59"/>
  <c r="O106" i="59"/>
  <c r="N106" i="59"/>
  <c r="U105" i="59"/>
  <c r="T105" i="59"/>
  <c r="S105" i="59"/>
  <c r="R105" i="59"/>
  <c r="Q105" i="59"/>
  <c r="P105" i="59"/>
  <c r="O105" i="59"/>
  <c r="N105" i="59"/>
  <c r="U104" i="59"/>
  <c r="T104" i="59"/>
  <c r="S104" i="59"/>
  <c r="R104" i="59"/>
  <c r="Q104" i="59"/>
  <c r="P104" i="59"/>
  <c r="O104" i="59"/>
  <c r="N104" i="59"/>
  <c r="U103" i="59"/>
  <c r="T103" i="59"/>
  <c r="S103" i="59"/>
  <c r="R103" i="59"/>
  <c r="Q103" i="59"/>
  <c r="P103" i="59"/>
  <c r="O103" i="59"/>
  <c r="N103" i="59"/>
  <c r="U101" i="59"/>
  <c r="T101" i="59"/>
  <c r="S101" i="59"/>
  <c r="R101" i="59"/>
  <c r="Q101" i="59"/>
  <c r="P101" i="59"/>
  <c r="O101" i="59"/>
  <c r="N101" i="59"/>
  <c r="U100" i="59"/>
  <c r="T100" i="59"/>
  <c r="S100" i="59"/>
  <c r="R100" i="59"/>
  <c r="Q100" i="59"/>
  <c r="P100" i="59"/>
  <c r="O100" i="59"/>
  <c r="N100" i="59"/>
  <c r="U99" i="59"/>
  <c r="T99" i="59"/>
  <c r="S99" i="59"/>
  <c r="R99" i="59"/>
  <c r="Q99" i="59"/>
  <c r="P99" i="59"/>
  <c r="O99" i="59"/>
  <c r="N99" i="59"/>
  <c r="U98" i="59"/>
  <c r="T98" i="59"/>
  <c r="S98" i="59"/>
  <c r="R98" i="59"/>
  <c r="Q98" i="59"/>
  <c r="P98" i="59"/>
  <c r="O98" i="59"/>
  <c r="N98" i="59"/>
  <c r="U86" i="59"/>
  <c r="T86" i="59"/>
  <c r="S86" i="59"/>
  <c r="R86" i="59"/>
  <c r="Q86" i="59"/>
  <c r="P86" i="59"/>
  <c r="O86" i="59"/>
  <c r="N86" i="59"/>
  <c r="U85" i="59"/>
  <c r="T85" i="59"/>
  <c r="S85" i="59"/>
  <c r="R85" i="59"/>
  <c r="Q85" i="59"/>
  <c r="P85" i="59"/>
  <c r="O85" i="59"/>
  <c r="N85" i="59"/>
  <c r="U84" i="59"/>
  <c r="T84" i="59"/>
  <c r="S84" i="59"/>
  <c r="R84" i="59"/>
  <c r="Q84" i="59"/>
  <c r="P84" i="59"/>
  <c r="O84" i="59"/>
  <c r="N84" i="59"/>
  <c r="U83" i="59"/>
  <c r="T83" i="59"/>
  <c r="S83" i="59"/>
  <c r="R83" i="59"/>
  <c r="Q83" i="59"/>
  <c r="P83" i="59"/>
  <c r="O83" i="59"/>
  <c r="N83" i="59"/>
  <c r="U81" i="59"/>
  <c r="T81" i="59"/>
  <c r="S81" i="59"/>
  <c r="R81" i="59"/>
  <c r="Q81" i="59"/>
  <c r="P81" i="59"/>
  <c r="O81" i="59"/>
  <c r="N81" i="59"/>
  <c r="U80" i="59"/>
  <c r="T80" i="59"/>
  <c r="S80" i="59"/>
  <c r="R80" i="59"/>
  <c r="Q80" i="59"/>
  <c r="P80" i="59"/>
  <c r="O80" i="59"/>
  <c r="N80" i="59"/>
  <c r="U79" i="59"/>
  <c r="T79" i="59"/>
  <c r="S79" i="59"/>
  <c r="R79" i="59"/>
  <c r="Q79" i="59"/>
  <c r="P79" i="59"/>
  <c r="O79" i="59"/>
  <c r="N79" i="59"/>
  <c r="U78" i="59"/>
  <c r="T78" i="59"/>
  <c r="S78" i="59"/>
  <c r="R78" i="59"/>
  <c r="Q78" i="59"/>
  <c r="P78" i="59"/>
  <c r="O78" i="59"/>
  <c r="N78" i="59"/>
  <c r="U76" i="59"/>
  <c r="T76" i="59"/>
  <c r="S76" i="59"/>
  <c r="R76" i="59"/>
  <c r="Q76" i="59"/>
  <c r="P76" i="59"/>
  <c r="O76" i="59"/>
  <c r="N76" i="59"/>
  <c r="U75" i="59"/>
  <c r="T75" i="59"/>
  <c r="S75" i="59"/>
  <c r="R75" i="59"/>
  <c r="Q75" i="59"/>
  <c r="P75" i="59"/>
  <c r="O75" i="59"/>
  <c r="N75" i="59"/>
  <c r="U74" i="59"/>
  <c r="T74" i="59"/>
  <c r="S74" i="59"/>
  <c r="R74" i="59"/>
  <c r="Q74" i="59"/>
  <c r="P74" i="59"/>
  <c r="O74" i="59"/>
  <c r="N74" i="59"/>
  <c r="U73" i="59"/>
  <c r="T73" i="59"/>
  <c r="S73" i="59"/>
  <c r="R73" i="59"/>
  <c r="Q73" i="59"/>
  <c r="P73" i="59"/>
  <c r="O73" i="59"/>
  <c r="N73" i="59"/>
  <c r="U71" i="59"/>
  <c r="T71" i="59"/>
  <c r="S71" i="59"/>
  <c r="R71" i="59"/>
  <c r="Q71" i="59"/>
  <c r="P71" i="59"/>
  <c r="O71" i="59"/>
  <c r="N71" i="59"/>
  <c r="U70" i="59"/>
  <c r="T70" i="59"/>
  <c r="S70" i="59"/>
  <c r="R70" i="59"/>
  <c r="Q70" i="59"/>
  <c r="P70" i="59"/>
  <c r="O70" i="59"/>
  <c r="N70" i="59"/>
  <c r="U69" i="59"/>
  <c r="T69" i="59"/>
  <c r="S69" i="59"/>
  <c r="R69" i="59"/>
  <c r="Q69" i="59"/>
  <c r="P69" i="59"/>
  <c r="O69" i="59"/>
  <c r="N69" i="59"/>
  <c r="U68" i="59"/>
  <c r="T68" i="59"/>
  <c r="S68" i="59"/>
  <c r="R68" i="59"/>
  <c r="Q68" i="59"/>
  <c r="P68" i="59"/>
  <c r="O68" i="59"/>
  <c r="N68" i="59"/>
  <c r="U66" i="59"/>
  <c r="T66" i="59"/>
  <c r="S66" i="59"/>
  <c r="R66" i="59"/>
  <c r="Q66" i="59"/>
  <c r="P66" i="59"/>
  <c r="O66" i="59"/>
  <c r="N66" i="59"/>
  <c r="U65" i="59"/>
  <c r="T65" i="59"/>
  <c r="S65" i="59"/>
  <c r="R65" i="59"/>
  <c r="Q65" i="59"/>
  <c r="P65" i="59"/>
  <c r="O65" i="59"/>
  <c r="N65" i="59"/>
  <c r="U64" i="59"/>
  <c r="T64" i="59"/>
  <c r="S64" i="59"/>
  <c r="R64" i="59"/>
  <c r="Q64" i="59"/>
  <c r="P64" i="59"/>
  <c r="O64" i="59"/>
  <c r="N64" i="59"/>
  <c r="U63" i="59"/>
  <c r="T63" i="59"/>
  <c r="S63" i="59"/>
  <c r="R63" i="59"/>
  <c r="Q63" i="59"/>
  <c r="P63" i="59"/>
  <c r="O63" i="59"/>
  <c r="N63" i="59"/>
  <c r="U61" i="59"/>
  <c r="T61" i="59"/>
  <c r="S61" i="59"/>
  <c r="R61" i="59"/>
  <c r="Q61" i="59"/>
  <c r="P61" i="59"/>
  <c r="O61" i="59"/>
  <c r="N61" i="59"/>
  <c r="U60" i="59"/>
  <c r="T60" i="59"/>
  <c r="S60" i="59"/>
  <c r="R60" i="59"/>
  <c r="Q60" i="59"/>
  <c r="P60" i="59"/>
  <c r="O60" i="59"/>
  <c r="N60" i="59"/>
  <c r="U59" i="59"/>
  <c r="T59" i="59"/>
  <c r="S59" i="59"/>
  <c r="R59" i="59"/>
  <c r="Q59" i="59"/>
  <c r="P59" i="59"/>
  <c r="O59" i="59"/>
  <c r="N59" i="59"/>
  <c r="U58" i="59"/>
  <c r="T58" i="59"/>
  <c r="S58" i="59"/>
  <c r="R58" i="59"/>
  <c r="Q58" i="59"/>
  <c r="P58" i="59"/>
  <c r="O58" i="59"/>
  <c r="N58" i="59"/>
  <c r="U56" i="59"/>
  <c r="T56" i="59"/>
  <c r="S56" i="59"/>
  <c r="R56" i="59"/>
  <c r="Q56" i="59"/>
  <c r="P56" i="59"/>
  <c r="O56" i="59"/>
  <c r="N56" i="59"/>
  <c r="U55" i="59"/>
  <c r="T55" i="59"/>
  <c r="S55" i="59"/>
  <c r="R55" i="59"/>
  <c r="Q55" i="59"/>
  <c r="P55" i="59"/>
  <c r="O55" i="59"/>
  <c r="N55" i="59"/>
  <c r="U54" i="59"/>
  <c r="T54" i="59"/>
  <c r="S54" i="59"/>
  <c r="R54" i="59"/>
  <c r="Q54" i="59"/>
  <c r="P54" i="59"/>
  <c r="O54" i="59"/>
  <c r="N54" i="59"/>
  <c r="U53" i="59"/>
  <c r="T53" i="59"/>
  <c r="S53" i="59"/>
  <c r="R53" i="59"/>
  <c r="Q53" i="59"/>
  <c r="P53" i="59"/>
  <c r="O53" i="59"/>
  <c r="N53" i="59"/>
  <c r="U51" i="59"/>
  <c r="T51" i="59"/>
  <c r="S51" i="59"/>
  <c r="R51" i="59"/>
  <c r="Q51" i="59"/>
  <c r="P51" i="59"/>
  <c r="O51" i="59"/>
  <c r="N51" i="59"/>
  <c r="U50" i="59"/>
  <c r="T50" i="59"/>
  <c r="S50" i="59"/>
  <c r="R50" i="59"/>
  <c r="Q50" i="59"/>
  <c r="P50" i="59"/>
  <c r="O50" i="59"/>
  <c r="N50" i="59"/>
  <c r="U49" i="59"/>
  <c r="T49" i="59"/>
  <c r="S49" i="59"/>
  <c r="R49" i="59"/>
  <c r="Q49" i="59"/>
  <c r="P49" i="59"/>
  <c r="O49" i="59"/>
  <c r="N49" i="59"/>
  <c r="U48" i="59"/>
  <c r="T48" i="59"/>
  <c r="S48" i="59"/>
  <c r="R48" i="59"/>
  <c r="Q48" i="59"/>
  <c r="P48" i="59"/>
  <c r="O48" i="59"/>
  <c r="N48" i="59"/>
  <c r="U46" i="59"/>
  <c r="T46" i="59"/>
  <c r="S46" i="59"/>
  <c r="R46" i="59"/>
  <c r="Q46" i="59"/>
  <c r="P46" i="59"/>
  <c r="O46" i="59"/>
  <c r="N46" i="59"/>
  <c r="U45" i="59"/>
  <c r="T45" i="59"/>
  <c r="S45" i="59"/>
  <c r="R45" i="59"/>
  <c r="Q45" i="59"/>
  <c r="P45" i="59"/>
  <c r="O45" i="59"/>
  <c r="N45" i="59"/>
  <c r="U44" i="59"/>
  <c r="T44" i="59"/>
  <c r="S44" i="59"/>
  <c r="R44" i="59"/>
  <c r="Q44" i="59"/>
  <c r="P44" i="59"/>
  <c r="O44" i="59"/>
  <c r="N44" i="59"/>
  <c r="U43" i="59"/>
  <c r="T43" i="59"/>
  <c r="S43" i="59"/>
  <c r="R43" i="59"/>
  <c r="Q43" i="59"/>
  <c r="P43" i="59"/>
  <c r="O43" i="59"/>
  <c r="N43" i="59"/>
  <c r="U41" i="59"/>
  <c r="T41" i="59"/>
  <c r="S41" i="59"/>
  <c r="R41" i="59"/>
  <c r="Q41" i="59"/>
  <c r="P41" i="59"/>
  <c r="O41" i="59"/>
  <c r="N41" i="59"/>
  <c r="U40" i="59"/>
  <c r="T40" i="59"/>
  <c r="S40" i="59"/>
  <c r="R40" i="59"/>
  <c r="Q40" i="59"/>
  <c r="P40" i="59"/>
  <c r="O40" i="59"/>
  <c r="N40" i="59"/>
  <c r="U39" i="59"/>
  <c r="T39" i="59"/>
  <c r="S39" i="59"/>
  <c r="R39" i="59"/>
  <c r="Q39" i="59"/>
  <c r="P39" i="59"/>
  <c r="O39" i="59"/>
  <c r="N39" i="59"/>
  <c r="U38" i="59"/>
  <c r="T38" i="59"/>
  <c r="S38" i="59"/>
  <c r="R38" i="59"/>
  <c r="Q38" i="59"/>
  <c r="P38" i="59"/>
  <c r="O38" i="59"/>
  <c r="N38" i="59"/>
  <c r="U36" i="59"/>
  <c r="T36" i="59"/>
  <c r="S36" i="59"/>
  <c r="R36" i="59"/>
  <c r="Q36" i="59"/>
  <c r="P36" i="59"/>
  <c r="O36" i="59"/>
  <c r="N36" i="59"/>
  <c r="U35" i="59"/>
  <c r="T35" i="59"/>
  <c r="S35" i="59"/>
  <c r="R35" i="59"/>
  <c r="Q35" i="59"/>
  <c r="P35" i="59"/>
  <c r="O35" i="59"/>
  <c r="N35" i="59"/>
  <c r="U34" i="59"/>
  <c r="T34" i="59"/>
  <c r="S34" i="59"/>
  <c r="R34" i="59"/>
  <c r="Q34" i="59"/>
  <c r="P34" i="59"/>
  <c r="O34" i="59"/>
  <c r="N34" i="59"/>
  <c r="U33" i="59"/>
  <c r="T33" i="59"/>
  <c r="S33" i="59"/>
  <c r="R33" i="59"/>
  <c r="Q33" i="59"/>
  <c r="P33" i="59"/>
  <c r="O33" i="59"/>
  <c r="N33" i="59"/>
  <c r="U31" i="59"/>
  <c r="T31" i="59"/>
  <c r="S31" i="59"/>
  <c r="R31" i="59"/>
  <c r="Q31" i="59"/>
  <c r="P31" i="59"/>
  <c r="O31" i="59"/>
  <c r="N31" i="59"/>
  <c r="U30" i="59"/>
  <c r="T30" i="59"/>
  <c r="S30" i="59"/>
  <c r="R30" i="59"/>
  <c r="Q30" i="59"/>
  <c r="P30" i="59"/>
  <c r="O30" i="59"/>
  <c r="N30" i="59"/>
  <c r="U29" i="59"/>
  <c r="T29" i="59"/>
  <c r="S29" i="59"/>
  <c r="R29" i="59"/>
  <c r="Q29" i="59"/>
  <c r="P29" i="59"/>
  <c r="O29" i="59"/>
  <c r="N29" i="59"/>
  <c r="U28" i="59"/>
  <c r="T28" i="59"/>
  <c r="S28" i="59"/>
  <c r="R28" i="59"/>
  <c r="Q28" i="59"/>
  <c r="P28" i="59"/>
  <c r="O28" i="59"/>
  <c r="N28" i="59"/>
  <c r="U26" i="59"/>
  <c r="T26" i="59"/>
  <c r="S26" i="59"/>
  <c r="R26" i="59"/>
  <c r="Q26" i="59"/>
  <c r="P26" i="59"/>
  <c r="O26" i="59"/>
  <c r="N26" i="59"/>
  <c r="U25" i="59"/>
  <c r="T25" i="59"/>
  <c r="S25" i="59"/>
  <c r="R25" i="59"/>
  <c r="Q25" i="59"/>
  <c r="P25" i="59"/>
  <c r="O25" i="59"/>
  <c r="N25" i="59"/>
  <c r="U24" i="59"/>
  <c r="T24" i="59"/>
  <c r="S24" i="59"/>
  <c r="R24" i="59"/>
  <c r="Q24" i="59"/>
  <c r="P24" i="59"/>
  <c r="O24" i="59"/>
  <c r="N24" i="59"/>
  <c r="U23" i="59"/>
  <c r="T23" i="59"/>
  <c r="S23" i="59"/>
  <c r="R23" i="59"/>
  <c r="Q23" i="59"/>
  <c r="P23" i="59"/>
  <c r="O23" i="59"/>
  <c r="N23" i="59"/>
  <c r="U21" i="59"/>
  <c r="T21" i="59"/>
  <c r="S21" i="59"/>
  <c r="R21" i="59"/>
  <c r="Q21" i="59"/>
  <c r="P21" i="59"/>
  <c r="O21" i="59"/>
  <c r="N21" i="59"/>
  <c r="U20" i="59"/>
  <c r="T20" i="59"/>
  <c r="S20" i="59"/>
  <c r="R20" i="59"/>
  <c r="Q20" i="59"/>
  <c r="P20" i="59"/>
  <c r="O20" i="59"/>
  <c r="N20" i="59"/>
  <c r="U19" i="59"/>
  <c r="T19" i="59"/>
  <c r="S19" i="59"/>
  <c r="R19" i="59"/>
  <c r="Q19" i="59"/>
  <c r="P19" i="59"/>
  <c r="O19" i="59"/>
  <c r="N19" i="59"/>
  <c r="U18" i="59"/>
  <c r="T18" i="59"/>
  <c r="S18" i="59"/>
  <c r="R18" i="59"/>
  <c r="Q18" i="59"/>
  <c r="P18" i="59"/>
  <c r="O18" i="59"/>
  <c r="N18" i="59"/>
  <c r="U16" i="59"/>
  <c r="T16" i="59"/>
  <c r="S16" i="59"/>
  <c r="R16" i="59"/>
  <c r="Q16" i="59"/>
  <c r="P16" i="59"/>
  <c r="O16" i="59"/>
  <c r="N16" i="59"/>
  <c r="U15" i="59"/>
  <c r="T15" i="59"/>
  <c r="S15" i="59"/>
  <c r="R15" i="59"/>
  <c r="Q15" i="59"/>
  <c r="P15" i="59"/>
  <c r="O15" i="59"/>
  <c r="N15" i="59"/>
  <c r="U14" i="59"/>
  <c r="T14" i="59"/>
  <c r="S14" i="59"/>
  <c r="R14" i="59"/>
  <c r="Q14" i="59"/>
  <c r="P14" i="59"/>
  <c r="O14" i="59"/>
  <c r="N14" i="59"/>
  <c r="U13" i="59"/>
  <c r="T13" i="59"/>
  <c r="S13" i="59"/>
  <c r="R13" i="59"/>
  <c r="Q13" i="59"/>
  <c r="P13" i="59"/>
  <c r="O13" i="59"/>
  <c r="N13" i="59"/>
  <c r="U7" i="59"/>
  <c r="T7" i="59"/>
  <c r="S7" i="59"/>
  <c r="R7" i="59"/>
  <c r="Q7" i="59"/>
  <c r="P7" i="59"/>
  <c r="O7" i="59"/>
  <c r="N7" i="59"/>
  <c r="U6" i="59"/>
  <c r="T6" i="59"/>
  <c r="S6" i="59"/>
  <c r="R6" i="59"/>
  <c r="Q6" i="59"/>
  <c r="P6" i="59"/>
  <c r="O6" i="59"/>
  <c r="N6" i="59"/>
  <c r="U5" i="59"/>
  <c r="T5" i="59"/>
  <c r="S5" i="59"/>
  <c r="R5" i="59"/>
  <c r="Q5" i="59"/>
  <c r="P5" i="59"/>
  <c r="O5" i="59"/>
  <c r="N5" i="59"/>
  <c r="U4" i="59"/>
  <c r="T4" i="59"/>
  <c r="S4" i="59"/>
  <c r="R4" i="59"/>
  <c r="Q4" i="59"/>
  <c r="P4" i="59"/>
  <c r="O4" i="59"/>
  <c r="N4" i="59"/>
  <c r="U86" i="58"/>
  <c r="T86" i="58"/>
  <c r="S86" i="58"/>
  <c r="R86" i="58"/>
  <c r="Q86" i="58"/>
  <c r="P86" i="58"/>
  <c r="O86" i="58"/>
  <c r="N86" i="58"/>
  <c r="U85" i="58"/>
  <c r="T85" i="58"/>
  <c r="S85" i="58"/>
  <c r="R85" i="58"/>
  <c r="Q85" i="58"/>
  <c r="P85" i="58"/>
  <c r="O85" i="58"/>
  <c r="N85" i="58"/>
  <c r="U84" i="58"/>
  <c r="T84" i="58"/>
  <c r="S84" i="58"/>
  <c r="R84" i="58"/>
  <c r="Q84" i="58"/>
  <c r="P84" i="58"/>
  <c r="O84" i="58"/>
  <c r="N84" i="58"/>
  <c r="U83" i="58"/>
  <c r="T83" i="58"/>
  <c r="S83" i="58"/>
  <c r="R83" i="58"/>
  <c r="Q83" i="58"/>
  <c r="P83" i="58"/>
  <c r="O83" i="58"/>
  <c r="N83" i="58"/>
  <c r="U81" i="58"/>
  <c r="T81" i="58"/>
  <c r="S81" i="58"/>
  <c r="R81" i="58"/>
  <c r="Q81" i="58"/>
  <c r="P81" i="58"/>
  <c r="O81" i="58"/>
  <c r="N81" i="58"/>
  <c r="U80" i="58"/>
  <c r="T80" i="58"/>
  <c r="S80" i="58"/>
  <c r="R80" i="58"/>
  <c r="Q80" i="58"/>
  <c r="P80" i="58"/>
  <c r="O80" i="58"/>
  <c r="N80" i="58"/>
  <c r="U79" i="58"/>
  <c r="T79" i="58"/>
  <c r="S79" i="58"/>
  <c r="R79" i="58"/>
  <c r="Q79" i="58"/>
  <c r="P79" i="58"/>
  <c r="O79" i="58"/>
  <c r="N79" i="58"/>
  <c r="U78" i="58"/>
  <c r="T78" i="58"/>
  <c r="S78" i="58"/>
  <c r="R78" i="58"/>
  <c r="Q78" i="58"/>
  <c r="P78" i="58"/>
  <c r="O78" i="58"/>
  <c r="N78" i="58"/>
  <c r="U76" i="58"/>
  <c r="T76" i="58"/>
  <c r="S76" i="58"/>
  <c r="R76" i="58"/>
  <c r="Q76" i="58"/>
  <c r="P76" i="58"/>
  <c r="O76" i="58"/>
  <c r="N76" i="58"/>
  <c r="U75" i="58"/>
  <c r="T75" i="58"/>
  <c r="S75" i="58"/>
  <c r="R75" i="58"/>
  <c r="Q75" i="58"/>
  <c r="P75" i="58"/>
  <c r="O75" i="58"/>
  <c r="N75" i="58"/>
  <c r="U74" i="58"/>
  <c r="T74" i="58"/>
  <c r="S74" i="58"/>
  <c r="R74" i="58"/>
  <c r="Q74" i="58"/>
  <c r="P74" i="58"/>
  <c r="O74" i="58"/>
  <c r="N74" i="58"/>
  <c r="U73" i="58"/>
  <c r="T73" i="58"/>
  <c r="S73" i="58"/>
  <c r="R73" i="58"/>
  <c r="Q73" i="58"/>
  <c r="P73" i="58"/>
  <c r="O73" i="58"/>
  <c r="N73" i="58"/>
  <c r="U71" i="58"/>
  <c r="T71" i="58"/>
  <c r="S71" i="58"/>
  <c r="R71" i="58"/>
  <c r="Q71" i="58"/>
  <c r="P71" i="58"/>
  <c r="O71" i="58"/>
  <c r="N71" i="58"/>
  <c r="U70" i="58"/>
  <c r="T70" i="58"/>
  <c r="S70" i="58"/>
  <c r="R70" i="58"/>
  <c r="Q70" i="58"/>
  <c r="P70" i="58"/>
  <c r="O70" i="58"/>
  <c r="N70" i="58"/>
  <c r="U69" i="58"/>
  <c r="T69" i="58"/>
  <c r="S69" i="58"/>
  <c r="R69" i="58"/>
  <c r="Q69" i="58"/>
  <c r="P69" i="58"/>
  <c r="O69" i="58"/>
  <c r="N69" i="58"/>
  <c r="U68" i="58"/>
  <c r="T68" i="58"/>
  <c r="S68" i="58"/>
  <c r="R68" i="58"/>
  <c r="Q68" i="58"/>
  <c r="P68" i="58"/>
  <c r="O68" i="58"/>
  <c r="N68" i="58"/>
  <c r="U66" i="58"/>
  <c r="T66" i="58"/>
  <c r="S66" i="58"/>
  <c r="R66" i="58"/>
  <c r="Q66" i="58"/>
  <c r="P66" i="58"/>
  <c r="O66" i="58"/>
  <c r="N66" i="58"/>
  <c r="U65" i="58"/>
  <c r="T65" i="58"/>
  <c r="S65" i="58"/>
  <c r="R65" i="58"/>
  <c r="Q65" i="58"/>
  <c r="P65" i="58"/>
  <c r="O65" i="58"/>
  <c r="N65" i="58"/>
  <c r="U64" i="58"/>
  <c r="T64" i="58"/>
  <c r="S64" i="58"/>
  <c r="R64" i="58"/>
  <c r="Q64" i="58"/>
  <c r="P64" i="58"/>
  <c r="O64" i="58"/>
  <c r="N64" i="58"/>
  <c r="U63" i="58"/>
  <c r="T63" i="58"/>
  <c r="S63" i="58"/>
  <c r="R63" i="58"/>
  <c r="Q63" i="58"/>
  <c r="P63" i="58"/>
  <c r="O63" i="58"/>
  <c r="N63" i="58"/>
  <c r="U61" i="58"/>
  <c r="T61" i="58"/>
  <c r="S61" i="58"/>
  <c r="R61" i="58"/>
  <c r="Q61" i="58"/>
  <c r="P61" i="58"/>
  <c r="O61" i="58"/>
  <c r="N61" i="58"/>
  <c r="U60" i="58"/>
  <c r="T60" i="58"/>
  <c r="S60" i="58"/>
  <c r="R60" i="58"/>
  <c r="Q60" i="58"/>
  <c r="P60" i="58"/>
  <c r="O60" i="58"/>
  <c r="N60" i="58"/>
  <c r="U59" i="58"/>
  <c r="T59" i="58"/>
  <c r="S59" i="58"/>
  <c r="R59" i="58"/>
  <c r="Q59" i="58"/>
  <c r="P59" i="58"/>
  <c r="O59" i="58"/>
  <c r="N59" i="58"/>
  <c r="U58" i="58"/>
  <c r="T58" i="58"/>
  <c r="S58" i="58"/>
  <c r="R58" i="58"/>
  <c r="Q58" i="58"/>
  <c r="P58" i="58"/>
  <c r="O58" i="58"/>
  <c r="N58" i="58"/>
  <c r="U56" i="58"/>
  <c r="T56" i="58"/>
  <c r="S56" i="58"/>
  <c r="R56" i="58"/>
  <c r="Q56" i="58"/>
  <c r="P56" i="58"/>
  <c r="O56" i="58"/>
  <c r="N56" i="58"/>
  <c r="U55" i="58"/>
  <c r="T55" i="58"/>
  <c r="S55" i="58"/>
  <c r="R55" i="58"/>
  <c r="Q55" i="58"/>
  <c r="P55" i="58"/>
  <c r="O55" i="58"/>
  <c r="N55" i="58"/>
  <c r="U54" i="58"/>
  <c r="T54" i="58"/>
  <c r="S54" i="58"/>
  <c r="R54" i="58"/>
  <c r="Q54" i="58"/>
  <c r="P54" i="58"/>
  <c r="O54" i="58"/>
  <c r="N54" i="58"/>
  <c r="U53" i="58"/>
  <c r="T53" i="58"/>
  <c r="S53" i="58"/>
  <c r="R53" i="58"/>
  <c r="Q53" i="58"/>
  <c r="P53" i="58"/>
  <c r="O53" i="58"/>
  <c r="N53" i="58"/>
  <c r="U51" i="58"/>
  <c r="T51" i="58"/>
  <c r="S51" i="58"/>
  <c r="R51" i="58"/>
  <c r="Q51" i="58"/>
  <c r="P51" i="58"/>
  <c r="O51" i="58"/>
  <c r="N51" i="58"/>
  <c r="U50" i="58"/>
  <c r="T50" i="58"/>
  <c r="S50" i="58"/>
  <c r="R50" i="58"/>
  <c r="Q50" i="58"/>
  <c r="P50" i="58"/>
  <c r="O50" i="58"/>
  <c r="N50" i="58"/>
  <c r="U49" i="58"/>
  <c r="T49" i="58"/>
  <c r="S49" i="58"/>
  <c r="R49" i="58"/>
  <c r="Q49" i="58"/>
  <c r="P49" i="58"/>
  <c r="O49" i="58"/>
  <c r="N49" i="58"/>
  <c r="U48" i="58"/>
  <c r="T48" i="58"/>
  <c r="S48" i="58"/>
  <c r="R48" i="58"/>
  <c r="Q48" i="58"/>
  <c r="P48" i="58"/>
  <c r="O48" i="58"/>
  <c r="N48" i="58"/>
  <c r="U46" i="58"/>
  <c r="T46" i="58"/>
  <c r="S46" i="58"/>
  <c r="R46" i="58"/>
  <c r="Q46" i="58"/>
  <c r="P46" i="58"/>
  <c r="O46" i="58"/>
  <c r="N46" i="58"/>
  <c r="U45" i="58"/>
  <c r="T45" i="58"/>
  <c r="S45" i="58"/>
  <c r="R45" i="58"/>
  <c r="Q45" i="58"/>
  <c r="P45" i="58"/>
  <c r="O45" i="58"/>
  <c r="N45" i="58"/>
  <c r="U44" i="58"/>
  <c r="T44" i="58"/>
  <c r="S44" i="58"/>
  <c r="R44" i="58"/>
  <c r="Q44" i="58"/>
  <c r="P44" i="58"/>
  <c r="O44" i="58"/>
  <c r="N44" i="58"/>
  <c r="U43" i="58"/>
  <c r="T43" i="58"/>
  <c r="S43" i="58"/>
  <c r="R43" i="58"/>
  <c r="Q43" i="58"/>
  <c r="P43" i="58"/>
  <c r="O43" i="58"/>
  <c r="N43" i="58"/>
  <c r="U41" i="58"/>
  <c r="T41" i="58"/>
  <c r="S41" i="58"/>
  <c r="R41" i="58"/>
  <c r="Q41" i="58"/>
  <c r="P41" i="58"/>
  <c r="O41" i="58"/>
  <c r="N41" i="58"/>
  <c r="U40" i="58"/>
  <c r="T40" i="58"/>
  <c r="S40" i="58"/>
  <c r="R40" i="58"/>
  <c r="Q40" i="58"/>
  <c r="P40" i="58"/>
  <c r="O40" i="58"/>
  <c r="N40" i="58"/>
  <c r="U39" i="58"/>
  <c r="T39" i="58"/>
  <c r="S39" i="58"/>
  <c r="R39" i="58"/>
  <c r="Q39" i="58"/>
  <c r="P39" i="58"/>
  <c r="O39" i="58"/>
  <c r="N39" i="58"/>
  <c r="U38" i="58"/>
  <c r="T38" i="58"/>
  <c r="S38" i="58"/>
  <c r="R38" i="58"/>
  <c r="Q38" i="58"/>
  <c r="P38" i="58"/>
  <c r="O38" i="58"/>
  <c r="N38" i="58"/>
  <c r="U36" i="58"/>
  <c r="T36" i="58"/>
  <c r="S36" i="58"/>
  <c r="R36" i="58"/>
  <c r="Q36" i="58"/>
  <c r="P36" i="58"/>
  <c r="O36" i="58"/>
  <c r="N36" i="58"/>
  <c r="U35" i="58"/>
  <c r="T35" i="58"/>
  <c r="S35" i="58"/>
  <c r="R35" i="58"/>
  <c r="Q35" i="58"/>
  <c r="P35" i="58"/>
  <c r="O35" i="58"/>
  <c r="N35" i="58"/>
  <c r="U34" i="58"/>
  <c r="T34" i="58"/>
  <c r="S34" i="58"/>
  <c r="R34" i="58"/>
  <c r="Q34" i="58"/>
  <c r="P34" i="58"/>
  <c r="O34" i="58"/>
  <c r="N34" i="58"/>
  <c r="U33" i="58"/>
  <c r="T33" i="58"/>
  <c r="S33" i="58"/>
  <c r="R33" i="58"/>
  <c r="Q33" i="58"/>
  <c r="P33" i="58"/>
  <c r="O33" i="58"/>
  <c r="N33" i="58"/>
  <c r="U31" i="58"/>
  <c r="T31" i="58"/>
  <c r="S31" i="58"/>
  <c r="R31" i="58"/>
  <c r="Q31" i="58"/>
  <c r="P31" i="58"/>
  <c r="O31" i="58"/>
  <c r="N31" i="58"/>
  <c r="U30" i="58"/>
  <c r="T30" i="58"/>
  <c r="S30" i="58"/>
  <c r="R30" i="58"/>
  <c r="Q30" i="58"/>
  <c r="P30" i="58"/>
  <c r="O30" i="58"/>
  <c r="N30" i="58"/>
  <c r="U29" i="58"/>
  <c r="T29" i="58"/>
  <c r="S29" i="58"/>
  <c r="R29" i="58"/>
  <c r="Q29" i="58"/>
  <c r="P29" i="58"/>
  <c r="O29" i="58"/>
  <c r="N29" i="58"/>
  <c r="U28" i="58"/>
  <c r="T28" i="58"/>
  <c r="S28" i="58"/>
  <c r="R28" i="58"/>
  <c r="Q28" i="58"/>
  <c r="P28" i="58"/>
  <c r="O28" i="58"/>
  <c r="N28" i="58"/>
  <c r="U26" i="58"/>
  <c r="T26" i="58"/>
  <c r="S26" i="58"/>
  <c r="R26" i="58"/>
  <c r="Q26" i="58"/>
  <c r="P26" i="58"/>
  <c r="O26" i="58"/>
  <c r="N26" i="58"/>
  <c r="U25" i="58"/>
  <c r="T25" i="58"/>
  <c r="S25" i="58"/>
  <c r="R25" i="58"/>
  <c r="Q25" i="58"/>
  <c r="P25" i="58"/>
  <c r="O25" i="58"/>
  <c r="N25" i="58"/>
  <c r="U24" i="58"/>
  <c r="T24" i="58"/>
  <c r="S24" i="58"/>
  <c r="R24" i="58"/>
  <c r="Q24" i="58"/>
  <c r="P24" i="58"/>
  <c r="O24" i="58"/>
  <c r="N24" i="58"/>
  <c r="U23" i="58"/>
  <c r="T23" i="58"/>
  <c r="S23" i="58"/>
  <c r="R23" i="58"/>
  <c r="Q23" i="58"/>
  <c r="P23" i="58"/>
  <c r="O23" i="58"/>
  <c r="N23" i="58"/>
  <c r="U21" i="58"/>
  <c r="T21" i="58"/>
  <c r="S21" i="58"/>
  <c r="R21" i="58"/>
  <c r="Q21" i="58"/>
  <c r="P21" i="58"/>
  <c r="O21" i="58"/>
  <c r="N21" i="58"/>
  <c r="U20" i="58"/>
  <c r="T20" i="58"/>
  <c r="S20" i="58"/>
  <c r="R20" i="58"/>
  <c r="Q20" i="58"/>
  <c r="P20" i="58"/>
  <c r="O20" i="58"/>
  <c r="N20" i="58"/>
  <c r="U19" i="58"/>
  <c r="T19" i="58"/>
  <c r="S19" i="58"/>
  <c r="R19" i="58"/>
  <c r="Q19" i="58"/>
  <c r="P19" i="58"/>
  <c r="O19" i="58"/>
  <c r="N19" i="58"/>
  <c r="U18" i="58"/>
  <c r="T18" i="58"/>
  <c r="S18" i="58"/>
  <c r="R18" i="58"/>
  <c r="Q18" i="58"/>
  <c r="P18" i="58"/>
  <c r="O18" i="58"/>
  <c r="N18" i="58"/>
  <c r="U16" i="58"/>
  <c r="T16" i="58"/>
  <c r="S16" i="58"/>
  <c r="R16" i="58"/>
  <c r="Q16" i="58"/>
  <c r="P16" i="58"/>
  <c r="O16" i="58"/>
  <c r="N16" i="58"/>
  <c r="U15" i="58"/>
  <c r="T15" i="58"/>
  <c r="S15" i="58"/>
  <c r="R15" i="58"/>
  <c r="Q15" i="58"/>
  <c r="P15" i="58"/>
  <c r="O15" i="58"/>
  <c r="N15" i="58"/>
  <c r="U14" i="58"/>
  <c r="T14" i="58"/>
  <c r="S14" i="58"/>
  <c r="R14" i="58"/>
  <c r="Q14" i="58"/>
  <c r="P14" i="58"/>
  <c r="O14" i="58"/>
  <c r="N14" i="58"/>
  <c r="U13" i="58"/>
  <c r="T13" i="58"/>
  <c r="S13" i="58"/>
  <c r="R13" i="58"/>
  <c r="Q13" i="58"/>
  <c r="P13" i="58"/>
  <c r="O13" i="58"/>
  <c r="N13" i="58"/>
  <c r="U7" i="58"/>
  <c r="T7" i="58"/>
  <c r="S7" i="58"/>
  <c r="R7" i="58"/>
  <c r="Q7" i="58"/>
  <c r="P7" i="58"/>
  <c r="O7" i="58"/>
  <c r="N7" i="58"/>
  <c r="U6" i="58"/>
  <c r="T6" i="58"/>
  <c r="S6" i="58"/>
  <c r="R6" i="58"/>
  <c r="Q6" i="58"/>
  <c r="P6" i="58"/>
  <c r="O6" i="58"/>
  <c r="N6" i="58"/>
  <c r="U5" i="58"/>
  <c r="T5" i="58"/>
  <c r="S5" i="58"/>
  <c r="R5" i="58"/>
  <c r="Q5" i="58"/>
  <c r="P5" i="58"/>
  <c r="O5" i="58"/>
  <c r="N5" i="58"/>
  <c r="U4" i="58"/>
  <c r="T4" i="58"/>
  <c r="S4" i="58"/>
  <c r="R4" i="58"/>
  <c r="Q4" i="58"/>
  <c r="P4" i="58"/>
  <c r="O4" i="58"/>
  <c r="N4" i="58"/>
  <c r="U86" i="57"/>
  <c r="T86" i="57"/>
  <c r="S86" i="57"/>
  <c r="R86" i="57"/>
  <c r="Q86" i="57"/>
  <c r="P86" i="57"/>
  <c r="O86" i="57"/>
  <c r="N86" i="57"/>
  <c r="U85" i="57"/>
  <c r="T85" i="57"/>
  <c r="S85" i="57"/>
  <c r="R85" i="57"/>
  <c r="Q85" i="57"/>
  <c r="P85" i="57"/>
  <c r="O85" i="57"/>
  <c r="N85" i="57"/>
  <c r="U84" i="57"/>
  <c r="T84" i="57"/>
  <c r="S84" i="57"/>
  <c r="R84" i="57"/>
  <c r="Q84" i="57"/>
  <c r="P84" i="57"/>
  <c r="O84" i="57"/>
  <c r="N84" i="57"/>
  <c r="U83" i="57"/>
  <c r="T83" i="57"/>
  <c r="S83" i="57"/>
  <c r="R83" i="57"/>
  <c r="Q83" i="57"/>
  <c r="P83" i="57"/>
  <c r="O83" i="57"/>
  <c r="N83" i="57"/>
  <c r="U81" i="57"/>
  <c r="T81" i="57"/>
  <c r="S81" i="57"/>
  <c r="R81" i="57"/>
  <c r="Q81" i="57"/>
  <c r="P81" i="57"/>
  <c r="O81" i="57"/>
  <c r="N81" i="57"/>
  <c r="U80" i="57"/>
  <c r="T80" i="57"/>
  <c r="S80" i="57"/>
  <c r="R80" i="57"/>
  <c r="Q80" i="57"/>
  <c r="P80" i="57"/>
  <c r="O80" i="57"/>
  <c r="N80" i="57"/>
  <c r="U79" i="57"/>
  <c r="T79" i="57"/>
  <c r="S79" i="57"/>
  <c r="R79" i="57"/>
  <c r="Q79" i="57"/>
  <c r="P79" i="57"/>
  <c r="O79" i="57"/>
  <c r="N79" i="57"/>
  <c r="U78" i="57"/>
  <c r="T78" i="57"/>
  <c r="S78" i="57"/>
  <c r="R78" i="57"/>
  <c r="Q78" i="57"/>
  <c r="P78" i="57"/>
  <c r="O78" i="57"/>
  <c r="N78" i="57"/>
  <c r="U76" i="57"/>
  <c r="T76" i="57"/>
  <c r="S76" i="57"/>
  <c r="R76" i="57"/>
  <c r="Q76" i="57"/>
  <c r="P76" i="57"/>
  <c r="O76" i="57"/>
  <c r="N76" i="57"/>
  <c r="U75" i="57"/>
  <c r="T75" i="57"/>
  <c r="S75" i="57"/>
  <c r="R75" i="57"/>
  <c r="Q75" i="57"/>
  <c r="P75" i="57"/>
  <c r="O75" i="57"/>
  <c r="N75" i="57"/>
  <c r="U74" i="57"/>
  <c r="T74" i="57"/>
  <c r="S74" i="57"/>
  <c r="R74" i="57"/>
  <c r="Q74" i="57"/>
  <c r="P74" i="57"/>
  <c r="O74" i="57"/>
  <c r="N74" i="57"/>
  <c r="U73" i="57"/>
  <c r="T73" i="57"/>
  <c r="S73" i="57"/>
  <c r="R73" i="57"/>
  <c r="Q73" i="57"/>
  <c r="P73" i="57"/>
  <c r="O73" i="57"/>
  <c r="N73" i="57"/>
  <c r="U71" i="57"/>
  <c r="T71" i="57"/>
  <c r="S71" i="57"/>
  <c r="R71" i="57"/>
  <c r="Q71" i="57"/>
  <c r="P71" i="57"/>
  <c r="O71" i="57"/>
  <c r="N71" i="57"/>
  <c r="U70" i="57"/>
  <c r="T70" i="57"/>
  <c r="S70" i="57"/>
  <c r="R70" i="57"/>
  <c r="Q70" i="57"/>
  <c r="P70" i="57"/>
  <c r="O70" i="57"/>
  <c r="N70" i="57"/>
  <c r="U69" i="57"/>
  <c r="T69" i="57"/>
  <c r="S69" i="57"/>
  <c r="R69" i="57"/>
  <c r="Q69" i="57"/>
  <c r="P69" i="57"/>
  <c r="O69" i="57"/>
  <c r="N69" i="57"/>
  <c r="U68" i="57"/>
  <c r="T68" i="57"/>
  <c r="S68" i="57"/>
  <c r="R68" i="57"/>
  <c r="Q68" i="57"/>
  <c r="P68" i="57"/>
  <c r="O68" i="57"/>
  <c r="N68" i="57"/>
  <c r="U66" i="57"/>
  <c r="T66" i="57"/>
  <c r="S66" i="57"/>
  <c r="R66" i="57"/>
  <c r="Q66" i="57"/>
  <c r="P66" i="57"/>
  <c r="O66" i="57"/>
  <c r="N66" i="57"/>
  <c r="U65" i="57"/>
  <c r="T65" i="57"/>
  <c r="S65" i="57"/>
  <c r="R65" i="57"/>
  <c r="Q65" i="57"/>
  <c r="P65" i="57"/>
  <c r="O65" i="57"/>
  <c r="N65" i="57"/>
  <c r="U64" i="57"/>
  <c r="T64" i="57"/>
  <c r="S64" i="57"/>
  <c r="R64" i="57"/>
  <c r="Q64" i="57"/>
  <c r="P64" i="57"/>
  <c r="O64" i="57"/>
  <c r="N64" i="57"/>
  <c r="U63" i="57"/>
  <c r="T63" i="57"/>
  <c r="S63" i="57"/>
  <c r="R63" i="57"/>
  <c r="Q63" i="57"/>
  <c r="P63" i="57"/>
  <c r="O63" i="57"/>
  <c r="N63" i="57"/>
  <c r="U61" i="57"/>
  <c r="T61" i="57"/>
  <c r="S61" i="57"/>
  <c r="R61" i="57"/>
  <c r="Q61" i="57"/>
  <c r="P61" i="57"/>
  <c r="O61" i="57"/>
  <c r="N61" i="57"/>
  <c r="U60" i="57"/>
  <c r="T60" i="57"/>
  <c r="S60" i="57"/>
  <c r="R60" i="57"/>
  <c r="Q60" i="57"/>
  <c r="P60" i="57"/>
  <c r="O60" i="57"/>
  <c r="N60" i="57"/>
  <c r="U59" i="57"/>
  <c r="T59" i="57"/>
  <c r="S59" i="57"/>
  <c r="R59" i="57"/>
  <c r="Q59" i="57"/>
  <c r="P59" i="57"/>
  <c r="O59" i="57"/>
  <c r="N59" i="57"/>
  <c r="U58" i="57"/>
  <c r="T58" i="57"/>
  <c r="S58" i="57"/>
  <c r="R58" i="57"/>
  <c r="Q58" i="57"/>
  <c r="P58" i="57"/>
  <c r="O58" i="57"/>
  <c r="N58" i="57"/>
  <c r="U56" i="57"/>
  <c r="T56" i="57"/>
  <c r="S56" i="57"/>
  <c r="R56" i="57"/>
  <c r="Q56" i="57"/>
  <c r="P56" i="57"/>
  <c r="O56" i="57"/>
  <c r="N56" i="57"/>
  <c r="U55" i="57"/>
  <c r="T55" i="57"/>
  <c r="S55" i="57"/>
  <c r="R55" i="57"/>
  <c r="Q55" i="57"/>
  <c r="P55" i="57"/>
  <c r="O55" i="57"/>
  <c r="N55" i="57"/>
  <c r="U54" i="57"/>
  <c r="T54" i="57"/>
  <c r="S54" i="57"/>
  <c r="R54" i="57"/>
  <c r="Q54" i="57"/>
  <c r="P54" i="57"/>
  <c r="O54" i="57"/>
  <c r="N54" i="57"/>
  <c r="U53" i="57"/>
  <c r="T53" i="57"/>
  <c r="S53" i="57"/>
  <c r="R53" i="57"/>
  <c r="Q53" i="57"/>
  <c r="P53" i="57"/>
  <c r="O53" i="57"/>
  <c r="N53" i="57"/>
  <c r="U51" i="57"/>
  <c r="T51" i="57"/>
  <c r="S51" i="57"/>
  <c r="R51" i="57"/>
  <c r="Q51" i="57"/>
  <c r="P51" i="57"/>
  <c r="O51" i="57"/>
  <c r="N51" i="57"/>
  <c r="U50" i="57"/>
  <c r="T50" i="57"/>
  <c r="S50" i="57"/>
  <c r="R50" i="57"/>
  <c r="Q50" i="57"/>
  <c r="P50" i="57"/>
  <c r="O50" i="57"/>
  <c r="N50" i="57"/>
  <c r="U49" i="57"/>
  <c r="T49" i="57"/>
  <c r="S49" i="57"/>
  <c r="R49" i="57"/>
  <c r="Q49" i="57"/>
  <c r="P49" i="57"/>
  <c r="O49" i="57"/>
  <c r="N49" i="57"/>
  <c r="U48" i="57"/>
  <c r="T48" i="57"/>
  <c r="S48" i="57"/>
  <c r="R48" i="57"/>
  <c r="Q48" i="57"/>
  <c r="P48" i="57"/>
  <c r="O48" i="57"/>
  <c r="N48" i="57"/>
  <c r="U46" i="57"/>
  <c r="T46" i="57"/>
  <c r="S46" i="57"/>
  <c r="R46" i="57"/>
  <c r="Q46" i="57"/>
  <c r="P46" i="57"/>
  <c r="O46" i="57"/>
  <c r="N46" i="57"/>
  <c r="U45" i="57"/>
  <c r="T45" i="57"/>
  <c r="S45" i="57"/>
  <c r="R45" i="57"/>
  <c r="Q45" i="57"/>
  <c r="P45" i="57"/>
  <c r="O45" i="57"/>
  <c r="N45" i="57"/>
  <c r="U44" i="57"/>
  <c r="T44" i="57"/>
  <c r="S44" i="57"/>
  <c r="R44" i="57"/>
  <c r="Q44" i="57"/>
  <c r="P44" i="57"/>
  <c r="O44" i="57"/>
  <c r="N44" i="57"/>
  <c r="U43" i="57"/>
  <c r="T43" i="57"/>
  <c r="S43" i="57"/>
  <c r="R43" i="57"/>
  <c r="Q43" i="57"/>
  <c r="P43" i="57"/>
  <c r="O43" i="57"/>
  <c r="N43" i="57"/>
  <c r="U41" i="57"/>
  <c r="T41" i="57"/>
  <c r="S41" i="57"/>
  <c r="R41" i="57"/>
  <c r="Q41" i="57"/>
  <c r="P41" i="57"/>
  <c r="O41" i="57"/>
  <c r="N41" i="57"/>
  <c r="U40" i="57"/>
  <c r="T40" i="57"/>
  <c r="S40" i="57"/>
  <c r="R40" i="57"/>
  <c r="Q40" i="57"/>
  <c r="P40" i="57"/>
  <c r="O40" i="57"/>
  <c r="N40" i="57"/>
  <c r="U39" i="57"/>
  <c r="T39" i="57"/>
  <c r="S39" i="57"/>
  <c r="R39" i="57"/>
  <c r="Q39" i="57"/>
  <c r="P39" i="57"/>
  <c r="O39" i="57"/>
  <c r="N39" i="57"/>
  <c r="U38" i="57"/>
  <c r="T38" i="57"/>
  <c r="S38" i="57"/>
  <c r="R38" i="57"/>
  <c r="Q38" i="57"/>
  <c r="P38" i="57"/>
  <c r="O38" i="57"/>
  <c r="N38" i="57"/>
  <c r="U36" i="57"/>
  <c r="T36" i="57"/>
  <c r="S36" i="57"/>
  <c r="R36" i="57"/>
  <c r="Q36" i="57"/>
  <c r="P36" i="57"/>
  <c r="O36" i="57"/>
  <c r="N36" i="57"/>
  <c r="U35" i="57"/>
  <c r="T35" i="57"/>
  <c r="S35" i="57"/>
  <c r="R35" i="57"/>
  <c r="Q35" i="57"/>
  <c r="P35" i="57"/>
  <c r="O35" i="57"/>
  <c r="N35" i="57"/>
  <c r="U34" i="57"/>
  <c r="T34" i="57"/>
  <c r="S34" i="57"/>
  <c r="R34" i="57"/>
  <c r="Q34" i="57"/>
  <c r="P34" i="57"/>
  <c r="O34" i="57"/>
  <c r="N34" i="57"/>
  <c r="U33" i="57"/>
  <c r="T33" i="57"/>
  <c r="S33" i="57"/>
  <c r="R33" i="57"/>
  <c r="Q33" i="57"/>
  <c r="P33" i="57"/>
  <c r="O33" i="57"/>
  <c r="N33" i="57"/>
  <c r="U31" i="57"/>
  <c r="T31" i="57"/>
  <c r="S31" i="57"/>
  <c r="R31" i="57"/>
  <c r="Q31" i="57"/>
  <c r="P31" i="57"/>
  <c r="O31" i="57"/>
  <c r="N31" i="57"/>
  <c r="U30" i="57"/>
  <c r="T30" i="57"/>
  <c r="S30" i="57"/>
  <c r="R30" i="57"/>
  <c r="Q30" i="57"/>
  <c r="P30" i="57"/>
  <c r="O30" i="57"/>
  <c r="N30" i="57"/>
  <c r="U29" i="57"/>
  <c r="T29" i="57"/>
  <c r="S29" i="57"/>
  <c r="R29" i="57"/>
  <c r="Q29" i="57"/>
  <c r="P29" i="57"/>
  <c r="O29" i="57"/>
  <c r="N29" i="57"/>
  <c r="U28" i="57"/>
  <c r="T28" i="57"/>
  <c r="S28" i="57"/>
  <c r="R28" i="57"/>
  <c r="Q28" i="57"/>
  <c r="P28" i="57"/>
  <c r="O28" i="57"/>
  <c r="N28" i="57"/>
  <c r="U26" i="57"/>
  <c r="T26" i="57"/>
  <c r="S26" i="57"/>
  <c r="R26" i="57"/>
  <c r="Q26" i="57"/>
  <c r="P26" i="57"/>
  <c r="O26" i="57"/>
  <c r="N26" i="57"/>
  <c r="U25" i="57"/>
  <c r="T25" i="57"/>
  <c r="S25" i="57"/>
  <c r="R25" i="57"/>
  <c r="Q25" i="57"/>
  <c r="P25" i="57"/>
  <c r="O25" i="57"/>
  <c r="N25" i="57"/>
  <c r="U24" i="57"/>
  <c r="T24" i="57"/>
  <c r="S24" i="57"/>
  <c r="R24" i="57"/>
  <c r="Q24" i="57"/>
  <c r="P24" i="57"/>
  <c r="O24" i="57"/>
  <c r="N24" i="57"/>
  <c r="U23" i="57"/>
  <c r="T23" i="57"/>
  <c r="S23" i="57"/>
  <c r="R23" i="57"/>
  <c r="Q23" i="57"/>
  <c r="P23" i="57"/>
  <c r="O23" i="57"/>
  <c r="N23" i="57"/>
  <c r="U21" i="57"/>
  <c r="T21" i="57"/>
  <c r="S21" i="57"/>
  <c r="R21" i="57"/>
  <c r="Q21" i="57"/>
  <c r="P21" i="57"/>
  <c r="O21" i="57"/>
  <c r="N21" i="57"/>
  <c r="U20" i="57"/>
  <c r="T20" i="57"/>
  <c r="S20" i="57"/>
  <c r="R20" i="57"/>
  <c r="Q20" i="57"/>
  <c r="P20" i="57"/>
  <c r="O20" i="57"/>
  <c r="N20" i="57"/>
  <c r="U19" i="57"/>
  <c r="T19" i="57"/>
  <c r="S19" i="57"/>
  <c r="R19" i="57"/>
  <c r="Q19" i="57"/>
  <c r="P19" i="57"/>
  <c r="O19" i="57"/>
  <c r="N19" i="57"/>
  <c r="U18" i="57"/>
  <c r="T18" i="57"/>
  <c r="S18" i="57"/>
  <c r="R18" i="57"/>
  <c r="Q18" i="57"/>
  <c r="P18" i="57"/>
  <c r="O18" i="57"/>
  <c r="N18" i="57"/>
  <c r="U16" i="57"/>
  <c r="T16" i="57"/>
  <c r="S16" i="57"/>
  <c r="R16" i="57"/>
  <c r="Q16" i="57"/>
  <c r="P16" i="57"/>
  <c r="O16" i="57"/>
  <c r="N16" i="57"/>
  <c r="U15" i="57"/>
  <c r="T15" i="57"/>
  <c r="S15" i="57"/>
  <c r="R15" i="57"/>
  <c r="Q15" i="57"/>
  <c r="P15" i="57"/>
  <c r="O15" i="57"/>
  <c r="N15" i="57"/>
  <c r="U14" i="57"/>
  <c r="T14" i="57"/>
  <c r="S14" i="57"/>
  <c r="R14" i="57"/>
  <c r="Q14" i="57"/>
  <c r="P14" i="57"/>
  <c r="O14" i="57"/>
  <c r="N14" i="57"/>
  <c r="U13" i="57"/>
  <c r="T13" i="57"/>
  <c r="S13" i="57"/>
  <c r="R13" i="57"/>
  <c r="Q13" i="57"/>
  <c r="P13" i="57"/>
  <c r="O13" i="57"/>
  <c r="N13" i="57"/>
  <c r="U7" i="57"/>
  <c r="T7" i="57"/>
  <c r="S7" i="57"/>
  <c r="R7" i="57"/>
  <c r="Q7" i="57"/>
  <c r="P7" i="57"/>
  <c r="O7" i="57"/>
  <c r="N7" i="57"/>
  <c r="U6" i="57"/>
  <c r="T6" i="57"/>
  <c r="S6" i="57"/>
  <c r="R6" i="57"/>
  <c r="Q6" i="57"/>
  <c r="P6" i="57"/>
  <c r="O6" i="57"/>
  <c r="N6" i="57"/>
  <c r="U5" i="57"/>
  <c r="T5" i="57"/>
  <c r="S5" i="57"/>
  <c r="R5" i="57"/>
  <c r="Q5" i="57"/>
  <c r="P5" i="57"/>
  <c r="O5" i="57"/>
  <c r="N5" i="57"/>
  <c r="U4" i="57"/>
  <c r="T4" i="57"/>
  <c r="S4" i="57"/>
  <c r="R4" i="57"/>
  <c r="Q4" i="57"/>
  <c r="P4" i="57"/>
  <c r="O4" i="57"/>
  <c r="N4" i="57"/>
  <c r="U86" i="56"/>
  <c r="T86" i="56"/>
  <c r="S86" i="56"/>
  <c r="R86" i="56"/>
  <c r="Q86" i="56"/>
  <c r="P86" i="56"/>
  <c r="O86" i="56"/>
  <c r="N86" i="56"/>
  <c r="U85" i="56"/>
  <c r="T85" i="56"/>
  <c r="S85" i="56"/>
  <c r="R85" i="56"/>
  <c r="Q85" i="56"/>
  <c r="P85" i="56"/>
  <c r="O85" i="56"/>
  <c r="N85" i="56"/>
  <c r="U84" i="56"/>
  <c r="T84" i="56"/>
  <c r="S84" i="56"/>
  <c r="R84" i="56"/>
  <c r="Q84" i="56"/>
  <c r="P84" i="56"/>
  <c r="O84" i="56"/>
  <c r="N84" i="56"/>
  <c r="U83" i="56"/>
  <c r="T83" i="56"/>
  <c r="S83" i="56"/>
  <c r="R83" i="56"/>
  <c r="Q83" i="56"/>
  <c r="P83" i="56"/>
  <c r="O83" i="56"/>
  <c r="N83" i="56"/>
  <c r="U81" i="56"/>
  <c r="T81" i="56"/>
  <c r="S81" i="56"/>
  <c r="R81" i="56"/>
  <c r="Q81" i="56"/>
  <c r="P81" i="56"/>
  <c r="O81" i="56"/>
  <c r="N81" i="56"/>
  <c r="U80" i="56"/>
  <c r="T80" i="56"/>
  <c r="S80" i="56"/>
  <c r="R80" i="56"/>
  <c r="Q80" i="56"/>
  <c r="P80" i="56"/>
  <c r="O80" i="56"/>
  <c r="N80" i="56"/>
  <c r="U79" i="56"/>
  <c r="T79" i="56"/>
  <c r="S79" i="56"/>
  <c r="R79" i="56"/>
  <c r="Q79" i="56"/>
  <c r="P79" i="56"/>
  <c r="O79" i="56"/>
  <c r="N79" i="56"/>
  <c r="U78" i="56"/>
  <c r="T78" i="56"/>
  <c r="S78" i="56"/>
  <c r="R78" i="56"/>
  <c r="Q78" i="56"/>
  <c r="P78" i="56"/>
  <c r="O78" i="56"/>
  <c r="N78" i="56"/>
  <c r="U76" i="56"/>
  <c r="T76" i="56"/>
  <c r="S76" i="56"/>
  <c r="R76" i="56"/>
  <c r="Q76" i="56"/>
  <c r="P76" i="56"/>
  <c r="O76" i="56"/>
  <c r="N76" i="56"/>
  <c r="U75" i="56"/>
  <c r="T75" i="56"/>
  <c r="S75" i="56"/>
  <c r="R75" i="56"/>
  <c r="Q75" i="56"/>
  <c r="P75" i="56"/>
  <c r="O75" i="56"/>
  <c r="N75" i="56"/>
  <c r="U74" i="56"/>
  <c r="T74" i="56"/>
  <c r="S74" i="56"/>
  <c r="R74" i="56"/>
  <c r="Q74" i="56"/>
  <c r="P74" i="56"/>
  <c r="O74" i="56"/>
  <c r="N74" i="56"/>
  <c r="U73" i="56"/>
  <c r="T73" i="56"/>
  <c r="S73" i="56"/>
  <c r="R73" i="56"/>
  <c r="Q73" i="56"/>
  <c r="P73" i="56"/>
  <c r="O73" i="56"/>
  <c r="N73" i="56"/>
  <c r="U71" i="56"/>
  <c r="T71" i="56"/>
  <c r="S71" i="56"/>
  <c r="R71" i="56"/>
  <c r="Q71" i="56"/>
  <c r="P71" i="56"/>
  <c r="O71" i="56"/>
  <c r="N71" i="56"/>
  <c r="U70" i="56"/>
  <c r="T70" i="56"/>
  <c r="S70" i="56"/>
  <c r="R70" i="56"/>
  <c r="Q70" i="56"/>
  <c r="P70" i="56"/>
  <c r="O70" i="56"/>
  <c r="N70" i="56"/>
  <c r="U69" i="56"/>
  <c r="T69" i="56"/>
  <c r="S69" i="56"/>
  <c r="R69" i="56"/>
  <c r="Q69" i="56"/>
  <c r="P69" i="56"/>
  <c r="O69" i="56"/>
  <c r="N69" i="56"/>
  <c r="U68" i="56"/>
  <c r="T68" i="56"/>
  <c r="S68" i="56"/>
  <c r="R68" i="56"/>
  <c r="Q68" i="56"/>
  <c r="P68" i="56"/>
  <c r="O68" i="56"/>
  <c r="N68" i="56"/>
  <c r="U66" i="56"/>
  <c r="T66" i="56"/>
  <c r="S66" i="56"/>
  <c r="R66" i="56"/>
  <c r="Q66" i="56"/>
  <c r="P66" i="56"/>
  <c r="O66" i="56"/>
  <c r="N66" i="56"/>
  <c r="U65" i="56"/>
  <c r="T65" i="56"/>
  <c r="S65" i="56"/>
  <c r="R65" i="56"/>
  <c r="Q65" i="56"/>
  <c r="P65" i="56"/>
  <c r="O65" i="56"/>
  <c r="N65" i="56"/>
  <c r="U64" i="56"/>
  <c r="T64" i="56"/>
  <c r="S64" i="56"/>
  <c r="R64" i="56"/>
  <c r="Q64" i="56"/>
  <c r="P64" i="56"/>
  <c r="O64" i="56"/>
  <c r="N64" i="56"/>
  <c r="U63" i="56"/>
  <c r="T63" i="56"/>
  <c r="S63" i="56"/>
  <c r="R63" i="56"/>
  <c r="Q63" i="56"/>
  <c r="P63" i="56"/>
  <c r="O63" i="56"/>
  <c r="N63" i="56"/>
  <c r="U61" i="56"/>
  <c r="T61" i="56"/>
  <c r="S61" i="56"/>
  <c r="R61" i="56"/>
  <c r="Q61" i="56"/>
  <c r="P61" i="56"/>
  <c r="O61" i="56"/>
  <c r="N61" i="56"/>
  <c r="U60" i="56"/>
  <c r="T60" i="56"/>
  <c r="S60" i="56"/>
  <c r="R60" i="56"/>
  <c r="Q60" i="56"/>
  <c r="P60" i="56"/>
  <c r="O60" i="56"/>
  <c r="N60" i="56"/>
  <c r="U59" i="56"/>
  <c r="T59" i="56"/>
  <c r="S59" i="56"/>
  <c r="R59" i="56"/>
  <c r="Q59" i="56"/>
  <c r="P59" i="56"/>
  <c r="O59" i="56"/>
  <c r="N59" i="56"/>
  <c r="U58" i="56"/>
  <c r="T58" i="56"/>
  <c r="S58" i="56"/>
  <c r="R58" i="56"/>
  <c r="Q58" i="56"/>
  <c r="P58" i="56"/>
  <c r="O58" i="56"/>
  <c r="N58" i="56"/>
  <c r="U56" i="56"/>
  <c r="T56" i="56"/>
  <c r="S56" i="56"/>
  <c r="R56" i="56"/>
  <c r="Q56" i="56"/>
  <c r="P56" i="56"/>
  <c r="O56" i="56"/>
  <c r="N56" i="56"/>
  <c r="U55" i="56"/>
  <c r="T55" i="56"/>
  <c r="S55" i="56"/>
  <c r="R55" i="56"/>
  <c r="Q55" i="56"/>
  <c r="P55" i="56"/>
  <c r="O55" i="56"/>
  <c r="N55" i="56"/>
  <c r="U54" i="56"/>
  <c r="T54" i="56"/>
  <c r="S54" i="56"/>
  <c r="R54" i="56"/>
  <c r="Q54" i="56"/>
  <c r="P54" i="56"/>
  <c r="O54" i="56"/>
  <c r="N54" i="56"/>
  <c r="U53" i="56"/>
  <c r="T53" i="56"/>
  <c r="S53" i="56"/>
  <c r="R53" i="56"/>
  <c r="Q53" i="56"/>
  <c r="P53" i="56"/>
  <c r="O53" i="56"/>
  <c r="N53" i="56"/>
  <c r="U51" i="56"/>
  <c r="T51" i="56"/>
  <c r="S51" i="56"/>
  <c r="R51" i="56"/>
  <c r="Q51" i="56"/>
  <c r="P51" i="56"/>
  <c r="O51" i="56"/>
  <c r="N51" i="56"/>
  <c r="U50" i="56"/>
  <c r="T50" i="56"/>
  <c r="S50" i="56"/>
  <c r="R50" i="56"/>
  <c r="Q50" i="56"/>
  <c r="P50" i="56"/>
  <c r="O50" i="56"/>
  <c r="N50" i="56"/>
  <c r="U49" i="56"/>
  <c r="T49" i="56"/>
  <c r="S49" i="56"/>
  <c r="R49" i="56"/>
  <c r="Q49" i="56"/>
  <c r="P49" i="56"/>
  <c r="O49" i="56"/>
  <c r="N49" i="56"/>
  <c r="U48" i="56"/>
  <c r="T48" i="56"/>
  <c r="S48" i="56"/>
  <c r="R48" i="56"/>
  <c r="Q48" i="56"/>
  <c r="P48" i="56"/>
  <c r="O48" i="56"/>
  <c r="N48" i="56"/>
  <c r="U46" i="56"/>
  <c r="T46" i="56"/>
  <c r="S46" i="56"/>
  <c r="R46" i="56"/>
  <c r="Q46" i="56"/>
  <c r="P46" i="56"/>
  <c r="O46" i="56"/>
  <c r="N46" i="56"/>
  <c r="U45" i="56"/>
  <c r="T45" i="56"/>
  <c r="S45" i="56"/>
  <c r="R45" i="56"/>
  <c r="Q45" i="56"/>
  <c r="P45" i="56"/>
  <c r="O45" i="56"/>
  <c r="N45" i="56"/>
  <c r="U44" i="56"/>
  <c r="T44" i="56"/>
  <c r="S44" i="56"/>
  <c r="R44" i="56"/>
  <c r="Q44" i="56"/>
  <c r="P44" i="56"/>
  <c r="O44" i="56"/>
  <c r="N44" i="56"/>
  <c r="U43" i="56"/>
  <c r="T43" i="56"/>
  <c r="S43" i="56"/>
  <c r="R43" i="56"/>
  <c r="Q43" i="56"/>
  <c r="P43" i="56"/>
  <c r="O43" i="56"/>
  <c r="N43" i="56"/>
  <c r="U41" i="56"/>
  <c r="T41" i="56"/>
  <c r="S41" i="56"/>
  <c r="R41" i="56"/>
  <c r="Q41" i="56"/>
  <c r="P41" i="56"/>
  <c r="O41" i="56"/>
  <c r="N41" i="56"/>
  <c r="U40" i="56"/>
  <c r="T40" i="56"/>
  <c r="S40" i="56"/>
  <c r="R40" i="56"/>
  <c r="Q40" i="56"/>
  <c r="P40" i="56"/>
  <c r="O40" i="56"/>
  <c r="N40" i="56"/>
  <c r="U39" i="56"/>
  <c r="T39" i="56"/>
  <c r="S39" i="56"/>
  <c r="R39" i="56"/>
  <c r="Q39" i="56"/>
  <c r="P39" i="56"/>
  <c r="O39" i="56"/>
  <c r="N39" i="56"/>
  <c r="U38" i="56"/>
  <c r="T38" i="56"/>
  <c r="S38" i="56"/>
  <c r="R38" i="56"/>
  <c r="Q38" i="56"/>
  <c r="P38" i="56"/>
  <c r="O38" i="56"/>
  <c r="N38" i="56"/>
  <c r="U36" i="56"/>
  <c r="T36" i="56"/>
  <c r="S36" i="56"/>
  <c r="R36" i="56"/>
  <c r="Q36" i="56"/>
  <c r="P36" i="56"/>
  <c r="O36" i="56"/>
  <c r="N36" i="56"/>
  <c r="U35" i="56"/>
  <c r="T35" i="56"/>
  <c r="S35" i="56"/>
  <c r="R35" i="56"/>
  <c r="Q35" i="56"/>
  <c r="P35" i="56"/>
  <c r="O35" i="56"/>
  <c r="N35" i="56"/>
  <c r="U34" i="56"/>
  <c r="T34" i="56"/>
  <c r="S34" i="56"/>
  <c r="R34" i="56"/>
  <c r="Q34" i="56"/>
  <c r="P34" i="56"/>
  <c r="O34" i="56"/>
  <c r="N34" i="56"/>
  <c r="U33" i="56"/>
  <c r="T33" i="56"/>
  <c r="S33" i="56"/>
  <c r="R33" i="56"/>
  <c r="Q33" i="56"/>
  <c r="P33" i="56"/>
  <c r="O33" i="56"/>
  <c r="N33" i="56"/>
  <c r="U31" i="56"/>
  <c r="T31" i="56"/>
  <c r="S31" i="56"/>
  <c r="R31" i="56"/>
  <c r="Q31" i="56"/>
  <c r="P31" i="56"/>
  <c r="O31" i="56"/>
  <c r="N31" i="56"/>
  <c r="U30" i="56"/>
  <c r="T30" i="56"/>
  <c r="S30" i="56"/>
  <c r="R30" i="56"/>
  <c r="Q30" i="56"/>
  <c r="P30" i="56"/>
  <c r="O30" i="56"/>
  <c r="N30" i="56"/>
  <c r="U29" i="56"/>
  <c r="T29" i="56"/>
  <c r="S29" i="56"/>
  <c r="R29" i="56"/>
  <c r="Q29" i="56"/>
  <c r="P29" i="56"/>
  <c r="O29" i="56"/>
  <c r="N29" i="56"/>
  <c r="U28" i="56"/>
  <c r="T28" i="56"/>
  <c r="S28" i="56"/>
  <c r="R28" i="56"/>
  <c r="Q28" i="56"/>
  <c r="P28" i="56"/>
  <c r="O28" i="56"/>
  <c r="N28" i="56"/>
  <c r="U26" i="56"/>
  <c r="T26" i="56"/>
  <c r="S26" i="56"/>
  <c r="R26" i="56"/>
  <c r="Q26" i="56"/>
  <c r="P26" i="56"/>
  <c r="O26" i="56"/>
  <c r="N26" i="56"/>
  <c r="U25" i="56"/>
  <c r="T25" i="56"/>
  <c r="S25" i="56"/>
  <c r="R25" i="56"/>
  <c r="Q25" i="56"/>
  <c r="P25" i="56"/>
  <c r="O25" i="56"/>
  <c r="N25" i="56"/>
  <c r="U24" i="56"/>
  <c r="T24" i="56"/>
  <c r="S24" i="56"/>
  <c r="R24" i="56"/>
  <c r="Q24" i="56"/>
  <c r="P24" i="56"/>
  <c r="O24" i="56"/>
  <c r="N24" i="56"/>
  <c r="U23" i="56"/>
  <c r="T23" i="56"/>
  <c r="S23" i="56"/>
  <c r="R23" i="56"/>
  <c r="Q23" i="56"/>
  <c r="P23" i="56"/>
  <c r="O23" i="56"/>
  <c r="N23" i="56"/>
  <c r="U21" i="56"/>
  <c r="T21" i="56"/>
  <c r="S21" i="56"/>
  <c r="R21" i="56"/>
  <c r="Q21" i="56"/>
  <c r="P21" i="56"/>
  <c r="O21" i="56"/>
  <c r="N21" i="56"/>
  <c r="U20" i="56"/>
  <c r="T20" i="56"/>
  <c r="S20" i="56"/>
  <c r="R20" i="56"/>
  <c r="Q20" i="56"/>
  <c r="P20" i="56"/>
  <c r="O20" i="56"/>
  <c r="N20" i="56"/>
  <c r="U19" i="56"/>
  <c r="T19" i="56"/>
  <c r="S19" i="56"/>
  <c r="R19" i="56"/>
  <c r="Q19" i="56"/>
  <c r="P19" i="56"/>
  <c r="O19" i="56"/>
  <c r="N19" i="56"/>
  <c r="U18" i="56"/>
  <c r="T18" i="56"/>
  <c r="S18" i="56"/>
  <c r="R18" i="56"/>
  <c r="Q18" i="56"/>
  <c r="P18" i="56"/>
  <c r="O18" i="56"/>
  <c r="N18" i="56"/>
  <c r="U16" i="56"/>
  <c r="T16" i="56"/>
  <c r="S16" i="56"/>
  <c r="R16" i="56"/>
  <c r="Q16" i="56"/>
  <c r="P16" i="56"/>
  <c r="O16" i="56"/>
  <c r="N16" i="56"/>
  <c r="U15" i="56"/>
  <c r="T15" i="56"/>
  <c r="S15" i="56"/>
  <c r="R15" i="56"/>
  <c r="Q15" i="56"/>
  <c r="P15" i="56"/>
  <c r="O15" i="56"/>
  <c r="N15" i="56"/>
  <c r="U14" i="56"/>
  <c r="T14" i="56"/>
  <c r="S14" i="56"/>
  <c r="R14" i="56"/>
  <c r="Q14" i="56"/>
  <c r="P14" i="56"/>
  <c r="O14" i="56"/>
  <c r="N14" i="56"/>
  <c r="U13" i="56"/>
  <c r="T13" i="56"/>
  <c r="S13" i="56"/>
  <c r="R13" i="56"/>
  <c r="Q13" i="56"/>
  <c r="P13" i="56"/>
  <c r="O13" i="56"/>
  <c r="N13" i="56"/>
  <c r="U7" i="56"/>
  <c r="T7" i="56"/>
  <c r="S7" i="56"/>
  <c r="R7" i="56"/>
  <c r="Q7" i="56"/>
  <c r="P7" i="56"/>
  <c r="O7" i="56"/>
  <c r="N7" i="56"/>
  <c r="U6" i="56"/>
  <c r="T6" i="56"/>
  <c r="S6" i="56"/>
  <c r="R6" i="56"/>
  <c r="Q6" i="56"/>
  <c r="P6" i="56"/>
  <c r="O6" i="56"/>
  <c r="N6" i="56"/>
  <c r="U5" i="56"/>
  <c r="T5" i="56"/>
  <c r="S5" i="56"/>
  <c r="R5" i="56"/>
  <c r="Q5" i="56"/>
  <c r="P5" i="56"/>
  <c r="O5" i="56"/>
  <c r="N5" i="56"/>
  <c r="U4" i="56"/>
  <c r="T4" i="56"/>
  <c r="S4" i="56"/>
  <c r="R4" i="56"/>
  <c r="Q4" i="56"/>
  <c r="P4" i="56"/>
  <c r="O4" i="56"/>
  <c r="N4" i="56"/>
  <c r="U86" i="55"/>
  <c r="T86" i="55"/>
  <c r="S86" i="55"/>
  <c r="R86" i="55"/>
  <c r="Q86" i="55"/>
  <c r="P86" i="55"/>
  <c r="O86" i="55"/>
  <c r="N86" i="55"/>
  <c r="U85" i="55"/>
  <c r="T85" i="55"/>
  <c r="S85" i="55"/>
  <c r="R85" i="55"/>
  <c r="Q85" i="55"/>
  <c r="P85" i="55"/>
  <c r="O85" i="55"/>
  <c r="N85" i="55"/>
  <c r="U84" i="55"/>
  <c r="T84" i="55"/>
  <c r="S84" i="55"/>
  <c r="R84" i="55"/>
  <c r="Q84" i="55"/>
  <c r="P84" i="55"/>
  <c r="O84" i="55"/>
  <c r="N84" i="55"/>
  <c r="U83" i="55"/>
  <c r="T83" i="55"/>
  <c r="S83" i="55"/>
  <c r="R83" i="55"/>
  <c r="Q83" i="55"/>
  <c r="P83" i="55"/>
  <c r="O83" i="55"/>
  <c r="N83" i="55"/>
  <c r="U81" i="55"/>
  <c r="T81" i="55"/>
  <c r="S81" i="55"/>
  <c r="R81" i="55"/>
  <c r="Q81" i="55"/>
  <c r="P81" i="55"/>
  <c r="O81" i="55"/>
  <c r="N81" i="55"/>
  <c r="U80" i="55"/>
  <c r="T80" i="55"/>
  <c r="S80" i="55"/>
  <c r="R80" i="55"/>
  <c r="Q80" i="55"/>
  <c r="P80" i="55"/>
  <c r="O80" i="55"/>
  <c r="N80" i="55"/>
  <c r="U79" i="55"/>
  <c r="T79" i="55"/>
  <c r="S79" i="55"/>
  <c r="R79" i="55"/>
  <c r="Q79" i="55"/>
  <c r="P79" i="55"/>
  <c r="O79" i="55"/>
  <c r="N79" i="55"/>
  <c r="U78" i="55"/>
  <c r="T78" i="55"/>
  <c r="S78" i="55"/>
  <c r="R78" i="55"/>
  <c r="Q78" i="55"/>
  <c r="P78" i="55"/>
  <c r="O78" i="55"/>
  <c r="N78" i="55"/>
  <c r="U76" i="55"/>
  <c r="T76" i="55"/>
  <c r="S76" i="55"/>
  <c r="R76" i="55"/>
  <c r="Q76" i="55"/>
  <c r="P76" i="55"/>
  <c r="O76" i="55"/>
  <c r="N76" i="55"/>
  <c r="U75" i="55"/>
  <c r="T75" i="55"/>
  <c r="S75" i="55"/>
  <c r="R75" i="55"/>
  <c r="Q75" i="55"/>
  <c r="P75" i="55"/>
  <c r="O75" i="55"/>
  <c r="N75" i="55"/>
  <c r="U74" i="55"/>
  <c r="T74" i="55"/>
  <c r="S74" i="55"/>
  <c r="R74" i="55"/>
  <c r="Q74" i="55"/>
  <c r="P74" i="55"/>
  <c r="O74" i="55"/>
  <c r="N74" i="55"/>
  <c r="U73" i="55"/>
  <c r="T73" i="55"/>
  <c r="S73" i="55"/>
  <c r="R73" i="55"/>
  <c r="Q73" i="55"/>
  <c r="P73" i="55"/>
  <c r="O73" i="55"/>
  <c r="N73" i="55"/>
  <c r="U71" i="55"/>
  <c r="T71" i="55"/>
  <c r="S71" i="55"/>
  <c r="R71" i="55"/>
  <c r="Q71" i="55"/>
  <c r="P71" i="55"/>
  <c r="O71" i="55"/>
  <c r="N71" i="55"/>
  <c r="U70" i="55"/>
  <c r="T70" i="55"/>
  <c r="S70" i="55"/>
  <c r="R70" i="55"/>
  <c r="Q70" i="55"/>
  <c r="P70" i="55"/>
  <c r="O70" i="55"/>
  <c r="N70" i="55"/>
  <c r="U69" i="55"/>
  <c r="T69" i="55"/>
  <c r="S69" i="55"/>
  <c r="R69" i="55"/>
  <c r="Q69" i="55"/>
  <c r="P69" i="55"/>
  <c r="O69" i="55"/>
  <c r="N69" i="55"/>
  <c r="U68" i="55"/>
  <c r="T68" i="55"/>
  <c r="S68" i="55"/>
  <c r="R68" i="55"/>
  <c r="Q68" i="55"/>
  <c r="P68" i="55"/>
  <c r="O68" i="55"/>
  <c r="N68" i="55"/>
  <c r="U66" i="55"/>
  <c r="T66" i="55"/>
  <c r="S66" i="55"/>
  <c r="R66" i="55"/>
  <c r="Q66" i="55"/>
  <c r="P66" i="55"/>
  <c r="O66" i="55"/>
  <c r="N66" i="55"/>
  <c r="U65" i="55"/>
  <c r="T65" i="55"/>
  <c r="S65" i="55"/>
  <c r="R65" i="55"/>
  <c r="Q65" i="55"/>
  <c r="P65" i="55"/>
  <c r="O65" i="55"/>
  <c r="N65" i="55"/>
  <c r="U64" i="55"/>
  <c r="T64" i="55"/>
  <c r="S64" i="55"/>
  <c r="R64" i="55"/>
  <c r="Q64" i="55"/>
  <c r="P64" i="55"/>
  <c r="O64" i="55"/>
  <c r="N64" i="55"/>
  <c r="U63" i="55"/>
  <c r="T63" i="55"/>
  <c r="S63" i="55"/>
  <c r="R63" i="55"/>
  <c r="Q63" i="55"/>
  <c r="P63" i="55"/>
  <c r="O63" i="55"/>
  <c r="N63" i="55"/>
  <c r="U61" i="55"/>
  <c r="T61" i="55"/>
  <c r="S61" i="55"/>
  <c r="R61" i="55"/>
  <c r="Q61" i="55"/>
  <c r="P61" i="55"/>
  <c r="O61" i="55"/>
  <c r="N61" i="55"/>
  <c r="U60" i="55"/>
  <c r="T60" i="55"/>
  <c r="S60" i="55"/>
  <c r="R60" i="55"/>
  <c r="Q60" i="55"/>
  <c r="P60" i="55"/>
  <c r="O60" i="55"/>
  <c r="N60" i="55"/>
  <c r="U59" i="55"/>
  <c r="T59" i="55"/>
  <c r="S59" i="55"/>
  <c r="R59" i="55"/>
  <c r="Q59" i="55"/>
  <c r="P59" i="55"/>
  <c r="O59" i="55"/>
  <c r="N59" i="55"/>
  <c r="U58" i="55"/>
  <c r="T58" i="55"/>
  <c r="S58" i="55"/>
  <c r="R58" i="55"/>
  <c r="Q58" i="55"/>
  <c r="P58" i="55"/>
  <c r="O58" i="55"/>
  <c r="N58" i="55"/>
  <c r="U56" i="55"/>
  <c r="T56" i="55"/>
  <c r="S56" i="55"/>
  <c r="R56" i="55"/>
  <c r="Q56" i="55"/>
  <c r="P56" i="55"/>
  <c r="O56" i="55"/>
  <c r="N56" i="55"/>
  <c r="U55" i="55"/>
  <c r="T55" i="55"/>
  <c r="S55" i="55"/>
  <c r="R55" i="55"/>
  <c r="Q55" i="55"/>
  <c r="P55" i="55"/>
  <c r="O55" i="55"/>
  <c r="N55" i="55"/>
  <c r="U54" i="55"/>
  <c r="T54" i="55"/>
  <c r="S54" i="55"/>
  <c r="R54" i="55"/>
  <c r="Q54" i="55"/>
  <c r="P54" i="55"/>
  <c r="O54" i="55"/>
  <c r="N54" i="55"/>
  <c r="U53" i="55"/>
  <c r="T53" i="55"/>
  <c r="S53" i="55"/>
  <c r="R53" i="55"/>
  <c r="Q53" i="55"/>
  <c r="P53" i="55"/>
  <c r="O53" i="55"/>
  <c r="N53" i="55"/>
  <c r="U51" i="55"/>
  <c r="T51" i="55"/>
  <c r="S51" i="55"/>
  <c r="R51" i="55"/>
  <c r="Q51" i="55"/>
  <c r="P51" i="55"/>
  <c r="O51" i="55"/>
  <c r="N51" i="55"/>
  <c r="U50" i="55"/>
  <c r="T50" i="55"/>
  <c r="S50" i="55"/>
  <c r="R50" i="55"/>
  <c r="Q50" i="55"/>
  <c r="P50" i="55"/>
  <c r="O50" i="55"/>
  <c r="N50" i="55"/>
  <c r="U49" i="55"/>
  <c r="T49" i="55"/>
  <c r="S49" i="55"/>
  <c r="R49" i="55"/>
  <c r="Q49" i="55"/>
  <c r="P49" i="55"/>
  <c r="O49" i="55"/>
  <c r="N49" i="55"/>
  <c r="U48" i="55"/>
  <c r="T48" i="55"/>
  <c r="S48" i="55"/>
  <c r="R48" i="55"/>
  <c r="Q48" i="55"/>
  <c r="P48" i="55"/>
  <c r="O48" i="55"/>
  <c r="N48" i="55"/>
  <c r="U46" i="55"/>
  <c r="T46" i="55"/>
  <c r="S46" i="55"/>
  <c r="R46" i="55"/>
  <c r="Q46" i="55"/>
  <c r="P46" i="55"/>
  <c r="O46" i="55"/>
  <c r="N46" i="55"/>
  <c r="U45" i="55"/>
  <c r="T45" i="55"/>
  <c r="S45" i="55"/>
  <c r="R45" i="55"/>
  <c r="Q45" i="55"/>
  <c r="P45" i="55"/>
  <c r="O45" i="55"/>
  <c r="N45" i="55"/>
  <c r="U44" i="55"/>
  <c r="T44" i="55"/>
  <c r="S44" i="55"/>
  <c r="R44" i="55"/>
  <c r="Q44" i="55"/>
  <c r="P44" i="55"/>
  <c r="O44" i="55"/>
  <c r="N44" i="55"/>
  <c r="U43" i="55"/>
  <c r="T43" i="55"/>
  <c r="S43" i="55"/>
  <c r="R43" i="55"/>
  <c r="Q43" i="55"/>
  <c r="P43" i="55"/>
  <c r="O43" i="55"/>
  <c r="N43" i="55"/>
  <c r="U41" i="55"/>
  <c r="T41" i="55"/>
  <c r="S41" i="55"/>
  <c r="R41" i="55"/>
  <c r="Q41" i="55"/>
  <c r="P41" i="55"/>
  <c r="O41" i="55"/>
  <c r="N41" i="55"/>
  <c r="U40" i="55"/>
  <c r="T40" i="55"/>
  <c r="S40" i="55"/>
  <c r="R40" i="55"/>
  <c r="Q40" i="55"/>
  <c r="P40" i="55"/>
  <c r="O40" i="55"/>
  <c r="N40" i="55"/>
  <c r="U39" i="55"/>
  <c r="T39" i="55"/>
  <c r="S39" i="55"/>
  <c r="R39" i="55"/>
  <c r="Q39" i="55"/>
  <c r="P39" i="55"/>
  <c r="O39" i="55"/>
  <c r="N39" i="55"/>
  <c r="U38" i="55"/>
  <c r="T38" i="55"/>
  <c r="S38" i="55"/>
  <c r="R38" i="55"/>
  <c r="Q38" i="55"/>
  <c r="P38" i="55"/>
  <c r="O38" i="55"/>
  <c r="N38" i="55"/>
  <c r="U36" i="55"/>
  <c r="T36" i="55"/>
  <c r="S36" i="55"/>
  <c r="R36" i="55"/>
  <c r="Q36" i="55"/>
  <c r="P36" i="55"/>
  <c r="O36" i="55"/>
  <c r="N36" i="55"/>
  <c r="U35" i="55"/>
  <c r="T35" i="55"/>
  <c r="S35" i="55"/>
  <c r="R35" i="55"/>
  <c r="Q35" i="55"/>
  <c r="P35" i="55"/>
  <c r="O35" i="55"/>
  <c r="N35" i="55"/>
  <c r="U34" i="55"/>
  <c r="T34" i="55"/>
  <c r="S34" i="55"/>
  <c r="R34" i="55"/>
  <c r="Q34" i="55"/>
  <c r="P34" i="55"/>
  <c r="O34" i="55"/>
  <c r="N34" i="55"/>
  <c r="U33" i="55"/>
  <c r="T33" i="55"/>
  <c r="S33" i="55"/>
  <c r="R33" i="55"/>
  <c r="Q33" i="55"/>
  <c r="P33" i="55"/>
  <c r="O33" i="55"/>
  <c r="N33" i="55"/>
  <c r="U31" i="55"/>
  <c r="T31" i="55"/>
  <c r="S31" i="55"/>
  <c r="R31" i="55"/>
  <c r="Q31" i="55"/>
  <c r="P31" i="55"/>
  <c r="O31" i="55"/>
  <c r="N31" i="55"/>
  <c r="U30" i="55"/>
  <c r="T30" i="55"/>
  <c r="S30" i="55"/>
  <c r="R30" i="55"/>
  <c r="Q30" i="55"/>
  <c r="P30" i="55"/>
  <c r="O30" i="55"/>
  <c r="N30" i="55"/>
  <c r="U29" i="55"/>
  <c r="T29" i="55"/>
  <c r="S29" i="55"/>
  <c r="R29" i="55"/>
  <c r="Q29" i="55"/>
  <c r="P29" i="55"/>
  <c r="O29" i="55"/>
  <c r="N29" i="55"/>
  <c r="U28" i="55"/>
  <c r="T28" i="55"/>
  <c r="S28" i="55"/>
  <c r="R28" i="55"/>
  <c r="Q28" i="55"/>
  <c r="P28" i="55"/>
  <c r="O28" i="55"/>
  <c r="N28" i="55"/>
  <c r="U26" i="55"/>
  <c r="T26" i="55"/>
  <c r="S26" i="55"/>
  <c r="R26" i="55"/>
  <c r="Q26" i="55"/>
  <c r="P26" i="55"/>
  <c r="O26" i="55"/>
  <c r="N26" i="55"/>
  <c r="U25" i="55"/>
  <c r="T25" i="55"/>
  <c r="S25" i="55"/>
  <c r="R25" i="55"/>
  <c r="Q25" i="55"/>
  <c r="P25" i="55"/>
  <c r="O25" i="55"/>
  <c r="N25" i="55"/>
  <c r="U24" i="55"/>
  <c r="T24" i="55"/>
  <c r="S24" i="55"/>
  <c r="R24" i="55"/>
  <c r="Q24" i="55"/>
  <c r="P24" i="55"/>
  <c r="O24" i="55"/>
  <c r="N24" i="55"/>
  <c r="U23" i="55"/>
  <c r="T23" i="55"/>
  <c r="S23" i="55"/>
  <c r="R23" i="55"/>
  <c r="Q23" i="55"/>
  <c r="P23" i="55"/>
  <c r="O23" i="55"/>
  <c r="N23" i="55"/>
  <c r="U21" i="55"/>
  <c r="T21" i="55"/>
  <c r="S21" i="55"/>
  <c r="R21" i="55"/>
  <c r="Q21" i="55"/>
  <c r="P21" i="55"/>
  <c r="O21" i="55"/>
  <c r="N21" i="55"/>
  <c r="U20" i="55"/>
  <c r="T20" i="55"/>
  <c r="S20" i="55"/>
  <c r="R20" i="55"/>
  <c r="Q20" i="55"/>
  <c r="P20" i="55"/>
  <c r="O20" i="55"/>
  <c r="N20" i="55"/>
  <c r="U19" i="55"/>
  <c r="T19" i="55"/>
  <c r="S19" i="55"/>
  <c r="R19" i="55"/>
  <c r="Q19" i="55"/>
  <c r="P19" i="55"/>
  <c r="O19" i="55"/>
  <c r="N19" i="55"/>
  <c r="U18" i="55"/>
  <c r="T18" i="55"/>
  <c r="S18" i="55"/>
  <c r="R18" i="55"/>
  <c r="Q18" i="55"/>
  <c r="P18" i="55"/>
  <c r="O18" i="55"/>
  <c r="N18" i="55"/>
  <c r="U16" i="55"/>
  <c r="T16" i="55"/>
  <c r="S16" i="55"/>
  <c r="R16" i="55"/>
  <c r="Q16" i="55"/>
  <c r="P16" i="55"/>
  <c r="O16" i="55"/>
  <c r="N16" i="55"/>
  <c r="U15" i="55"/>
  <c r="T15" i="55"/>
  <c r="S15" i="55"/>
  <c r="R15" i="55"/>
  <c r="Q15" i="55"/>
  <c r="P15" i="55"/>
  <c r="O15" i="55"/>
  <c r="N15" i="55"/>
  <c r="U14" i="55"/>
  <c r="T14" i="55"/>
  <c r="S14" i="55"/>
  <c r="R14" i="55"/>
  <c r="Q14" i="55"/>
  <c r="P14" i="55"/>
  <c r="O14" i="55"/>
  <c r="N14" i="55"/>
  <c r="U13" i="55"/>
  <c r="T13" i="55"/>
  <c r="S13" i="55"/>
  <c r="R13" i="55"/>
  <c r="Q13" i="55"/>
  <c r="P13" i="55"/>
  <c r="O13" i="55"/>
  <c r="N13" i="55"/>
  <c r="U7" i="55"/>
  <c r="T7" i="55"/>
  <c r="S7" i="55"/>
  <c r="R7" i="55"/>
  <c r="Q7" i="55"/>
  <c r="P7" i="55"/>
  <c r="O7" i="55"/>
  <c r="N7" i="55"/>
  <c r="U6" i="55"/>
  <c r="T6" i="55"/>
  <c r="S6" i="55"/>
  <c r="R6" i="55"/>
  <c r="Q6" i="55"/>
  <c r="P6" i="55"/>
  <c r="O6" i="55"/>
  <c r="N6" i="55"/>
  <c r="U5" i="55"/>
  <c r="T5" i="55"/>
  <c r="S5" i="55"/>
  <c r="R5" i="55"/>
  <c r="Q5" i="55"/>
  <c r="P5" i="55"/>
  <c r="O5" i="55"/>
  <c r="N5" i="55"/>
  <c r="U4" i="55"/>
  <c r="T4" i="55"/>
  <c r="S4" i="55"/>
  <c r="R4" i="55"/>
  <c r="Q4" i="55"/>
  <c r="P4" i="55"/>
  <c r="O4" i="55"/>
  <c r="N4" i="55"/>
  <c r="U86" i="54"/>
  <c r="T86" i="54"/>
  <c r="S86" i="54"/>
  <c r="R86" i="54"/>
  <c r="Q86" i="54"/>
  <c r="P86" i="54"/>
  <c r="O86" i="54"/>
  <c r="N86" i="54"/>
  <c r="U85" i="54"/>
  <c r="T85" i="54"/>
  <c r="S85" i="54"/>
  <c r="R85" i="54"/>
  <c r="Q85" i="54"/>
  <c r="P85" i="54"/>
  <c r="O85" i="54"/>
  <c r="N85" i="54"/>
  <c r="U84" i="54"/>
  <c r="T84" i="54"/>
  <c r="S84" i="54"/>
  <c r="R84" i="54"/>
  <c r="Q84" i="54"/>
  <c r="P84" i="54"/>
  <c r="O84" i="54"/>
  <c r="N84" i="54"/>
  <c r="U83" i="54"/>
  <c r="T83" i="54"/>
  <c r="S83" i="54"/>
  <c r="R83" i="54"/>
  <c r="Q83" i="54"/>
  <c r="P83" i="54"/>
  <c r="O83" i="54"/>
  <c r="N83" i="54"/>
  <c r="U81" i="54"/>
  <c r="T81" i="54"/>
  <c r="S81" i="54"/>
  <c r="R81" i="54"/>
  <c r="Q81" i="54"/>
  <c r="P81" i="54"/>
  <c r="O81" i="54"/>
  <c r="N81" i="54"/>
  <c r="U80" i="54"/>
  <c r="T80" i="54"/>
  <c r="S80" i="54"/>
  <c r="R80" i="54"/>
  <c r="Q80" i="54"/>
  <c r="P80" i="54"/>
  <c r="O80" i="54"/>
  <c r="N80" i="54"/>
  <c r="U79" i="54"/>
  <c r="T79" i="54"/>
  <c r="S79" i="54"/>
  <c r="R79" i="54"/>
  <c r="Q79" i="54"/>
  <c r="P79" i="54"/>
  <c r="O79" i="54"/>
  <c r="N79" i="54"/>
  <c r="U78" i="54"/>
  <c r="T78" i="54"/>
  <c r="S78" i="54"/>
  <c r="R78" i="54"/>
  <c r="Q78" i="54"/>
  <c r="P78" i="54"/>
  <c r="O78" i="54"/>
  <c r="N78" i="54"/>
  <c r="U76" i="54"/>
  <c r="T76" i="54"/>
  <c r="S76" i="54"/>
  <c r="R76" i="54"/>
  <c r="Q76" i="54"/>
  <c r="P76" i="54"/>
  <c r="O76" i="54"/>
  <c r="N76" i="54"/>
  <c r="U75" i="54"/>
  <c r="T75" i="54"/>
  <c r="S75" i="54"/>
  <c r="R75" i="54"/>
  <c r="Q75" i="54"/>
  <c r="P75" i="54"/>
  <c r="O75" i="54"/>
  <c r="N75" i="54"/>
  <c r="U74" i="54"/>
  <c r="T74" i="54"/>
  <c r="S74" i="54"/>
  <c r="R74" i="54"/>
  <c r="Q74" i="54"/>
  <c r="P74" i="54"/>
  <c r="O74" i="54"/>
  <c r="N74" i="54"/>
  <c r="U73" i="54"/>
  <c r="T73" i="54"/>
  <c r="S73" i="54"/>
  <c r="R73" i="54"/>
  <c r="Q73" i="54"/>
  <c r="P73" i="54"/>
  <c r="O73" i="54"/>
  <c r="N73" i="54"/>
  <c r="U71" i="54"/>
  <c r="T71" i="54"/>
  <c r="S71" i="54"/>
  <c r="R71" i="54"/>
  <c r="Q71" i="54"/>
  <c r="P71" i="54"/>
  <c r="O71" i="54"/>
  <c r="N71" i="54"/>
  <c r="U70" i="54"/>
  <c r="T70" i="54"/>
  <c r="S70" i="54"/>
  <c r="R70" i="54"/>
  <c r="Q70" i="54"/>
  <c r="P70" i="54"/>
  <c r="O70" i="54"/>
  <c r="N70" i="54"/>
  <c r="U69" i="54"/>
  <c r="T69" i="54"/>
  <c r="S69" i="54"/>
  <c r="R69" i="54"/>
  <c r="Q69" i="54"/>
  <c r="P69" i="54"/>
  <c r="O69" i="54"/>
  <c r="N69" i="54"/>
  <c r="U68" i="54"/>
  <c r="T68" i="54"/>
  <c r="S68" i="54"/>
  <c r="R68" i="54"/>
  <c r="Q68" i="54"/>
  <c r="P68" i="54"/>
  <c r="O68" i="54"/>
  <c r="N68" i="54"/>
  <c r="U66" i="54"/>
  <c r="T66" i="54"/>
  <c r="S66" i="54"/>
  <c r="R66" i="54"/>
  <c r="Q66" i="54"/>
  <c r="P66" i="54"/>
  <c r="O66" i="54"/>
  <c r="N66" i="54"/>
  <c r="U65" i="54"/>
  <c r="T65" i="54"/>
  <c r="S65" i="54"/>
  <c r="R65" i="54"/>
  <c r="Q65" i="54"/>
  <c r="P65" i="54"/>
  <c r="O65" i="54"/>
  <c r="N65" i="54"/>
  <c r="U64" i="54"/>
  <c r="T64" i="54"/>
  <c r="S64" i="54"/>
  <c r="R64" i="54"/>
  <c r="Q64" i="54"/>
  <c r="P64" i="54"/>
  <c r="O64" i="54"/>
  <c r="N64" i="54"/>
  <c r="U63" i="54"/>
  <c r="T63" i="54"/>
  <c r="S63" i="54"/>
  <c r="R63" i="54"/>
  <c r="Q63" i="54"/>
  <c r="P63" i="54"/>
  <c r="O63" i="54"/>
  <c r="N63" i="54"/>
  <c r="U61" i="54"/>
  <c r="T61" i="54"/>
  <c r="S61" i="54"/>
  <c r="R61" i="54"/>
  <c r="Q61" i="54"/>
  <c r="P61" i="54"/>
  <c r="O61" i="54"/>
  <c r="N61" i="54"/>
  <c r="U60" i="54"/>
  <c r="T60" i="54"/>
  <c r="S60" i="54"/>
  <c r="R60" i="54"/>
  <c r="Q60" i="54"/>
  <c r="P60" i="54"/>
  <c r="O60" i="54"/>
  <c r="N60" i="54"/>
  <c r="U59" i="54"/>
  <c r="T59" i="54"/>
  <c r="S59" i="54"/>
  <c r="R59" i="54"/>
  <c r="Q59" i="54"/>
  <c r="P59" i="54"/>
  <c r="O59" i="54"/>
  <c r="N59" i="54"/>
  <c r="U58" i="54"/>
  <c r="T58" i="54"/>
  <c r="S58" i="54"/>
  <c r="R58" i="54"/>
  <c r="Q58" i="54"/>
  <c r="P58" i="54"/>
  <c r="O58" i="54"/>
  <c r="N58" i="54"/>
  <c r="U56" i="54"/>
  <c r="T56" i="54"/>
  <c r="S56" i="54"/>
  <c r="R56" i="54"/>
  <c r="Q56" i="54"/>
  <c r="P56" i="54"/>
  <c r="O56" i="54"/>
  <c r="N56" i="54"/>
  <c r="U55" i="54"/>
  <c r="T55" i="54"/>
  <c r="S55" i="54"/>
  <c r="R55" i="54"/>
  <c r="Q55" i="54"/>
  <c r="P55" i="54"/>
  <c r="O55" i="54"/>
  <c r="N55" i="54"/>
  <c r="U54" i="54"/>
  <c r="T54" i="54"/>
  <c r="S54" i="54"/>
  <c r="R54" i="54"/>
  <c r="Q54" i="54"/>
  <c r="P54" i="54"/>
  <c r="O54" i="54"/>
  <c r="N54" i="54"/>
  <c r="U53" i="54"/>
  <c r="T53" i="54"/>
  <c r="S53" i="54"/>
  <c r="R53" i="54"/>
  <c r="Q53" i="54"/>
  <c r="P53" i="54"/>
  <c r="O53" i="54"/>
  <c r="N53" i="54"/>
  <c r="U51" i="54"/>
  <c r="T51" i="54"/>
  <c r="S51" i="54"/>
  <c r="R51" i="54"/>
  <c r="Q51" i="54"/>
  <c r="P51" i="54"/>
  <c r="O51" i="54"/>
  <c r="N51" i="54"/>
  <c r="U50" i="54"/>
  <c r="T50" i="54"/>
  <c r="S50" i="54"/>
  <c r="R50" i="54"/>
  <c r="Q50" i="54"/>
  <c r="P50" i="54"/>
  <c r="O50" i="54"/>
  <c r="N50" i="54"/>
  <c r="U49" i="54"/>
  <c r="T49" i="54"/>
  <c r="S49" i="54"/>
  <c r="R49" i="54"/>
  <c r="Q49" i="54"/>
  <c r="P49" i="54"/>
  <c r="O49" i="54"/>
  <c r="N49" i="54"/>
  <c r="U48" i="54"/>
  <c r="T48" i="54"/>
  <c r="S48" i="54"/>
  <c r="R48" i="54"/>
  <c r="Q48" i="54"/>
  <c r="P48" i="54"/>
  <c r="O48" i="54"/>
  <c r="N48" i="54"/>
  <c r="U46" i="54"/>
  <c r="T46" i="54"/>
  <c r="S46" i="54"/>
  <c r="R46" i="54"/>
  <c r="Q46" i="54"/>
  <c r="P46" i="54"/>
  <c r="O46" i="54"/>
  <c r="N46" i="54"/>
  <c r="U45" i="54"/>
  <c r="T45" i="54"/>
  <c r="S45" i="54"/>
  <c r="R45" i="54"/>
  <c r="Q45" i="54"/>
  <c r="P45" i="54"/>
  <c r="O45" i="54"/>
  <c r="N45" i="54"/>
  <c r="U44" i="54"/>
  <c r="T44" i="54"/>
  <c r="S44" i="54"/>
  <c r="R44" i="54"/>
  <c r="Q44" i="54"/>
  <c r="P44" i="54"/>
  <c r="O44" i="54"/>
  <c r="N44" i="54"/>
  <c r="U43" i="54"/>
  <c r="T43" i="54"/>
  <c r="S43" i="54"/>
  <c r="R43" i="54"/>
  <c r="Q43" i="54"/>
  <c r="P43" i="54"/>
  <c r="O43" i="54"/>
  <c r="N43" i="54"/>
  <c r="U41" i="54"/>
  <c r="T41" i="54"/>
  <c r="S41" i="54"/>
  <c r="R41" i="54"/>
  <c r="Q41" i="54"/>
  <c r="P41" i="54"/>
  <c r="O41" i="54"/>
  <c r="N41" i="54"/>
  <c r="U40" i="54"/>
  <c r="T40" i="54"/>
  <c r="S40" i="54"/>
  <c r="R40" i="54"/>
  <c r="Q40" i="54"/>
  <c r="P40" i="54"/>
  <c r="O40" i="54"/>
  <c r="N40" i="54"/>
  <c r="U39" i="54"/>
  <c r="T39" i="54"/>
  <c r="S39" i="54"/>
  <c r="R39" i="54"/>
  <c r="Q39" i="54"/>
  <c r="P39" i="54"/>
  <c r="O39" i="54"/>
  <c r="N39" i="54"/>
  <c r="U38" i="54"/>
  <c r="T38" i="54"/>
  <c r="S38" i="54"/>
  <c r="R38" i="54"/>
  <c r="Q38" i="54"/>
  <c r="P38" i="54"/>
  <c r="O38" i="54"/>
  <c r="N38" i="54"/>
  <c r="U36" i="54"/>
  <c r="T36" i="54"/>
  <c r="S36" i="54"/>
  <c r="R36" i="54"/>
  <c r="Q36" i="54"/>
  <c r="P36" i="54"/>
  <c r="O36" i="54"/>
  <c r="N36" i="54"/>
  <c r="U35" i="54"/>
  <c r="T35" i="54"/>
  <c r="S35" i="54"/>
  <c r="R35" i="54"/>
  <c r="Q35" i="54"/>
  <c r="P35" i="54"/>
  <c r="O35" i="54"/>
  <c r="N35" i="54"/>
  <c r="U34" i="54"/>
  <c r="T34" i="54"/>
  <c r="S34" i="54"/>
  <c r="R34" i="54"/>
  <c r="Q34" i="54"/>
  <c r="P34" i="54"/>
  <c r="O34" i="54"/>
  <c r="N34" i="54"/>
  <c r="U33" i="54"/>
  <c r="T33" i="54"/>
  <c r="S33" i="54"/>
  <c r="R33" i="54"/>
  <c r="Q33" i="54"/>
  <c r="P33" i="54"/>
  <c r="O33" i="54"/>
  <c r="N33" i="54"/>
  <c r="U31" i="54"/>
  <c r="T31" i="54"/>
  <c r="S31" i="54"/>
  <c r="R31" i="54"/>
  <c r="Q31" i="54"/>
  <c r="P31" i="54"/>
  <c r="O31" i="54"/>
  <c r="N31" i="54"/>
  <c r="U30" i="54"/>
  <c r="T30" i="54"/>
  <c r="S30" i="54"/>
  <c r="R30" i="54"/>
  <c r="Q30" i="54"/>
  <c r="P30" i="54"/>
  <c r="O30" i="54"/>
  <c r="N30" i="54"/>
  <c r="U29" i="54"/>
  <c r="T29" i="54"/>
  <c r="S29" i="54"/>
  <c r="R29" i="54"/>
  <c r="Q29" i="54"/>
  <c r="P29" i="54"/>
  <c r="O29" i="54"/>
  <c r="N29" i="54"/>
  <c r="U28" i="54"/>
  <c r="T28" i="54"/>
  <c r="S28" i="54"/>
  <c r="R28" i="54"/>
  <c r="Q28" i="54"/>
  <c r="P28" i="54"/>
  <c r="O28" i="54"/>
  <c r="N28" i="54"/>
  <c r="U26" i="54"/>
  <c r="T26" i="54"/>
  <c r="S26" i="54"/>
  <c r="R26" i="54"/>
  <c r="Q26" i="54"/>
  <c r="P26" i="54"/>
  <c r="O26" i="54"/>
  <c r="N26" i="54"/>
  <c r="U25" i="54"/>
  <c r="T25" i="54"/>
  <c r="S25" i="54"/>
  <c r="R25" i="54"/>
  <c r="Q25" i="54"/>
  <c r="P25" i="54"/>
  <c r="O25" i="54"/>
  <c r="N25" i="54"/>
  <c r="U24" i="54"/>
  <c r="T24" i="54"/>
  <c r="S24" i="54"/>
  <c r="R24" i="54"/>
  <c r="Q24" i="54"/>
  <c r="P24" i="54"/>
  <c r="O24" i="54"/>
  <c r="N24" i="54"/>
  <c r="U23" i="54"/>
  <c r="T23" i="54"/>
  <c r="S23" i="54"/>
  <c r="R23" i="54"/>
  <c r="Q23" i="54"/>
  <c r="P23" i="54"/>
  <c r="O23" i="54"/>
  <c r="N23" i="54"/>
  <c r="U21" i="54"/>
  <c r="T21" i="54"/>
  <c r="S21" i="54"/>
  <c r="R21" i="54"/>
  <c r="Q21" i="54"/>
  <c r="P21" i="54"/>
  <c r="O21" i="54"/>
  <c r="N21" i="54"/>
  <c r="U7" i="54"/>
  <c r="T7" i="54"/>
  <c r="S7" i="54"/>
  <c r="R7" i="54"/>
  <c r="Q7" i="54"/>
  <c r="P7" i="54"/>
  <c r="O7" i="54"/>
  <c r="N7" i="54"/>
  <c r="U6" i="54"/>
  <c r="T6" i="54"/>
  <c r="S6" i="54"/>
  <c r="R6" i="54"/>
  <c r="Q6" i="54"/>
  <c r="P6" i="54"/>
  <c r="O6" i="54"/>
  <c r="N6" i="54"/>
  <c r="U5" i="54"/>
  <c r="T5" i="54"/>
  <c r="S5" i="54"/>
  <c r="R5" i="54"/>
  <c r="Q5" i="54"/>
  <c r="P5" i="54"/>
  <c r="O5" i="54"/>
  <c r="N5" i="54"/>
  <c r="U4" i="54"/>
  <c r="T4" i="54"/>
  <c r="S4" i="54"/>
  <c r="R4" i="54"/>
  <c r="Q4" i="54"/>
  <c r="P4" i="54"/>
  <c r="O4" i="54"/>
  <c r="N4" i="54"/>
  <c r="U86" i="51"/>
  <c r="T86" i="51"/>
  <c r="S86" i="51"/>
  <c r="R86" i="51"/>
  <c r="Q86" i="51"/>
  <c r="P86" i="51"/>
  <c r="O86" i="51"/>
  <c r="N86" i="51"/>
  <c r="U85" i="51"/>
  <c r="T85" i="51"/>
  <c r="S85" i="51"/>
  <c r="R85" i="51"/>
  <c r="Q85" i="51"/>
  <c r="P85" i="51"/>
  <c r="O85" i="51"/>
  <c r="N85" i="51"/>
  <c r="U84" i="51"/>
  <c r="T84" i="51"/>
  <c r="S84" i="51"/>
  <c r="R84" i="51"/>
  <c r="Q84" i="51"/>
  <c r="P84" i="51"/>
  <c r="O84" i="51"/>
  <c r="N84" i="51"/>
  <c r="U83" i="51"/>
  <c r="T83" i="51"/>
  <c r="S83" i="51"/>
  <c r="R83" i="51"/>
  <c r="Q83" i="51"/>
  <c r="P83" i="51"/>
  <c r="O83" i="51"/>
  <c r="N83" i="51"/>
  <c r="U81" i="51"/>
  <c r="T81" i="51"/>
  <c r="S81" i="51"/>
  <c r="R81" i="51"/>
  <c r="Q81" i="51"/>
  <c r="P81" i="51"/>
  <c r="O81" i="51"/>
  <c r="N81" i="51"/>
  <c r="U80" i="51"/>
  <c r="T80" i="51"/>
  <c r="S80" i="51"/>
  <c r="R80" i="51"/>
  <c r="Q80" i="51"/>
  <c r="P80" i="51"/>
  <c r="O80" i="51"/>
  <c r="N80" i="51"/>
  <c r="U79" i="51"/>
  <c r="T79" i="51"/>
  <c r="S79" i="51"/>
  <c r="R79" i="51"/>
  <c r="Q79" i="51"/>
  <c r="P79" i="51"/>
  <c r="O79" i="51"/>
  <c r="N79" i="51"/>
  <c r="U78" i="51"/>
  <c r="T78" i="51"/>
  <c r="S78" i="51"/>
  <c r="R78" i="51"/>
  <c r="Q78" i="51"/>
  <c r="P78" i="51"/>
  <c r="O78" i="51"/>
  <c r="N78" i="51"/>
  <c r="U76" i="51"/>
  <c r="T76" i="51"/>
  <c r="S76" i="51"/>
  <c r="R76" i="51"/>
  <c r="Q76" i="51"/>
  <c r="P76" i="51"/>
  <c r="O76" i="51"/>
  <c r="N76" i="51"/>
  <c r="U75" i="51"/>
  <c r="T75" i="51"/>
  <c r="S75" i="51"/>
  <c r="R75" i="51"/>
  <c r="Q75" i="51"/>
  <c r="P75" i="51"/>
  <c r="O75" i="51"/>
  <c r="N75" i="51"/>
  <c r="U74" i="51"/>
  <c r="T74" i="51"/>
  <c r="S74" i="51"/>
  <c r="R74" i="51"/>
  <c r="Q74" i="51"/>
  <c r="P74" i="51"/>
  <c r="O74" i="51"/>
  <c r="N74" i="51"/>
  <c r="U73" i="51"/>
  <c r="T73" i="51"/>
  <c r="S73" i="51"/>
  <c r="R73" i="51"/>
  <c r="Q73" i="51"/>
  <c r="P73" i="51"/>
  <c r="O73" i="51"/>
  <c r="N73" i="51"/>
  <c r="U71" i="51"/>
  <c r="T71" i="51"/>
  <c r="S71" i="51"/>
  <c r="R71" i="51"/>
  <c r="Q71" i="51"/>
  <c r="P71" i="51"/>
  <c r="O71" i="51"/>
  <c r="N71" i="51"/>
  <c r="U70" i="51"/>
  <c r="T70" i="51"/>
  <c r="S70" i="51"/>
  <c r="R70" i="51"/>
  <c r="Q70" i="51"/>
  <c r="P70" i="51"/>
  <c r="O70" i="51"/>
  <c r="N70" i="51"/>
  <c r="U69" i="51"/>
  <c r="T69" i="51"/>
  <c r="S69" i="51"/>
  <c r="R69" i="51"/>
  <c r="Q69" i="51"/>
  <c r="P69" i="51"/>
  <c r="O69" i="51"/>
  <c r="N69" i="51"/>
  <c r="U68" i="51"/>
  <c r="T68" i="51"/>
  <c r="S68" i="51"/>
  <c r="R68" i="51"/>
  <c r="Q68" i="51"/>
  <c r="P68" i="51"/>
  <c r="O68" i="51"/>
  <c r="N68" i="51"/>
  <c r="U66" i="51"/>
  <c r="T66" i="51"/>
  <c r="S66" i="51"/>
  <c r="R66" i="51"/>
  <c r="Q66" i="51"/>
  <c r="P66" i="51"/>
  <c r="O66" i="51"/>
  <c r="N66" i="51"/>
  <c r="U65" i="51"/>
  <c r="T65" i="51"/>
  <c r="S65" i="51"/>
  <c r="R65" i="51"/>
  <c r="Q65" i="51"/>
  <c r="P65" i="51"/>
  <c r="O65" i="51"/>
  <c r="N65" i="51"/>
  <c r="U64" i="51"/>
  <c r="T64" i="51"/>
  <c r="S64" i="51"/>
  <c r="R64" i="51"/>
  <c r="Q64" i="51"/>
  <c r="P64" i="51"/>
  <c r="O64" i="51"/>
  <c r="N64" i="51"/>
  <c r="U63" i="51"/>
  <c r="T63" i="51"/>
  <c r="S63" i="51"/>
  <c r="R63" i="51"/>
  <c r="Q63" i="51"/>
  <c r="P63" i="51"/>
  <c r="O63" i="51"/>
  <c r="N63" i="51"/>
  <c r="U61" i="51"/>
  <c r="T61" i="51"/>
  <c r="S61" i="51"/>
  <c r="R61" i="51"/>
  <c r="Q61" i="51"/>
  <c r="P61" i="51"/>
  <c r="O61" i="51"/>
  <c r="N61" i="51"/>
  <c r="U60" i="51"/>
  <c r="T60" i="51"/>
  <c r="S60" i="51"/>
  <c r="R60" i="51"/>
  <c r="Q60" i="51"/>
  <c r="P60" i="51"/>
  <c r="O60" i="51"/>
  <c r="N60" i="51"/>
  <c r="U59" i="51"/>
  <c r="T59" i="51"/>
  <c r="S59" i="51"/>
  <c r="R59" i="51"/>
  <c r="Q59" i="51"/>
  <c r="P59" i="51"/>
  <c r="O59" i="51"/>
  <c r="N59" i="51"/>
  <c r="U58" i="51"/>
  <c r="T58" i="51"/>
  <c r="S58" i="51"/>
  <c r="R58" i="51"/>
  <c r="Q58" i="51"/>
  <c r="P58" i="51"/>
  <c r="O58" i="51"/>
  <c r="N58" i="51"/>
  <c r="U56" i="51"/>
  <c r="T56" i="51"/>
  <c r="S56" i="51"/>
  <c r="R56" i="51"/>
  <c r="Q56" i="51"/>
  <c r="P56" i="51"/>
  <c r="O56" i="51"/>
  <c r="N56" i="51"/>
  <c r="U55" i="51"/>
  <c r="T55" i="51"/>
  <c r="S55" i="51"/>
  <c r="R55" i="51"/>
  <c r="Q55" i="51"/>
  <c r="P55" i="51"/>
  <c r="O55" i="51"/>
  <c r="N55" i="51"/>
  <c r="U54" i="51"/>
  <c r="T54" i="51"/>
  <c r="S54" i="51"/>
  <c r="R54" i="51"/>
  <c r="Q54" i="51"/>
  <c r="P54" i="51"/>
  <c r="O54" i="51"/>
  <c r="N54" i="51"/>
  <c r="U53" i="51"/>
  <c r="T53" i="51"/>
  <c r="S53" i="51"/>
  <c r="R53" i="51"/>
  <c r="Q53" i="51"/>
  <c r="P53" i="51"/>
  <c r="O53" i="51"/>
  <c r="N53" i="51"/>
  <c r="U51" i="51"/>
  <c r="T51" i="51"/>
  <c r="S51" i="51"/>
  <c r="R51" i="51"/>
  <c r="Q51" i="51"/>
  <c r="P51" i="51"/>
  <c r="O51" i="51"/>
  <c r="N51" i="51"/>
  <c r="U50" i="51"/>
  <c r="T50" i="51"/>
  <c r="S50" i="51"/>
  <c r="R50" i="51"/>
  <c r="Q50" i="51"/>
  <c r="P50" i="51"/>
  <c r="O50" i="51"/>
  <c r="N50" i="51"/>
  <c r="U49" i="51"/>
  <c r="T49" i="51"/>
  <c r="S49" i="51"/>
  <c r="R49" i="51"/>
  <c r="Q49" i="51"/>
  <c r="P49" i="51"/>
  <c r="O49" i="51"/>
  <c r="N49" i="51"/>
  <c r="U48" i="51"/>
  <c r="T48" i="51"/>
  <c r="S48" i="51"/>
  <c r="R48" i="51"/>
  <c r="Q48" i="51"/>
  <c r="P48" i="51"/>
  <c r="O48" i="51"/>
  <c r="N48" i="51"/>
  <c r="U46" i="51"/>
  <c r="T46" i="51"/>
  <c r="S46" i="51"/>
  <c r="R46" i="51"/>
  <c r="Q46" i="51"/>
  <c r="P46" i="51"/>
  <c r="O46" i="51"/>
  <c r="N46" i="51"/>
  <c r="U45" i="51"/>
  <c r="T45" i="51"/>
  <c r="S45" i="51"/>
  <c r="R45" i="51"/>
  <c r="Q45" i="51"/>
  <c r="P45" i="51"/>
  <c r="O45" i="51"/>
  <c r="N45" i="51"/>
  <c r="U44" i="51"/>
  <c r="T44" i="51"/>
  <c r="S44" i="51"/>
  <c r="R44" i="51"/>
  <c r="Q44" i="51"/>
  <c r="P44" i="51"/>
  <c r="O44" i="51"/>
  <c r="N44" i="51"/>
  <c r="U43" i="51"/>
  <c r="T43" i="51"/>
  <c r="S43" i="51"/>
  <c r="R43" i="51"/>
  <c r="Q43" i="51"/>
  <c r="P43" i="51"/>
  <c r="O43" i="51"/>
  <c r="N43" i="51"/>
  <c r="U41" i="51"/>
  <c r="T41" i="51"/>
  <c r="S41" i="51"/>
  <c r="R41" i="51"/>
  <c r="Q41" i="51"/>
  <c r="P41" i="51"/>
  <c r="O41" i="51"/>
  <c r="N41" i="51"/>
  <c r="U40" i="51"/>
  <c r="T40" i="51"/>
  <c r="S40" i="51"/>
  <c r="R40" i="51"/>
  <c r="Q40" i="51"/>
  <c r="P40" i="51"/>
  <c r="O40" i="51"/>
  <c r="N40" i="51"/>
  <c r="U39" i="51"/>
  <c r="T39" i="51"/>
  <c r="S39" i="51"/>
  <c r="R39" i="51"/>
  <c r="Q39" i="51"/>
  <c r="P39" i="51"/>
  <c r="O39" i="51"/>
  <c r="N39" i="51"/>
  <c r="U38" i="51"/>
  <c r="T38" i="51"/>
  <c r="S38" i="51"/>
  <c r="R38" i="51"/>
  <c r="Q38" i="51"/>
  <c r="P38" i="51"/>
  <c r="O38" i="51"/>
  <c r="N38" i="51"/>
  <c r="U36" i="51"/>
  <c r="T36" i="51"/>
  <c r="S36" i="51"/>
  <c r="R36" i="51"/>
  <c r="Q36" i="51"/>
  <c r="P36" i="51"/>
  <c r="O36" i="51"/>
  <c r="N36" i="51"/>
  <c r="U35" i="51"/>
  <c r="T35" i="51"/>
  <c r="S35" i="51"/>
  <c r="R35" i="51"/>
  <c r="Q35" i="51"/>
  <c r="P35" i="51"/>
  <c r="O35" i="51"/>
  <c r="N35" i="51"/>
  <c r="U34" i="51"/>
  <c r="T34" i="51"/>
  <c r="S34" i="51"/>
  <c r="R34" i="51"/>
  <c r="Q34" i="51"/>
  <c r="P34" i="51"/>
  <c r="O34" i="51"/>
  <c r="N34" i="51"/>
  <c r="U33" i="51"/>
  <c r="T33" i="51"/>
  <c r="S33" i="51"/>
  <c r="R33" i="51"/>
  <c r="Q33" i="51"/>
  <c r="P33" i="51"/>
  <c r="O33" i="51"/>
  <c r="N33" i="51"/>
  <c r="U31" i="51"/>
  <c r="T31" i="51"/>
  <c r="S31" i="51"/>
  <c r="R31" i="51"/>
  <c r="Q31" i="51"/>
  <c r="P31" i="51"/>
  <c r="O31" i="51"/>
  <c r="N31" i="51"/>
  <c r="U30" i="51"/>
  <c r="T30" i="51"/>
  <c r="S30" i="51"/>
  <c r="R30" i="51"/>
  <c r="Q30" i="51"/>
  <c r="P30" i="51"/>
  <c r="O30" i="51"/>
  <c r="N30" i="51"/>
  <c r="U29" i="51"/>
  <c r="T29" i="51"/>
  <c r="S29" i="51"/>
  <c r="R29" i="51"/>
  <c r="Q29" i="51"/>
  <c r="P29" i="51"/>
  <c r="O29" i="51"/>
  <c r="N29" i="51"/>
  <c r="U28" i="51"/>
  <c r="T28" i="51"/>
  <c r="S28" i="51"/>
  <c r="R28" i="51"/>
  <c r="Q28" i="51"/>
  <c r="P28" i="51"/>
  <c r="O28" i="51"/>
  <c r="N28" i="51"/>
  <c r="U26" i="51"/>
  <c r="T26" i="51"/>
  <c r="S26" i="51"/>
  <c r="R26" i="51"/>
  <c r="Q26" i="51"/>
  <c r="P26" i="51"/>
  <c r="O26" i="51"/>
  <c r="N26" i="51"/>
  <c r="U25" i="51"/>
  <c r="T25" i="51"/>
  <c r="S25" i="51"/>
  <c r="R25" i="51"/>
  <c r="Q25" i="51"/>
  <c r="P25" i="51"/>
  <c r="O25" i="51"/>
  <c r="N25" i="51"/>
  <c r="U24" i="51"/>
  <c r="T24" i="51"/>
  <c r="S24" i="51"/>
  <c r="R24" i="51"/>
  <c r="Q24" i="51"/>
  <c r="P24" i="51"/>
  <c r="O24" i="51"/>
  <c r="N24" i="51"/>
  <c r="U23" i="51"/>
  <c r="T23" i="51"/>
  <c r="S23" i="51"/>
  <c r="R23" i="51"/>
  <c r="Q23" i="51"/>
  <c r="P23" i="51"/>
  <c r="O23" i="51"/>
  <c r="N23" i="51"/>
  <c r="U21" i="51"/>
  <c r="T21" i="51"/>
  <c r="S21" i="51"/>
  <c r="R21" i="51"/>
  <c r="Q21" i="51"/>
  <c r="P21" i="51"/>
  <c r="O21" i="51"/>
  <c r="N21" i="51"/>
  <c r="U20" i="51"/>
  <c r="T20" i="51"/>
  <c r="S20" i="51"/>
  <c r="R20" i="51"/>
  <c r="Q20" i="51"/>
  <c r="P20" i="51"/>
  <c r="O20" i="51"/>
  <c r="N20" i="51"/>
  <c r="U19" i="51"/>
  <c r="T19" i="51"/>
  <c r="S19" i="51"/>
  <c r="R19" i="51"/>
  <c r="Q19" i="51"/>
  <c r="P19" i="51"/>
  <c r="O19" i="51"/>
  <c r="N19" i="51"/>
  <c r="U18" i="51"/>
  <c r="T18" i="51"/>
  <c r="S18" i="51"/>
  <c r="R18" i="51"/>
  <c r="Q18" i="51"/>
  <c r="P18" i="51"/>
  <c r="O18" i="51"/>
  <c r="N18" i="51"/>
  <c r="U16" i="51"/>
  <c r="T16" i="51"/>
  <c r="S16" i="51"/>
  <c r="R16" i="51"/>
  <c r="Q16" i="51"/>
  <c r="P16" i="51"/>
  <c r="O16" i="51"/>
  <c r="N16" i="51"/>
  <c r="U15" i="51"/>
  <c r="T15" i="51"/>
  <c r="S15" i="51"/>
  <c r="R15" i="51"/>
  <c r="Q15" i="51"/>
  <c r="P15" i="51"/>
  <c r="O15" i="51"/>
  <c r="N15" i="51"/>
  <c r="U14" i="51"/>
  <c r="T14" i="51"/>
  <c r="S14" i="51"/>
  <c r="R14" i="51"/>
  <c r="Q14" i="51"/>
  <c r="P14" i="51"/>
  <c r="O14" i="51"/>
  <c r="N14" i="51"/>
  <c r="U13" i="51"/>
  <c r="T13" i="51"/>
  <c r="S13" i="51"/>
  <c r="R13" i="51"/>
  <c r="Q13" i="51"/>
  <c r="P13" i="51"/>
  <c r="O13" i="51"/>
  <c r="N13" i="51"/>
  <c r="U7" i="51"/>
  <c r="T7" i="51"/>
  <c r="S7" i="51"/>
  <c r="R7" i="51"/>
  <c r="Q7" i="51"/>
  <c r="P7" i="51"/>
  <c r="O7" i="51"/>
  <c r="N7" i="51"/>
  <c r="U6" i="51"/>
  <c r="T6" i="51"/>
  <c r="S6" i="51"/>
  <c r="R6" i="51"/>
  <c r="Q6" i="51"/>
  <c r="P6" i="51"/>
  <c r="O6" i="51"/>
  <c r="N6" i="51"/>
  <c r="U5" i="51"/>
  <c r="T5" i="51"/>
  <c r="S5" i="51"/>
  <c r="R5" i="51"/>
  <c r="Q5" i="51"/>
  <c r="P5" i="51"/>
  <c r="O5" i="51"/>
  <c r="N5" i="51"/>
  <c r="U4" i="51"/>
  <c r="T4" i="51"/>
  <c r="S4" i="51"/>
  <c r="R4" i="51"/>
  <c r="Q4" i="51"/>
  <c r="P4" i="51"/>
  <c r="O4" i="51"/>
  <c r="N4" i="51"/>
  <c r="U86" i="50"/>
  <c r="T86" i="50"/>
  <c r="S86" i="50"/>
  <c r="R86" i="50"/>
  <c r="Q86" i="50"/>
  <c r="P86" i="50"/>
  <c r="O86" i="50"/>
  <c r="N86" i="50"/>
  <c r="U85" i="50"/>
  <c r="T85" i="50"/>
  <c r="S85" i="50"/>
  <c r="R85" i="50"/>
  <c r="Q85" i="50"/>
  <c r="P85" i="50"/>
  <c r="O85" i="50"/>
  <c r="N85" i="50"/>
  <c r="U84" i="50"/>
  <c r="T84" i="50"/>
  <c r="S84" i="50"/>
  <c r="R84" i="50"/>
  <c r="Q84" i="50"/>
  <c r="P84" i="50"/>
  <c r="O84" i="50"/>
  <c r="N84" i="50"/>
  <c r="U83" i="50"/>
  <c r="T83" i="50"/>
  <c r="S83" i="50"/>
  <c r="R83" i="50"/>
  <c r="Q83" i="50"/>
  <c r="P83" i="50"/>
  <c r="O83" i="50"/>
  <c r="N83" i="50"/>
  <c r="U81" i="50"/>
  <c r="T81" i="50"/>
  <c r="S81" i="50"/>
  <c r="R81" i="50"/>
  <c r="Q81" i="50"/>
  <c r="P81" i="50"/>
  <c r="O81" i="50"/>
  <c r="N81" i="50"/>
  <c r="U80" i="50"/>
  <c r="T80" i="50"/>
  <c r="S80" i="50"/>
  <c r="R80" i="50"/>
  <c r="Q80" i="50"/>
  <c r="P80" i="50"/>
  <c r="O80" i="50"/>
  <c r="N80" i="50"/>
  <c r="U79" i="50"/>
  <c r="T79" i="50"/>
  <c r="S79" i="50"/>
  <c r="R79" i="50"/>
  <c r="Q79" i="50"/>
  <c r="P79" i="50"/>
  <c r="O79" i="50"/>
  <c r="N79" i="50"/>
  <c r="U78" i="50"/>
  <c r="T78" i="50"/>
  <c r="S78" i="50"/>
  <c r="R78" i="50"/>
  <c r="Q78" i="50"/>
  <c r="P78" i="50"/>
  <c r="O78" i="50"/>
  <c r="N78" i="50"/>
  <c r="U76" i="50"/>
  <c r="T76" i="50"/>
  <c r="S76" i="50"/>
  <c r="R76" i="50"/>
  <c r="Q76" i="50"/>
  <c r="P76" i="50"/>
  <c r="O76" i="50"/>
  <c r="N76" i="50"/>
  <c r="U75" i="50"/>
  <c r="T75" i="50"/>
  <c r="S75" i="50"/>
  <c r="R75" i="50"/>
  <c r="Q75" i="50"/>
  <c r="P75" i="50"/>
  <c r="O75" i="50"/>
  <c r="N75" i="50"/>
  <c r="U74" i="50"/>
  <c r="T74" i="50"/>
  <c r="S74" i="50"/>
  <c r="R74" i="50"/>
  <c r="Q74" i="50"/>
  <c r="P74" i="50"/>
  <c r="O74" i="50"/>
  <c r="N74" i="50"/>
  <c r="U73" i="50"/>
  <c r="T73" i="50"/>
  <c r="S73" i="50"/>
  <c r="R73" i="50"/>
  <c r="Q73" i="50"/>
  <c r="P73" i="50"/>
  <c r="O73" i="50"/>
  <c r="N73" i="50"/>
  <c r="U71" i="50"/>
  <c r="T71" i="50"/>
  <c r="S71" i="50"/>
  <c r="R71" i="50"/>
  <c r="Q71" i="50"/>
  <c r="P71" i="50"/>
  <c r="O71" i="50"/>
  <c r="N71" i="50"/>
  <c r="U70" i="50"/>
  <c r="T70" i="50"/>
  <c r="S70" i="50"/>
  <c r="R70" i="50"/>
  <c r="Q70" i="50"/>
  <c r="P70" i="50"/>
  <c r="O70" i="50"/>
  <c r="N70" i="50"/>
  <c r="U69" i="50"/>
  <c r="T69" i="50"/>
  <c r="S69" i="50"/>
  <c r="R69" i="50"/>
  <c r="Q69" i="50"/>
  <c r="P69" i="50"/>
  <c r="O69" i="50"/>
  <c r="N69" i="50"/>
  <c r="U68" i="50"/>
  <c r="T68" i="50"/>
  <c r="S68" i="50"/>
  <c r="R68" i="50"/>
  <c r="Q68" i="50"/>
  <c r="P68" i="50"/>
  <c r="O68" i="50"/>
  <c r="N68" i="50"/>
  <c r="U66" i="50"/>
  <c r="T66" i="50"/>
  <c r="S66" i="50"/>
  <c r="R66" i="50"/>
  <c r="Q66" i="50"/>
  <c r="P66" i="50"/>
  <c r="O66" i="50"/>
  <c r="N66" i="50"/>
  <c r="U65" i="50"/>
  <c r="T65" i="50"/>
  <c r="S65" i="50"/>
  <c r="R65" i="50"/>
  <c r="Q65" i="50"/>
  <c r="P65" i="50"/>
  <c r="O65" i="50"/>
  <c r="N65" i="50"/>
  <c r="U64" i="50"/>
  <c r="T64" i="50"/>
  <c r="S64" i="50"/>
  <c r="R64" i="50"/>
  <c r="Q64" i="50"/>
  <c r="P64" i="50"/>
  <c r="O64" i="50"/>
  <c r="N64" i="50"/>
  <c r="U63" i="50"/>
  <c r="T63" i="50"/>
  <c r="S63" i="50"/>
  <c r="R63" i="50"/>
  <c r="Q63" i="50"/>
  <c r="P63" i="50"/>
  <c r="O63" i="50"/>
  <c r="N63" i="50"/>
  <c r="U61" i="50"/>
  <c r="T61" i="50"/>
  <c r="S61" i="50"/>
  <c r="R61" i="50"/>
  <c r="Q61" i="50"/>
  <c r="P61" i="50"/>
  <c r="O61" i="50"/>
  <c r="N61" i="50"/>
  <c r="U60" i="50"/>
  <c r="T60" i="50"/>
  <c r="S60" i="50"/>
  <c r="R60" i="50"/>
  <c r="Q60" i="50"/>
  <c r="P60" i="50"/>
  <c r="O60" i="50"/>
  <c r="N60" i="50"/>
  <c r="U59" i="50"/>
  <c r="T59" i="50"/>
  <c r="S59" i="50"/>
  <c r="R59" i="50"/>
  <c r="Q59" i="50"/>
  <c r="P59" i="50"/>
  <c r="O59" i="50"/>
  <c r="N59" i="50"/>
  <c r="U58" i="50"/>
  <c r="T58" i="50"/>
  <c r="S58" i="50"/>
  <c r="R58" i="50"/>
  <c r="Q58" i="50"/>
  <c r="P58" i="50"/>
  <c r="O58" i="50"/>
  <c r="N58" i="50"/>
  <c r="U56" i="50"/>
  <c r="T56" i="50"/>
  <c r="S56" i="50"/>
  <c r="R56" i="50"/>
  <c r="Q56" i="50"/>
  <c r="P56" i="50"/>
  <c r="O56" i="50"/>
  <c r="N56" i="50"/>
  <c r="U55" i="50"/>
  <c r="T55" i="50"/>
  <c r="S55" i="50"/>
  <c r="R55" i="50"/>
  <c r="Q55" i="50"/>
  <c r="P55" i="50"/>
  <c r="O55" i="50"/>
  <c r="N55" i="50"/>
  <c r="U54" i="50"/>
  <c r="T54" i="50"/>
  <c r="S54" i="50"/>
  <c r="R54" i="50"/>
  <c r="Q54" i="50"/>
  <c r="P54" i="50"/>
  <c r="O54" i="50"/>
  <c r="N54" i="50"/>
  <c r="U53" i="50"/>
  <c r="T53" i="50"/>
  <c r="S53" i="50"/>
  <c r="R53" i="50"/>
  <c r="Q53" i="50"/>
  <c r="P53" i="50"/>
  <c r="O53" i="50"/>
  <c r="N53" i="50"/>
  <c r="U51" i="50"/>
  <c r="T51" i="50"/>
  <c r="S51" i="50"/>
  <c r="R51" i="50"/>
  <c r="Q51" i="50"/>
  <c r="P51" i="50"/>
  <c r="O51" i="50"/>
  <c r="N51" i="50"/>
  <c r="U50" i="50"/>
  <c r="T50" i="50"/>
  <c r="S50" i="50"/>
  <c r="R50" i="50"/>
  <c r="Q50" i="50"/>
  <c r="P50" i="50"/>
  <c r="O50" i="50"/>
  <c r="N50" i="50"/>
  <c r="U49" i="50"/>
  <c r="T49" i="50"/>
  <c r="S49" i="50"/>
  <c r="R49" i="50"/>
  <c r="Q49" i="50"/>
  <c r="P49" i="50"/>
  <c r="O49" i="50"/>
  <c r="N49" i="50"/>
  <c r="U48" i="50"/>
  <c r="T48" i="50"/>
  <c r="S48" i="50"/>
  <c r="R48" i="50"/>
  <c r="Q48" i="50"/>
  <c r="P48" i="50"/>
  <c r="O48" i="50"/>
  <c r="N48" i="50"/>
  <c r="U46" i="50"/>
  <c r="T46" i="50"/>
  <c r="S46" i="50"/>
  <c r="R46" i="50"/>
  <c r="Q46" i="50"/>
  <c r="P46" i="50"/>
  <c r="O46" i="50"/>
  <c r="N46" i="50"/>
  <c r="U45" i="50"/>
  <c r="T45" i="50"/>
  <c r="S45" i="50"/>
  <c r="R45" i="50"/>
  <c r="Q45" i="50"/>
  <c r="P45" i="50"/>
  <c r="O45" i="50"/>
  <c r="N45" i="50"/>
  <c r="U44" i="50"/>
  <c r="T44" i="50"/>
  <c r="S44" i="50"/>
  <c r="R44" i="50"/>
  <c r="Q44" i="50"/>
  <c r="P44" i="50"/>
  <c r="O44" i="50"/>
  <c r="N44" i="50"/>
  <c r="U43" i="50"/>
  <c r="T43" i="50"/>
  <c r="S43" i="50"/>
  <c r="R43" i="50"/>
  <c r="Q43" i="50"/>
  <c r="P43" i="50"/>
  <c r="O43" i="50"/>
  <c r="N43" i="50"/>
  <c r="U41" i="50"/>
  <c r="T41" i="50"/>
  <c r="S41" i="50"/>
  <c r="R41" i="50"/>
  <c r="Q41" i="50"/>
  <c r="P41" i="50"/>
  <c r="O41" i="50"/>
  <c r="N41" i="50"/>
  <c r="U40" i="50"/>
  <c r="T40" i="50"/>
  <c r="S40" i="50"/>
  <c r="R40" i="50"/>
  <c r="Q40" i="50"/>
  <c r="P40" i="50"/>
  <c r="O40" i="50"/>
  <c r="N40" i="50"/>
  <c r="U39" i="50"/>
  <c r="T39" i="50"/>
  <c r="S39" i="50"/>
  <c r="R39" i="50"/>
  <c r="Q39" i="50"/>
  <c r="P39" i="50"/>
  <c r="O39" i="50"/>
  <c r="N39" i="50"/>
  <c r="U38" i="50"/>
  <c r="T38" i="50"/>
  <c r="S38" i="50"/>
  <c r="R38" i="50"/>
  <c r="Q38" i="50"/>
  <c r="P38" i="50"/>
  <c r="O38" i="50"/>
  <c r="N38" i="50"/>
  <c r="U36" i="50"/>
  <c r="T36" i="50"/>
  <c r="S36" i="50"/>
  <c r="R36" i="50"/>
  <c r="Q36" i="50"/>
  <c r="P36" i="50"/>
  <c r="O36" i="50"/>
  <c r="N36" i="50"/>
  <c r="U35" i="50"/>
  <c r="T35" i="50"/>
  <c r="S35" i="50"/>
  <c r="R35" i="50"/>
  <c r="Q35" i="50"/>
  <c r="P35" i="50"/>
  <c r="O35" i="50"/>
  <c r="N35" i="50"/>
  <c r="U34" i="50"/>
  <c r="T34" i="50"/>
  <c r="S34" i="50"/>
  <c r="R34" i="50"/>
  <c r="Q34" i="50"/>
  <c r="P34" i="50"/>
  <c r="O34" i="50"/>
  <c r="N34" i="50"/>
  <c r="U33" i="50"/>
  <c r="T33" i="50"/>
  <c r="S33" i="50"/>
  <c r="R33" i="50"/>
  <c r="Q33" i="50"/>
  <c r="P33" i="50"/>
  <c r="O33" i="50"/>
  <c r="N33" i="50"/>
  <c r="U31" i="50"/>
  <c r="T31" i="50"/>
  <c r="S31" i="50"/>
  <c r="R31" i="50"/>
  <c r="Q31" i="50"/>
  <c r="P31" i="50"/>
  <c r="O31" i="50"/>
  <c r="N31" i="50"/>
  <c r="U30" i="50"/>
  <c r="T30" i="50"/>
  <c r="S30" i="50"/>
  <c r="R30" i="50"/>
  <c r="Q30" i="50"/>
  <c r="P30" i="50"/>
  <c r="O30" i="50"/>
  <c r="N30" i="50"/>
  <c r="U29" i="50"/>
  <c r="T29" i="50"/>
  <c r="S29" i="50"/>
  <c r="R29" i="50"/>
  <c r="Q29" i="50"/>
  <c r="P29" i="50"/>
  <c r="O29" i="50"/>
  <c r="N29" i="50"/>
  <c r="U28" i="50"/>
  <c r="T28" i="50"/>
  <c r="S28" i="50"/>
  <c r="R28" i="50"/>
  <c r="Q28" i="50"/>
  <c r="P28" i="50"/>
  <c r="O28" i="50"/>
  <c r="N28" i="50"/>
  <c r="U26" i="50"/>
  <c r="T26" i="50"/>
  <c r="S26" i="50"/>
  <c r="R26" i="50"/>
  <c r="Q26" i="50"/>
  <c r="P26" i="50"/>
  <c r="O26" i="50"/>
  <c r="N26" i="50"/>
  <c r="U25" i="50"/>
  <c r="T25" i="50"/>
  <c r="S25" i="50"/>
  <c r="R25" i="50"/>
  <c r="Q25" i="50"/>
  <c r="P25" i="50"/>
  <c r="O25" i="50"/>
  <c r="N25" i="50"/>
  <c r="U24" i="50"/>
  <c r="T24" i="50"/>
  <c r="S24" i="50"/>
  <c r="R24" i="50"/>
  <c r="Q24" i="50"/>
  <c r="P24" i="50"/>
  <c r="O24" i="50"/>
  <c r="N24" i="50"/>
  <c r="U23" i="50"/>
  <c r="T23" i="50"/>
  <c r="S23" i="50"/>
  <c r="R23" i="50"/>
  <c r="Q23" i="50"/>
  <c r="P23" i="50"/>
  <c r="O23" i="50"/>
  <c r="N23" i="50"/>
  <c r="U21" i="50"/>
  <c r="T21" i="50"/>
  <c r="S21" i="50"/>
  <c r="R21" i="50"/>
  <c r="Q21" i="50"/>
  <c r="P21" i="50"/>
  <c r="O21" i="50"/>
  <c r="N21" i="50"/>
  <c r="U20" i="50"/>
  <c r="T20" i="50"/>
  <c r="S20" i="50"/>
  <c r="R20" i="50"/>
  <c r="Q20" i="50"/>
  <c r="P20" i="50"/>
  <c r="O20" i="50"/>
  <c r="N20" i="50"/>
  <c r="U19" i="50"/>
  <c r="T19" i="50"/>
  <c r="S19" i="50"/>
  <c r="R19" i="50"/>
  <c r="Q19" i="50"/>
  <c r="P19" i="50"/>
  <c r="O19" i="50"/>
  <c r="N19" i="50"/>
  <c r="U18" i="50"/>
  <c r="T18" i="50"/>
  <c r="S18" i="50"/>
  <c r="R18" i="50"/>
  <c r="Q18" i="50"/>
  <c r="P18" i="50"/>
  <c r="O18" i="50"/>
  <c r="N18" i="50"/>
  <c r="U16" i="50"/>
  <c r="T16" i="50"/>
  <c r="S16" i="50"/>
  <c r="R16" i="50"/>
  <c r="Q16" i="50"/>
  <c r="P16" i="50"/>
  <c r="O16" i="50"/>
  <c r="N16" i="50"/>
  <c r="U15" i="50"/>
  <c r="T15" i="50"/>
  <c r="S15" i="50"/>
  <c r="R15" i="50"/>
  <c r="Q15" i="50"/>
  <c r="P15" i="50"/>
  <c r="O15" i="50"/>
  <c r="N15" i="50"/>
  <c r="U14" i="50"/>
  <c r="T14" i="50"/>
  <c r="S14" i="50"/>
  <c r="R14" i="50"/>
  <c r="Q14" i="50"/>
  <c r="P14" i="50"/>
  <c r="O14" i="50"/>
  <c r="N14" i="50"/>
  <c r="U13" i="50"/>
  <c r="T13" i="50"/>
  <c r="S13" i="50"/>
  <c r="R13" i="50"/>
  <c r="Q13" i="50"/>
  <c r="P13" i="50"/>
  <c r="O13" i="50"/>
  <c r="N13" i="50"/>
  <c r="U7" i="50"/>
  <c r="T7" i="50"/>
  <c r="S7" i="50"/>
  <c r="R7" i="50"/>
  <c r="Q7" i="50"/>
  <c r="P7" i="50"/>
  <c r="O7" i="50"/>
  <c r="N7" i="50"/>
  <c r="U6" i="50"/>
  <c r="T6" i="50"/>
  <c r="S6" i="50"/>
  <c r="R6" i="50"/>
  <c r="Q6" i="50"/>
  <c r="P6" i="50"/>
  <c r="O6" i="50"/>
  <c r="N6" i="50"/>
  <c r="U5" i="50"/>
  <c r="T5" i="50"/>
  <c r="S5" i="50"/>
  <c r="R5" i="50"/>
  <c r="Q5" i="50"/>
  <c r="P5" i="50"/>
  <c r="O5" i="50"/>
  <c r="N5" i="50"/>
  <c r="U4" i="50"/>
  <c r="T4" i="50"/>
  <c r="S4" i="50"/>
  <c r="R4" i="50"/>
  <c r="Q4" i="50"/>
  <c r="P4" i="50"/>
  <c r="O4" i="50"/>
  <c r="N4" i="50"/>
  <c r="U86" i="49"/>
  <c r="T86" i="49"/>
  <c r="S86" i="49"/>
  <c r="R86" i="49"/>
  <c r="Q86" i="49"/>
  <c r="P86" i="49"/>
  <c r="O86" i="49"/>
  <c r="U85" i="49"/>
  <c r="T85" i="49"/>
  <c r="S85" i="49"/>
  <c r="R85" i="49"/>
  <c r="Q85" i="49"/>
  <c r="P85" i="49"/>
  <c r="O85" i="49"/>
  <c r="U84" i="49"/>
  <c r="T84" i="49"/>
  <c r="S84" i="49"/>
  <c r="R84" i="49"/>
  <c r="Q84" i="49"/>
  <c r="P84" i="49"/>
  <c r="O84" i="49"/>
  <c r="U83" i="49"/>
  <c r="T83" i="49"/>
  <c r="S83" i="49"/>
  <c r="R83" i="49"/>
  <c r="Q83" i="49"/>
  <c r="P83" i="49"/>
  <c r="O83" i="49"/>
  <c r="U81" i="49"/>
  <c r="T81" i="49"/>
  <c r="S81" i="49"/>
  <c r="R81" i="49"/>
  <c r="Q81" i="49"/>
  <c r="P81" i="49"/>
  <c r="O81" i="49"/>
  <c r="U80" i="49"/>
  <c r="T80" i="49"/>
  <c r="S80" i="49"/>
  <c r="R80" i="49"/>
  <c r="Q80" i="49"/>
  <c r="P80" i="49"/>
  <c r="O80" i="49"/>
  <c r="U79" i="49"/>
  <c r="T79" i="49"/>
  <c r="S79" i="49"/>
  <c r="R79" i="49"/>
  <c r="Q79" i="49"/>
  <c r="P79" i="49"/>
  <c r="O79" i="49"/>
  <c r="U78" i="49"/>
  <c r="T78" i="49"/>
  <c r="S78" i="49"/>
  <c r="R78" i="49"/>
  <c r="Q78" i="49"/>
  <c r="P78" i="49"/>
  <c r="O78" i="49"/>
  <c r="U76" i="49"/>
  <c r="T76" i="49"/>
  <c r="S76" i="49"/>
  <c r="R76" i="49"/>
  <c r="Q76" i="49"/>
  <c r="P76" i="49"/>
  <c r="O76" i="49"/>
  <c r="U75" i="49"/>
  <c r="T75" i="49"/>
  <c r="S75" i="49"/>
  <c r="R75" i="49"/>
  <c r="Q75" i="49"/>
  <c r="P75" i="49"/>
  <c r="O75" i="49"/>
  <c r="U74" i="49"/>
  <c r="T74" i="49"/>
  <c r="S74" i="49"/>
  <c r="R74" i="49"/>
  <c r="Q74" i="49"/>
  <c r="P74" i="49"/>
  <c r="O74" i="49"/>
  <c r="U73" i="49"/>
  <c r="T73" i="49"/>
  <c r="S73" i="49"/>
  <c r="R73" i="49"/>
  <c r="Q73" i="49"/>
  <c r="P73" i="49"/>
  <c r="O73" i="49"/>
  <c r="U71" i="49"/>
  <c r="T71" i="49"/>
  <c r="S71" i="49"/>
  <c r="R71" i="49"/>
  <c r="Q71" i="49"/>
  <c r="P71" i="49"/>
  <c r="O71" i="49"/>
  <c r="U70" i="49"/>
  <c r="T70" i="49"/>
  <c r="S70" i="49"/>
  <c r="R70" i="49"/>
  <c r="Q70" i="49"/>
  <c r="P70" i="49"/>
  <c r="O70" i="49"/>
  <c r="U69" i="49"/>
  <c r="T69" i="49"/>
  <c r="S69" i="49"/>
  <c r="R69" i="49"/>
  <c r="Q69" i="49"/>
  <c r="P69" i="49"/>
  <c r="O69" i="49"/>
  <c r="U68" i="49"/>
  <c r="T68" i="49"/>
  <c r="S68" i="49"/>
  <c r="R68" i="49"/>
  <c r="Q68" i="49"/>
  <c r="P68" i="49"/>
  <c r="O68" i="49"/>
  <c r="U66" i="49"/>
  <c r="T66" i="49"/>
  <c r="S66" i="49"/>
  <c r="R66" i="49"/>
  <c r="Q66" i="49"/>
  <c r="P66" i="49"/>
  <c r="O66" i="49"/>
  <c r="U65" i="49"/>
  <c r="T65" i="49"/>
  <c r="S65" i="49"/>
  <c r="R65" i="49"/>
  <c r="Q65" i="49"/>
  <c r="P65" i="49"/>
  <c r="O65" i="49"/>
  <c r="U64" i="49"/>
  <c r="T64" i="49"/>
  <c r="S64" i="49"/>
  <c r="R64" i="49"/>
  <c r="Q64" i="49"/>
  <c r="P64" i="49"/>
  <c r="O64" i="49"/>
  <c r="U63" i="49"/>
  <c r="T63" i="49"/>
  <c r="S63" i="49"/>
  <c r="R63" i="49"/>
  <c r="Q63" i="49"/>
  <c r="P63" i="49"/>
  <c r="O63" i="49"/>
  <c r="U61" i="49"/>
  <c r="T61" i="49"/>
  <c r="S61" i="49"/>
  <c r="R61" i="49"/>
  <c r="Q61" i="49"/>
  <c r="P61" i="49"/>
  <c r="O61" i="49"/>
  <c r="U60" i="49"/>
  <c r="T60" i="49"/>
  <c r="S60" i="49"/>
  <c r="R60" i="49"/>
  <c r="Q60" i="49"/>
  <c r="P60" i="49"/>
  <c r="O60" i="49"/>
  <c r="U59" i="49"/>
  <c r="T59" i="49"/>
  <c r="S59" i="49"/>
  <c r="R59" i="49"/>
  <c r="Q59" i="49"/>
  <c r="P59" i="49"/>
  <c r="O59" i="49"/>
  <c r="U58" i="49"/>
  <c r="T58" i="49"/>
  <c r="S58" i="49"/>
  <c r="R58" i="49"/>
  <c r="Q58" i="49"/>
  <c r="P58" i="49"/>
  <c r="O58" i="49"/>
  <c r="U56" i="49"/>
  <c r="T56" i="49"/>
  <c r="S56" i="49"/>
  <c r="R56" i="49"/>
  <c r="Q56" i="49"/>
  <c r="P56" i="49"/>
  <c r="O56" i="49"/>
  <c r="U55" i="49"/>
  <c r="T55" i="49"/>
  <c r="S55" i="49"/>
  <c r="R55" i="49"/>
  <c r="Q55" i="49"/>
  <c r="P55" i="49"/>
  <c r="O55" i="49"/>
  <c r="U54" i="49"/>
  <c r="T54" i="49"/>
  <c r="S54" i="49"/>
  <c r="R54" i="49"/>
  <c r="Q54" i="49"/>
  <c r="P54" i="49"/>
  <c r="O54" i="49"/>
  <c r="U53" i="49"/>
  <c r="T53" i="49"/>
  <c r="S53" i="49"/>
  <c r="R53" i="49"/>
  <c r="Q53" i="49"/>
  <c r="P53" i="49"/>
  <c r="O53" i="49"/>
  <c r="U51" i="49"/>
  <c r="T51" i="49"/>
  <c r="S51" i="49"/>
  <c r="R51" i="49"/>
  <c r="Q51" i="49"/>
  <c r="P51" i="49"/>
  <c r="O51" i="49"/>
  <c r="U50" i="49"/>
  <c r="T50" i="49"/>
  <c r="S50" i="49"/>
  <c r="R50" i="49"/>
  <c r="Q50" i="49"/>
  <c r="P50" i="49"/>
  <c r="O50" i="49"/>
  <c r="U49" i="49"/>
  <c r="T49" i="49"/>
  <c r="S49" i="49"/>
  <c r="R49" i="49"/>
  <c r="Q49" i="49"/>
  <c r="P49" i="49"/>
  <c r="O49" i="49"/>
  <c r="U48" i="49"/>
  <c r="T48" i="49"/>
  <c r="S48" i="49"/>
  <c r="R48" i="49"/>
  <c r="Q48" i="49"/>
  <c r="P48" i="49"/>
  <c r="O48" i="49"/>
  <c r="U46" i="49"/>
  <c r="T46" i="49"/>
  <c r="S46" i="49"/>
  <c r="R46" i="49"/>
  <c r="Q46" i="49"/>
  <c r="P46" i="49"/>
  <c r="O46" i="49"/>
  <c r="U45" i="49"/>
  <c r="T45" i="49"/>
  <c r="S45" i="49"/>
  <c r="R45" i="49"/>
  <c r="Q45" i="49"/>
  <c r="P45" i="49"/>
  <c r="O45" i="49"/>
  <c r="U44" i="49"/>
  <c r="T44" i="49"/>
  <c r="S44" i="49"/>
  <c r="R44" i="49"/>
  <c r="Q44" i="49"/>
  <c r="P44" i="49"/>
  <c r="O44" i="49"/>
  <c r="U43" i="49"/>
  <c r="T43" i="49"/>
  <c r="S43" i="49"/>
  <c r="R43" i="49"/>
  <c r="Q43" i="49"/>
  <c r="P43" i="49"/>
  <c r="O43" i="49"/>
  <c r="U41" i="49"/>
  <c r="T41" i="49"/>
  <c r="S41" i="49"/>
  <c r="R41" i="49"/>
  <c r="Q41" i="49"/>
  <c r="P41" i="49"/>
  <c r="O41" i="49"/>
  <c r="U40" i="49"/>
  <c r="T40" i="49"/>
  <c r="S40" i="49"/>
  <c r="R40" i="49"/>
  <c r="Q40" i="49"/>
  <c r="P40" i="49"/>
  <c r="O40" i="49"/>
  <c r="U39" i="49"/>
  <c r="T39" i="49"/>
  <c r="S39" i="49"/>
  <c r="R39" i="49"/>
  <c r="Q39" i="49"/>
  <c r="P39" i="49"/>
  <c r="O39" i="49"/>
  <c r="U38" i="49"/>
  <c r="T38" i="49"/>
  <c r="S38" i="49"/>
  <c r="R38" i="49"/>
  <c r="Q38" i="49"/>
  <c r="P38" i="49"/>
  <c r="O38" i="49"/>
  <c r="U36" i="49"/>
  <c r="T36" i="49"/>
  <c r="S36" i="49"/>
  <c r="R36" i="49"/>
  <c r="Q36" i="49"/>
  <c r="P36" i="49"/>
  <c r="O36" i="49"/>
  <c r="U35" i="49"/>
  <c r="T35" i="49"/>
  <c r="S35" i="49"/>
  <c r="R35" i="49"/>
  <c r="Q35" i="49"/>
  <c r="P35" i="49"/>
  <c r="O35" i="49"/>
  <c r="U34" i="49"/>
  <c r="T34" i="49"/>
  <c r="S34" i="49"/>
  <c r="R34" i="49"/>
  <c r="Q34" i="49"/>
  <c r="P34" i="49"/>
  <c r="O34" i="49"/>
  <c r="U33" i="49"/>
  <c r="T33" i="49"/>
  <c r="S33" i="49"/>
  <c r="R33" i="49"/>
  <c r="Q33" i="49"/>
  <c r="P33" i="49"/>
  <c r="O33" i="49"/>
  <c r="U31" i="49"/>
  <c r="T31" i="49"/>
  <c r="S31" i="49"/>
  <c r="R31" i="49"/>
  <c r="Q31" i="49"/>
  <c r="P31" i="49"/>
  <c r="O31" i="49"/>
  <c r="U30" i="49"/>
  <c r="T30" i="49"/>
  <c r="S30" i="49"/>
  <c r="R30" i="49"/>
  <c r="Q30" i="49"/>
  <c r="P30" i="49"/>
  <c r="O30" i="49"/>
  <c r="U29" i="49"/>
  <c r="T29" i="49"/>
  <c r="S29" i="49"/>
  <c r="R29" i="49"/>
  <c r="Q29" i="49"/>
  <c r="P29" i="49"/>
  <c r="O29" i="49"/>
  <c r="U28" i="49"/>
  <c r="T28" i="49"/>
  <c r="S28" i="49"/>
  <c r="R28" i="49"/>
  <c r="Q28" i="49"/>
  <c r="P28" i="49"/>
  <c r="O28" i="49"/>
  <c r="U26" i="49"/>
  <c r="T26" i="49"/>
  <c r="S26" i="49"/>
  <c r="R26" i="49"/>
  <c r="Q26" i="49"/>
  <c r="P26" i="49"/>
  <c r="O26" i="49"/>
  <c r="U25" i="49"/>
  <c r="T25" i="49"/>
  <c r="S25" i="49"/>
  <c r="R25" i="49"/>
  <c r="Q25" i="49"/>
  <c r="P25" i="49"/>
  <c r="O25" i="49"/>
  <c r="U24" i="49"/>
  <c r="T24" i="49"/>
  <c r="S24" i="49"/>
  <c r="R24" i="49"/>
  <c r="Q24" i="49"/>
  <c r="P24" i="49"/>
  <c r="O24" i="49"/>
  <c r="U23" i="49"/>
  <c r="T23" i="49"/>
  <c r="S23" i="49"/>
  <c r="R23" i="49"/>
  <c r="Q23" i="49"/>
  <c r="P23" i="49"/>
  <c r="O23" i="49"/>
  <c r="U21" i="49"/>
  <c r="T21" i="49"/>
  <c r="S21" i="49"/>
  <c r="R21" i="49"/>
  <c r="Q21" i="49"/>
  <c r="P21" i="49"/>
  <c r="O21" i="49"/>
  <c r="U20" i="49"/>
  <c r="T20" i="49"/>
  <c r="S20" i="49"/>
  <c r="R20" i="49"/>
  <c r="Q20" i="49"/>
  <c r="P20" i="49"/>
  <c r="O20" i="49"/>
  <c r="U19" i="49"/>
  <c r="T19" i="49"/>
  <c r="S19" i="49"/>
  <c r="R19" i="49"/>
  <c r="Q19" i="49"/>
  <c r="P19" i="49"/>
  <c r="O19" i="49"/>
  <c r="U18" i="49"/>
  <c r="T18" i="49"/>
  <c r="S18" i="49"/>
  <c r="R18" i="49"/>
  <c r="Q18" i="49"/>
  <c r="P18" i="49"/>
  <c r="O18" i="49"/>
  <c r="U16" i="49"/>
  <c r="T16" i="49"/>
  <c r="S16" i="49"/>
  <c r="R16" i="49"/>
  <c r="Q16" i="49"/>
  <c r="P16" i="49"/>
  <c r="O16" i="49"/>
  <c r="U15" i="49"/>
  <c r="T15" i="49"/>
  <c r="S15" i="49"/>
  <c r="R15" i="49"/>
  <c r="Q15" i="49"/>
  <c r="P15" i="49"/>
  <c r="O15" i="49"/>
  <c r="U14" i="49"/>
  <c r="T14" i="49"/>
  <c r="S14" i="49"/>
  <c r="R14" i="49"/>
  <c r="Q14" i="49"/>
  <c r="P14" i="49"/>
  <c r="U13" i="49"/>
  <c r="T13" i="49"/>
  <c r="S13" i="49"/>
  <c r="R13" i="49"/>
  <c r="Q13" i="49"/>
  <c r="P13" i="49"/>
  <c r="O13" i="49"/>
  <c r="U7" i="49"/>
  <c r="T7" i="49"/>
  <c r="S7" i="49"/>
  <c r="R7" i="49"/>
  <c r="Q7" i="49"/>
  <c r="P7" i="49"/>
  <c r="O7" i="49"/>
  <c r="U6" i="49"/>
  <c r="T6" i="49"/>
  <c r="S6" i="49"/>
  <c r="R6" i="49"/>
  <c r="Q6" i="49"/>
  <c r="P6" i="49"/>
  <c r="O6" i="49"/>
  <c r="U5" i="49"/>
  <c r="T5" i="49"/>
  <c r="S5" i="49"/>
  <c r="R5" i="49"/>
  <c r="Q5" i="49"/>
  <c r="P5" i="49"/>
  <c r="O5" i="49"/>
  <c r="U4" i="49"/>
  <c r="T4" i="49"/>
  <c r="S4" i="49"/>
  <c r="R4" i="49"/>
  <c r="Q4" i="49"/>
  <c r="P4" i="49"/>
  <c r="O4" i="49"/>
  <c r="U86" i="48"/>
  <c r="T86" i="48"/>
  <c r="S86" i="48"/>
  <c r="R86" i="48"/>
  <c r="Q86" i="48"/>
  <c r="P86" i="48"/>
  <c r="O86" i="48"/>
  <c r="N86" i="48"/>
  <c r="U85" i="48"/>
  <c r="T85" i="48"/>
  <c r="S85" i="48"/>
  <c r="R85" i="48"/>
  <c r="Q85" i="48"/>
  <c r="P85" i="48"/>
  <c r="O85" i="48"/>
  <c r="N85" i="48"/>
  <c r="U84" i="48"/>
  <c r="T84" i="48"/>
  <c r="S84" i="48"/>
  <c r="R84" i="48"/>
  <c r="Q84" i="48"/>
  <c r="P84" i="48"/>
  <c r="O84" i="48"/>
  <c r="N84" i="48"/>
  <c r="U83" i="48"/>
  <c r="T83" i="48"/>
  <c r="S83" i="48"/>
  <c r="R83" i="48"/>
  <c r="Q83" i="48"/>
  <c r="P83" i="48"/>
  <c r="O83" i="48"/>
  <c r="N83" i="48"/>
  <c r="U81" i="48"/>
  <c r="T81" i="48"/>
  <c r="S81" i="48"/>
  <c r="R81" i="48"/>
  <c r="Q81" i="48"/>
  <c r="P81" i="48"/>
  <c r="O81" i="48"/>
  <c r="N81" i="48"/>
  <c r="U80" i="48"/>
  <c r="T80" i="48"/>
  <c r="S80" i="48"/>
  <c r="R80" i="48"/>
  <c r="Q80" i="48"/>
  <c r="P80" i="48"/>
  <c r="O80" i="48"/>
  <c r="N80" i="48"/>
  <c r="U79" i="48"/>
  <c r="T79" i="48"/>
  <c r="S79" i="48"/>
  <c r="R79" i="48"/>
  <c r="Q79" i="48"/>
  <c r="P79" i="48"/>
  <c r="O79" i="48"/>
  <c r="N79" i="48"/>
  <c r="U78" i="48"/>
  <c r="T78" i="48"/>
  <c r="S78" i="48"/>
  <c r="R78" i="48"/>
  <c r="Q78" i="48"/>
  <c r="P78" i="48"/>
  <c r="O78" i="48"/>
  <c r="N78" i="48"/>
  <c r="U76" i="48"/>
  <c r="T76" i="48"/>
  <c r="S76" i="48"/>
  <c r="R76" i="48"/>
  <c r="Q76" i="48"/>
  <c r="P76" i="48"/>
  <c r="O76" i="48"/>
  <c r="N76" i="48"/>
  <c r="U75" i="48"/>
  <c r="T75" i="48"/>
  <c r="S75" i="48"/>
  <c r="R75" i="48"/>
  <c r="Q75" i="48"/>
  <c r="P75" i="48"/>
  <c r="O75" i="48"/>
  <c r="N75" i="48"/>
  <c r="U74" i="48"/>
  <c r="T74" i="48"/>
  <c r="S74" i="48"/>
  <c r="R74" i="48"/>
  <c r="Q74" i="48"/>
  <c r="P74" i="48"/>
  <c r="O74" i="48"/>
  <c r="N74" i="48"/>
  <c r="U73" i="48"/>
  <c r="T73" i="48"/>
  <c r="S73" i="48"/>
  <c r="R73" i="48"/>
  <c r="Q73" i="48"/>
  <c r="P73" i="48"/>
  <c r="O73" i="48"/>
  <c r="N73" i="48"/>
  <c r="U71" i="48"/>
  <c r="T71" i="48"/>
  <c r="S71" i="48"/>
  <c r="R71" i="48"/>
  <c r="Q71" i="48"/>
  <c r="P71" i="48"/>
  <c r="O71" i="48"/>
  <c r="N71" i="48"/>
  <c r="U70" i="48"/>
  <c r="T70" i="48"/>
  <c r="S70" i="48"/>
  <c r="R70" i="48"/>
  <c r="Q70" i="48"/>
  <c r="P70" i="48"/>
  <c r="O70" i="48"/>
  <c r="N70" i="48"/>
  <c r="U69" i="48"/>
  <c r="T69" i="48"/>
  <c r="S69" i="48"/>
  <c r="R69" i="48"/>
  <c r="Q69" i="48"/>
  <c r="P69" i="48"/>
  <c r="O69" i="48"/>
  <c r="N69" i="48"/>
  <c r="U68" i="48"/>
  <c r="T68" i="48"/>
  <c r="S68" i="48"/>
  <c r="R68" i="48"/>
  <c r="Q68" i="48"/>
  <c r="P68" i="48"/>
  <c r="O68" i="48"/>
  <c r="N68" i="48"/>
  <c r="U66" i="48"/>
  <c r="T66" i="48"/>
  <c r="S66" i="48"/>
  <c r="R66" i="48"/>
  <c r="Q66" i="48"/>
  <c r="P66" i="48"/>
  <c r="O66" i="48"/>
  <c r="N66" i="48"/>
  <c r="U65" i="48"/>
  <c r="T65" i="48"/>
  <c r="S65" i="48"/>
  <c r="R65" i="48"/>
  <c r="Q65" i="48"/>
  <c r="P65" i="48"/>
  <c r="O65" i="48"/>
  <c r="N65" i="48"/>
  <c r="U64" i="48"/>
  <c r="T64" i="48"/>
  <c r="S64" i="48"/>
  <c r="R64" i="48"/>
  <c r="Q64" i="48"/>
  <c r="P64" i="48"/>
  <c r="O64" i="48"/>
  <c r="N64" i="48"/>
  <c r="U63" i="48"/>
  <c r="T63" i="48"/>
  <c r="S63" i="48"/>
  <c r="R63" i="48"/>
  <c r="Q63" i="48"/>
  <c r="P63" i="48"/>
  <c r="O63" i="48"/>
  <c r="N63" i="48"/>
  <c r="U61" i="48"/>
  <c r="T61" i="48"/>
  <c r="S61" i="48"/>
  <c r="R61" i="48"/>
  <c r="Q61" i="48"/>
  <c r="P61" i="48"/>
  <c r="O61" i="48"/>
  <c r="N61" i="48"/>
  <c r="U60" i="48"/>
  <c r="T60" i="48"/>
  <c r="S60" i="48"/>
  <c r="R60" i="48"/>
  <c r="Q60" i="48"/>
  <c r="P60" i="48"/>
  <c r="O60" i="48"/>
  <c r="N60" i="48"/>
  <c r="U59" i="48"/>
  <c r="T59" i="48"/>
  <c r="S59" i="48"/>
  <c r="R59" i="48"/>
  <c r="Q59" i="48"/>
  <c r="P59" i="48"/>
  <c r="O59" i="48"/>
  <c r="N59" i="48"/>
  <c r="U58" i="48"/>
  <c r="T58" i="48"/>
  <c r="S58" i="48"/>
  <c r="R58" i="48"/>
  <c r="Q58" i="48"/>
  <c r="P58" i="48"/>
  <c r="O58" i="48"/>
  <c r="N58" i="48"/>
  <c r="U56" i="48"/>
  <c r="T56" i="48"/>
  <c r="S56" i="48"/>
  <c r="R56" i="48"/>
  <c r="Q56" i="48"/>
  <c r="P56" i="48"/>
  <c r="O56" i="48"/>
  <c r="N56" i="48"/>
  <c r="U55" i="48"/>
  <c r="T55" i="48"/>
  <c r="S55" i="48"/>
  <c r="R55" i="48"/>
  <c r="Q55" i="48"/>
  <c r="P55" i="48"/>
  <c r="O55" i="48"/>
  <c r="N55" i="48"/>
  <c r="U54" i="48"/>
  <c r="T54" i="48"/>
  <c r="S54" i="48"/>
  <c r="R54" i="48"/>
  <c r="Q54" i="48"/>
  <c r="P54" i="48"/>
  <c r="O54" i="48"/>
  <c r="N54" i="48"/>
  <c r="U53" i="48"/>
  <c r="T53" i="48"/>
  <c r="S53" i="48"/>
  <c r="R53" i="48"/>
  <c r="Q53" i="48"/>
  <c r="P53" i="48"/>
  <c r="O53" i="48"/>
  <c r="N53" i="48"/>
  <c r="U51" i="48"/>
  <c r="T51" i="48"/>
  <c r="S51" i="48"/>
  <c r="R51" i="48"/>
  <c r="Q51" i="48"/>
  <c r="P51" i="48"/>
  <c r="O51" i="48"/>
  <c r="N51" i="48"/>
  <c r="U50" i="48"/>
  <c r="T50" i="48"/>
  <c r="S50" i="48"/>
  <c r="R50" i="48"/>
  <c r="Q50" i="48"/>
  <c r="P50" i="48"/>
  <c r="O50" i="48"/>
  <c r="N50" i="48"/>
  <c r="U49" i="48"/>
  <c r="T49" i="48"/>
  <c r="S49" i="48"/>
  <c r="R49" i="48"/>
  <c r="Q49" i="48"/>
  <c r="P49" i="48"/>
  <c r="O49" i="48"/>
  <c r="N49" i="48"/>
  <c r="U48" i="48"/>
  <c r="T48" i="48"/>
  <c r="S48" i="48"/>
  <c r="R48" i="48"/>
  <c r="Q48" i="48"/>
  <c r="P48" i="48"/>
  <c r="O48" i="48"/>
  <c r="N48" i="48"/>
  <c r="U46" i="48"/>
  <c r="T46" i="48"/>
  <c r="S46" i="48"/>
  <c r="R46" i="48"/>
  <c r="Q46" i="48"/>
  <c r="P46" i="48"/>
  <c r="O46" i="48"/>
  <c r="N46" i="48"/>
  <c r="U45" i="48"/>
  <c r="T45" i="48"/>
  <c r="S45" i="48"/>
  <c r="R45" i="48"/>
  <c r="Q45" i="48"/>
  <c r="P45" i="48"/>
  <c r="O45" i="48"/>
  <c r="N45" i="48"/>
  <c r="U44" i="48"/>
  <c r="T44" i="48"/>
  <c r="S44" i="48"/>
  <c r="R44" i="48"/>
  <c r="Q44" i="48"/>
  <c r="P44" i="48"/>
  <c r="O44" i="48"/>
  <c r="N44" i="48"/>
  <c r="U43" i="48"/>
  <c r="T43" i="48"/>
  <c r="S43" i="48"/>
  <c r="R43" i="48"/>
  <c r="Q43" i="48"/>
  <c r="P43" i="48"/>
  <c r="O43" i="48"/>
  <c r="N43" i="48"/>
  <c r="U41" i="48"/>
  <c r="T41" i="48"/>
  <c r="S41" i="48"/>
  <c r="R41" i="48"/>
  <c r="Q41" i="48"/>
  <c r="P41" i="48"/>
  <c r="O41" i="48"/>
  <c r="N41" i="48"/>
  <c r="U40" i="48"/>
  <c r="T40" i="48"/>
  <c r="S40" i="48"/>
  <c r="R40" i="48"/>
  <c r="Q40" i="48"/>
  <c r="P40" i="48"/>
  <c r="O40" i="48"/>
  <c r="N40" i="48"/>
  <c r="U39" i="48"/>
  <c r="T39" i="48"/>
  <c r="S39" i="48"/>
  <c r="R39" i="48"/>
  <c r="Q39" i="48"/>
  <c r="P39" i="48"/>
  <c r="O39" i="48"/>
  <c r="N39" i="48"/>
  <c r="U38" i="48"/>
  <c r="T38" i="48"/>
  <c r="S38" i="48"/>
  <c r="R38" i="48"/>
  <c r="Q38" i="48"/>
  <c r="P38" i="48"/>
  <c r="O38" i="48"/>
  <c r="N38" i="48"/>
  <c r="U36" i="48"/>
  <c r="T36" i="48"/>
  <c r="S36" i="48"/>
  <c r="R36" i="48"/>
  <c r="Q36" i="48"/>
  <c r="P36" i="48"/>
  <c r="O36" i="48"/>
  <c r="N36" i="48"/>
  <c r="U35" i="48"/>
  <c r="T35" i="48"/>
  <c r="S35" i="48"/>
  <c r="R35" i="48"/>
  <c r="Q35" i="48"/>
  <c r="P35" i="48"/>
  <c r="O35" i="48"/>
  <c r="N35" i="48"/>
  <c r="U34" i="48"/>
  <c r="T34" i="48"/>
  <c r="S34" i="48"/>
  <c r="R34" i="48"/>
  <c r="Q34" i="48"/>
  <c r="P34" i="48"/>
  <c r="O34" i="48"/>
  <c r="N34" i="48"/>
  <c r="U33" i="48"/>
  <c r="T33" i="48"/>
  <c r="S33" i="48"/>
  <c r="R33" i="48"/>
  <c r="Q33" i="48"/>
  <c r="P33" i="48"/>
  <c r="O33" i="48"/>
  <c r="N33" i="48"/>
  <c r="U31" i="48"/>
  <c r="T31" i="48"/>
  <c r="S31" i="48"/>
  <c r="R31" i="48"/>
  <c r="Q31" i="48"/>
  <c r="P31" i="48"/>
  <c r="O31" i="48"/>
  <c r="N31" i="48"/>
  <c r="U30" i="48"/>
  <c r="T30" i="48"/>
  <c r="S30" i="48"/>
  <c r="R30" i="48"/>
  <c r="Q30" i="48"/>
  <c r="P30" i="48"/>
  <c r="O30" i="48"/>
  <c r="N30" i="48"/>
  <c r="U29" i="48"/>
  <c r="T29" i="48"/>
  <c r="S29" i="48"/>
  <c r="R29" i="48"/>
  <c r="Q29" i="48"/>
  <c r="P29" i="48"/>
  <c r="O29" i="48"/>
  <c r="N29" i="48"/>
  <c r="U28" i="48"/>
  <c r="T28" i="48"/>
  <c r="S28" i="48"/>
  <c r="R28" i="48"/>
  <c r="Q28" i="48"/>
  <c r="P28" i="48"/>
  <c r="O28" i="48"/>
  <c r="N28" i="48"/>
  <c r="U26" i="48"/>
  <c r="T26" i="48"/>
  <c r="S26" i="48"/>
  <c r="R26" i="48"/>
  <c r="Q26" i="48"/>
  <c r="P26" i="48"/>
  <c r="O26" i="48"/>
  <c r="N26" i="48"/>
  <c r="U25" i="48"/>
  <c r="T25" i="48"/>
  <c r="S25" i="48"/>
  <c r="R25" i="48"/>
  <c r="Q25" i="48"/>
  <c r="P25" i="48"/>
  <c r="O25" i="48"/>
  <c r="N25" i="48"/>
  <c r="U24" i="48"/>
  <c r="T24" i="48"/>
  <c r="S24" i="48"/>
  <c r="R24" i="48"/>
  <c r="Q24" i="48"/>
  <c r="P24" i="48"/>
  <c r="O24" i="48"/>
  <c r="N24" i="48"/>
  <c r="U23" i="48"/>
  <c r="T23" i="48"/>
  <c r="S23" i="48"/>
  <c r="R23" i="48"/>
  <c r="Q23" i="48"/>
  <c r="P23" i="48"/>
  <c r="O23" i="48"/>
  <c r="N23" i="48"/>
  <c r="U21" i="48"/>
  <c r="T21" i="48"/>
  <c r="S21" i="48"/>
  <c r="R21" i="48"/>
  <c r="Q21" i="48"/>
  <c r="P21" i="48"/>
  <c r="O21" i="48"/>
  <c r="N21" i="48"/>
  <c r="U20" i="48"/>
  <c r="T20" i="48"/>
  <c r="S20" i="48"/>
  <c r="R20" i="48"/>
  <c r="Q20" i="48"/>
  <c r="P20" i="48"/>
  <c r="O20" i="48"/>
  <c r="N20" i="48"/>
  <c r="U19" i="48"/>
  <c r="T19" i="48"/>
  <c r="S19" i="48"/>
  <c r="R19" i="48"/>
  <c r="Q19" i="48"/>
  <c r="P19" i="48"/>
  <c r="O19" i="48"/>
  <c r="N19" i="48"/>
  <c r="U18" i="48"/>
  <c r="T18" i="48"/>
  <c r="S18" i="48"/>
  <c r="R18" i="48"/>
  <c r="Q18" i="48"/>
  <c r="P18" i="48"/>
  <c r="O18" i="48"/>
  <c r="N18" i="48"/>
  <c r="U16" i="48"/>
  <c r="T16" i="48"/>
  <c r="S16" i="48"/>
  <c r="R16" i="48"/>
  <c r="Q16" i="48"/>
  <c r="P16" i="48"/>
  <c r="O16" i="48"/>
  <c r="N16" i="48"/>
  <c r="U15" i="48"/>
  <c r="T15" i="48"/>
  <c r="S15" i="48"/>
  <c r="R15" i="48"/>
  <c r="Q15" i="48"/>
  <c r="P15" i="48"/>
  <c r="O15" i="48"/>
  <c r="N15" i="48"/>
  <c r="U14" i="48"/>
  <c r="T14" i="48"/>
  <c r="S14" i="48"/>
  <c r="R14" i="48"/>
  <c r="Q14" i="48"/>
  <c r="P14" i="48"/>
  <c r="O14" i="48"/>
  <c r="N14" i="48"/>
  <c r="U13" i="48"/>
  <c r="T13" i="48"/>
  <c r="S13" i="48"/>
  <c r="R13" i="48"/>
  <c r="Q13" i="48"/>
  <c r="P13" i="48"/>
  <c r="O13" i="48"/>
  <c r="N13" i="48"/>
  <c r="U7" i="48"/>
  <c r="T7" i="48"/>
  <c r="S7" i="48"/>
  <c r="R7" i="48"/>
  <c r="Q7" i="48"/>
  <c r="P7" i="48"/>
  <c r="O7" i="48"/>
  <c r="N7" i="48"/>
  <c r="U6" i="48"/>
  <c r="T6" i="48"/>
  <c r="S6" i="48"/>
  <c r="R6" i="48"/>
  <c r="Q6" i="48"/>
  <c r="P6" i="48"/>
  <c r="O6" i="48"/>
  <c r="N6" i="48"/>
  <c r="U5" i="48"/>
  <c r="T5" i="48"/>
  <c r="S5" i="48"/>
  <c r="R5" i="48"/>
  <c r="Q5" i="48"/>
  <c r="P5" i="48"/>
  <c r="O5" i="48"/>
  <c r="N5" i="48"/>
  <c r="U4" i="48"/>
  <c r="T4" i="48"/>
  <c r="S4" i="48"/>
  <c r="R4" i="48"/>
  <c r="Q4" i="48"/>
  <c r="P4" i="48"/>
  <c r="O4" i="48"/>
  <c r="N4" i="48"/>
  <c r="U86" i="47"/>
  <c r="T86" i="47"/>
  <c r="S86" i="47"/>
  <c r="R86" i="47"/>
  <c r="Q86" i="47"/>
  <c r="P86" i="47"/>
  <c r="O86" i="47"/>
  <c r="N86" i="47"/>
  <c r="U85" i="47"/>
  <c r="T85" i="47"/>
  <c r="S85" i="47"/>
  <c r="R85" i="47"/>
  <c r="Q85" i="47"/>
  <c r="P85" i="47"/>
  <c r="O85" i="47"/>
  <c r="N85" i="47"/>
  <c r="U84" i="47"/>
  <c r="T84" i="47"/>
  <c r="S84" i="47"/>
  <c r="R84" i="47"/>
  <c r="Q84" i="47"/>
  <c r="P84" i="47"/>
  <c r="O84" i="47"/>
  <c r="N84" i="47"/>
  <c r="U83" i="47"/>
  <c r="T83" i="47"/>
  <c r="S83" i="47"/>
  <c r="R83" i="47"/>
  <c r="Q83" i="47"/>
  <c r="P83" i="47"/>
  <c r="O83" i="47"/>
  <c r="N83" i="47"/>
  <c r="U81" i="47"/>
  <c r="T81" i="47"/>
  <c r="S81" i="47"/>
  <c r="R81" i="47"/>
  <c r="Q81" i="47"/>
  <c r="P81" i="47"/>
  <c r="O81" i="47"/>
  <c r="N81" i="47"/>
  <c r="U80" i="47"/>
  <c r="T80" i="47"/>
  <c r="S80" i="47"/>
  <c r="R80" i="47"/>
  <c r="Q80" i="47"/>
  <c r="P80" i="47"/>
  <c r="O80" i="47"/>
  <c r="N80" i="47"/>
  <c r="U79" i="47"/>
  <c r="T79" i="47"/>
  <c r="S79" i="47"/>
  <c r="R79" i="47"/>
  <c r="Q79" i="47"/>
  <c r="P79" i="47"/>
  <c r="O79" i="47"/>
  <c r="N79" i="47"/>
  <c r="U78" i="47"/>
  <c r="T78" i="47"/>
  <c r="S78" i="47"/>
  <c r="R78" i="47"/>
  <c r="Q78" i="47"/>
  <c r="P78" i="47"/>
  <c r="O78" i="47"/>
  <c r="N78" i="47"/>
  <c r="U76" i="47"/>
  <c r="T76" i="47"/>
  <c r="S76" i="47"/>
  <c r="R76" i="47"/>
  <c r="Q76" i="47"/>
  <c r="P76" i="47"/>
  <c r="O76" i="47"/>
  <c r="N76" i="47"/>
  <c r="U75" i="47"/>
  <c r="T75" i="47"/>
  <c r="S75" i="47"/>
  <c r="R75" i="47"/>
  <c r="Q75" i="47"/>
  <c r="P75" i="47"/>
  <c r="O75" i="47"/>
  <c r="N75" i="47"/>
  <c r="U74" i="47"/>
  <c r="T74" i="47"/>
  <c r="S74" i="47"/>
  <c r="R74" i="47"/>
  <c r="Q74" i="47"/>
  <c r="P74" i="47"/>
  <c r="O74" i="47"/>
  <c r="N74" i="47"/>
  <c r="U73" i="47"/>
  <c r="T73" i="47"/>
  <c r="S73" i="47"/>
  <c r="R73" i="47"/>
  <c r="Q73" i="47"/>
  <c r="P73" i="47"/>
  <c r="O73" i="47"/>
  <c r="N73" i="47"/>
  <c r="U71" i="47"/>
  <c r="T71" i="47"/>
  <c r="S71" i="47"/>
  <c r="R71" i="47"/>
  <c r="Q71" i="47"/>
  <c r="P71" i="47"/>
  <c r="O71" i="47"/>
  <c r="N71" i="47"/>
  <c r="U70" i="47"/>
  <c r="T70" i="47"/>
  <c r="S70" i="47"/>
  <c r="R70" i="47"/>
  <c r="Q70" i="47"/>
  <c r="P70" i="47"/>
  <c r="O70" i="47"/>
  <c r="N70" i="47"/>
  <c r="U69" i="47"/>
  <c r="T69" i="47"/>
  <c r="S69" i="47"/>
  <c r="R69" i="47"/>
  <c r="Q69" i="47"/>
  <c r="P69" i="47"/>
  <c r="O69" i="47"/>
  <c r="N69" i="47"/>
  <c r="U68" i="47"/>
  <c r="T68" i="47"/>
  <c r="S68" i="47"/>
  <c r="R68" i="47"/>
  <c r="Q68" i="47"/>
  <c r="P68" i="47"/>
  <c r="O68" i="47"/>
  <c r="N68" i="47"/>
  <c r="U66" i="47"/>
  <c r="T66" i="47"/>
  <c r="S66" i="47"/>
  <c r="R66" i="47"/>
  <c r="Q66" i="47"/>
  <c r="P66" i="47"/>
  <c r="O66" i="47"/>
  <c r="N66" i="47"/>
  <c r="U65" i="47"/>
  <c r="T65" i="47"/>
  <c r="S65" i="47"/>
  <c r="R65" i="47"/>
  <c r="Q65" i="47"/>
  <c r="P65" i="47"/>
  <c r="O65" i="47"/>
  <c r="N65" i="47"/>
  <c r="U64" i="47"/>
  <c r="T64" i="47"/>
  <c r="S64" i="47"/>
  <c r="R64" i="47"/>
  <c r="Q64" i="47"/>
  <c r="P64" i="47"/>
  <c r="O64" i="47"/>
  <c r="N64" i="47"/>
  <c r="U63" i="47"/>
  <c r="T63" i="47"/>
  <c r="S63" i="47"/>
  <c r="R63" i="47"/>
  <c r="Q63" i="47"/>
  <c r="P63" i="47"/>
  <c r="O63" i="47"/>
  <c r="N63" i="47"/>
  <c r="U61" i="47"/>
  <c r="T61" i="47"/>
  <c r="S61" i="47"/>
  <c r="R61" i="47"/>
  <c r="Q61" i="47"/>
  <c r="P61" i="47"/>
  <c r="O61" i="47"/>
  <c r="N61" i="47"/>
  <c r="U60" i="47"/>
  <c r="T60" i="47"/>
  <c r="S60" i="47"/>
  <c r="R60" i="47"/>
  <c r="Q60" i="47"/>
  <c r="P60" i="47"/>
  <c r="O60" i="47"/>
  <c r="N60" i="47"/>
  <c r="U59" i="47"/>
  <c r="T59" i="47"/>
  <c r="S59" i="47"/>
  <c r="R59" i="47"/>
  <c r="Q59" i="47"/>
  <c r="P59" i="47"/>
  <c r="O59" i="47"/>
  <c r="N59" i="47"/>
  <c r="U58" i="47"/>
  <c r="T58" i="47"/>
  <c r="S58" i="47"/>
  <c r="R58" i="47"/>
  <c r="Q58" i="47"/>
  <c r="P58" i="47"/>
  <c r="O58" i="47"/>
  <c r="N58" i="47"/>
  <c r="U56" i="47"/>
  <c r="T56" i="47"/>
  <c r="S56" i="47"/>
  <c r="R56" i="47"/>
  <c r="Q56" i="47"/>
  <c r="P56" i="47"/>
  <c r="O56" i="47"/>
  <c r="N56" i="47"/>
  <c r="U55" i="47"/>
  <c r="T55" i="47"/>
  <c r="S55" i="47"/>
  <c r="R55" i="47"/>
  <c r="Q55" i="47"/>
  <c r="P55" i="47"/>
  <c r="O55" i="47"/>
  <c r="N55" i="47"/>
  <c r="U54" i="47"/>
  <c r="T54" i="47"/>
  <c r="S54" i="47"/>
  <c r="R54" i="47"/>
  <c r="Q54" i="47"/>
  <c r="P54" i="47"/>
  <c r="O54" i="47"/>
  <c r="N54" i="47"/>
  <c r="U53" i="47"/>
  <c r="T53" i="47"/>
  <c r="S53" i="47"/>
  <c r="R53" i="47"/>
  <c r="Q53" i="47"/>
  <c r="P53" i="47"/>
  <c r="O53" i="47"/>
  <c r="N53" i="47"/>
  <c r="U51" i="47"/>
  <c r="T51" i="47"/>
  <c r="S51" i="47"/>
  <c r="R51" i="47"/>
  <c r="Q51" i="47"/>
  <c r="P51" i="47"/>
  <c r="O51" i="47"/>
  <c r="N51" i="47"/>
  <c r="U50" i="47"/>
  <c r="T50" i="47"/>
  <c r="S50" i="47"/>
  <c r="R50" i="47"/>
  <c r="Q50" i="47"/>
  <c r="P50" i="47"/>
  <c r="O50" i="47"/>
  <c r="N50" i="47"/>
  <c r="U49" i="47"/>
  <c r="T49" i="47"/>
  <c r="S49" i="47"/>
  <c r="R49" i="47"/>
  <c r="Q49" i="47"/>
  <c r="P49" i="47"/>
  <c r="O49" i="47"/>
  <c r="N49" i="47"/>
  <c r="U48" i="47"/>
  <c r="T48" i="47"/>
  <c r="S48" i="47"/>
  <c r="R48" i="47"/>
  <c r="Q48" i="47"/>
  <c r="P48" i="47"/>
  <c r="O48" i="47"/>
  <c r="N48" i="47"/>
  <c r="U46" i="47"/>
  <c r="T46" i="47"/>
  <c r="S46" i="47"/>
  <c r="R46" i="47"/>
  <c r="Q46" i="47"/>
  <c r="P46" i="47"/>
  <c r="O46" i="47"/>
  <c r="N46" i="47"/>
  <c r="U45" i="47"/>
  <c r="T45" i="47"/>
  <c r="S45" i="47"/>
  <c r="R45" i="47"/>
  <c r="Q45" i="47"/>
  <c r="P45" i="47"/>
  <c r="O45" i="47"/>
  <c r="N45" i="47"/>
  <c r="U44" i="47"/>
  <c r="T44" i="47"/>
  <c r="S44" i="47"/>
  <c r="R44" i="47"/>
  <c r="Q44" i="47"/>
  <c r="P44" i="47"/>
  <c r="O44" i="47"/>
  <c r="N44" i="47"/>
  <c r="U43" i="47"/>
  <c r="T43" i="47"/>
  <c r="S43" i="47"/>
  <c r="R43" i="47"/>
  <c r="Q43" i="47"/>
  <c r="P43" i="47"/>
  <c r="O43" i="47"/>
  <c r="N43" i="47"/>
  <c r="U41" i="47"/>
  <c r="T41" i="47"/>
  <c r="S41" i="47"/>
  <c r="R41" i="47"/>
  <c r="Q41" i="47"/>
  <c r="P41" i="47"/>
  <c r="O41" i="47"/>
  <c r="N41" i="47"/>
  <c r="U40" i="47"/>
  <c r="T40" i="47"/>
  <c r="S40" i="47"/>
  <c r="R40" i="47"/>
  <c r="Q40" i="47"/>
  <c r="P40" i="47"/>
  <c r="O40" i="47"/>
  <c r="N40" i="47"/>
  <c r="U39" i="47"/>
  <c r="T39" i="47"/>
  <c r="S39" i="47"/>
  <c r="R39" i="47"/>
  <c r="Q39" i="47"/>
  <c r="P39" i="47"/>
  <c r="O39" i="47"/>
  <c r="N39" i="47"/>
  <c r="U38" i="47"/>
  <c r="T38" i="47"/>
  <c r="S38" i="47"/>
  <c r="R38" i="47"/>
  <c r="Q38" i="47"/>
  <c r="P38" i="47"/>
  <c r="O38" i="47"/>
  <c r="N38" i="47"/>
  <c r="U36" i="47"/>
  <c r="T36" i="47"/>
  <c r="S36" i="47"/>
  <c r="R36" i="47"/>
  <c r="Q36" i="47"/>
  <c r="P36" i="47"/>
  <c r="O36" i="47"/>
  <c r="N36" i="47"/>
  <c r="U35" i="47"/>
  <c r="T35" i="47"/>
  <c r="S35" i="47"/>
  <c r="R35" i="47"/>
  <c r="Q35" i="47"/>
  <c r="P35" i="47"/>
  <c r="O35" i="47"/>
  <c r="N35" i="47"/>
  <c r="U34" i="47"/>
  <c r="T34" i="47"/>
  <c r="S34" i="47"/>
  <c r="R34" i="47"/>
  <c r="Q34" i="47"/>
  <c r="P34" i="47"/>
  <c r="O34" i="47"/>
  <c r="N34" i="47"/>
  <c r="U33" i="47"/>
  <c r="T33" i="47"/>
  <c r="S33" i="47"/>
  <c r="R33" i="47"/>
  <c r="Q33" i="47"/>
  <c r="P33" i="47"/>
  <c r="O33" i="47"/>
  <c r="N33" i="47"/>
  <c r="U31" i="47"/>
  <c r="T31" i="47"/>
  <c r="S31" i="47"/>
  <c r="R31" i="47"/>
  <c r="Q31" i="47"/>
  <c r="P31" i="47"/>
  <c r="O31" i="47"/>
  <c r="N31" i="47"/>
  <c r="U30" i="47"/>
  <c r="T30" i="47"/>
  <c r="S30" i="47"/>
  <c r="R30" i="47"/>
  <c r="Q30" i="47"/>
  <c r="P30" i="47"/>
  <c r="O30" i="47"/>
  <c r="N30" i="47"/>
  <c r="U29" i="47"/>
  <c r="T29" i="47"/>
  <c r="S29" i="47"/>
  <c r="R29" i="47"/>
  <c r="Q29" i="47"/>
  <c r="P29" i="47"/>
  <c r="O29" i="47"/>
  <c r="N29" i="47"/>
  <c r="U28" i="47"/>
  <c r="T28" i="47"/>
  <c r="S28" i="47"/>
  <c r="R28" i="47"/>
  <c r="Q28" i="47"/>
  <c r="P28" i="47"/>
  <c r="O28" i="47"/>
  <c r="N28" i="47"/>
  <c r="U26" i="47"/>
  <c r="T26" i="47"/>
  <c r="S26" i="47"/>
  <c r="R26" i="47"/>
  <c r="Q26" i="47"/>
  <c r="P26" i="47"/>
  <c r="O26" i="47"/>
  <c r="N26" i="47"/>
  <c r="U25" i="47"/>
  <c r="T25" i="47"/>
  <c r="S25" i="47"/>
  <c r="R25" i="47"/>
  <c r="Q25" i="47"/>
  <c r="P25" i="47"/>
  <c r="O25" i="47"/>
  <c r="N25" i="47"/>
  <c r="U24" i="47"/>
  <c r="T24" i="47"/>
  <c r="S24" i="47"/>
  <c r="R24" i="47"/>
  <c r="Q24" i="47"/>
  <c r="P24" i="47"/>
  <c r="O24" i="47"/>
  <c r="N24" i="47"/>
  <c r="U23" i="47"/>
  <c r="T23" i="47"/>
  <c r="S23" i="47"/>
  <c r="R23" i="47"/>
  <c r="Q23" i="47"/>
  <c r="P23" i="47"/>
  <c r="O23" i="47"/>
  <c r="N23" i="47"/>
  <c r="U21" i="47"/>
  <c r="T21" i="47"/>
  <c r="S21" i="47"/>
  <c r="R21" i="47"/>
  <c r="Q21" i="47"/>
  <c r="P21" i="47"/>
  <c r="O21" i="47"/>
  <c r="N21" i="47"/>
  <c r="U20" i="47"/>
  <c r="T20" i="47"/>
  <c r="S20" i="47"/>
  <c r="R20" i="47"/>
  <c r="Q20" i="47"/>
  <c r="P20" i="47"/>
  <c r="O20" i="47"/>
  <c r="N20" i="47"/>
  <c r="U19" i="47"/>
  <c r="T19" i="47"/>
  <c r="S19" i="47"/>
  <c r="R19" i="47"/>
  <c r="Q19" i="47"/>
  <c r="P19" i="47"/>
  <c r="O19" i="47"/>
  <c r="N19" i="47"/>
  <c r="U18" i="47"/>
  <c r="T18" i="47"/>
  <c r="S18" i="47"/>
  <c r="R18" i="47"/>
  <c r="Q18" i="47"/>
  <c r="P18" i="47"/>
  <c r="O18" i="47"/>
  <c r="N18" i="47"/>
  <c r="U16" i="47"/>
  <c r="T16" i="47"/>
  <c r="S16" i="47"/>
  <c r="R16" i="47"/>
  <c r="Q16" i="47"/>
  <c r="P16" i="47"/>
  <c r="O16" i="47"/>
  <c r="N16" i="47"/>
  <c r="U15" i="47"/>
  <c r="T15" i="47"/>
  <c r="S15" i="47"/>
  <c r="R15" i="47"/>
  <c r="Q15" i="47"/>
  <c r="P15" i="47"/>
  <c r="O15" i="47"/>
  <c r="N15" i="47"/>
  <c r="U14" i="47"/>
  <c r="T14" i="47"/>
  <c r="S14" i="47"/>
  <c r="R14" i="47"/>
  <c r="Q14" i="47"/>
  <c r="P14" i="47"/>
  <c r="O14" i="47"/>
  <c r="N14" i="47"/>
  <c r="U13" i="47"/>
  <c r="T13" i="47"/>
  <c r="S13" i="47"/>
  <c r="R13" i="47"/>
  <c r="Q13" i="47"/>
  <c r="P13" i="47"/>
  <c r="O13" i="47"/>
  <c r="N13" i="47"/>
  <c r="U7" i="47"/>
  <c r="T7" i="47"/>
  <c r="S7" i="47"/>
  <c r="R7" i="47"/>
  <c r="Q7" i="47"/>
  <c r="P7" i="47"/>
  <c r="O7" i="47"/>
  <c r="N7" i="47"/>
  <c r="U6" i="47"/>
  <c r="T6" i="47"/>
  <c r="S6" i="47"/>
  <c r="R6" i="47"/>
  <c r="Q6" i="47"/>
  <c r="P6" i="47"/>
  <c r="O6" i="47"/>
  <c r="N6" i="47"/>
  <c r="U5" i="47"/>
  <c r="T5" i="47"/>
  <c r="S5" i="47"/>
  <c r="R5" i="47"/>
  <c r="Q5" i="47"/>
  <c r="P5" i="47"/>
  <c r="O5" i="47"/>
  <c r="N5" i="47"/>
  <c r="U4" i="47"/>
  <c r="T4" i="47"/>
  <c r="S4" i="47"/>
  <c r="R4" i="47"/>
  <c r="Q4" i="47"/>
  <c r="P4" i="47"/>
  <c r="O4" i="47"/>
  <c r="N4" i="47"/>
  <c r="U66" i="37"/>
  <c r="T66" i="37"/>
  <c r="S66" i="37"/>
  <c r="R66" i="37"/>
  <c r="Q66" i="37"/>
  <c r="P66" i="37"/>
  <c r="O66" i="37"/>
  <c r="N66" i="37"/>
  <c r="U65" i="37"/>
  <c r="T65" i="37"/>
  <c r="S65" i="37"/>
  <c r="R65" i="37"/>
  <c r="Q65" i="37"/>
  <c r="P65" i="37"/>
  <c r="O65" i="37"/>
  <c r="N65" i="37"/>
  <c r="U64" i="37"/>
  <c r="T64" i="37"/>
  <c r="S64" i="37"/>
  <c r="R64" i="37"/>
  <c r="Q64" i="37"/>
  <c r="P64" i="37"/>
  <c r="O64" i="37"/>
  <c r="N64" i="37"/>
  <c r="U63" i="37"/>
  <c r="T63" i="37"/>
  <c r="S63" i="37"/>
  <c r="R63" i="37"/>
  <c r="Q63" i="37"/>
  <c r="P63" i="37"/>
  <c r="O63" i="37"/>
  <c r="U62" i="37"/>
  <c r="T62" i="37"/>
  <c r="S62" i="37"/>
  <c r="R62" i="37"/>
  <c r="Q62" i="37"/>
  <c r="P62" i="37"/>
  <c r="O62" i="37"/>
  <c r="N62" i="37"/>
  <c r="U61" i="37"/>
  <c r="T61" i="37"/>
  <c r="S61" i="37"/>
  <c r="R61" i="37"/>
  <c r="Q61" i="37"/>
  <c r="P61" i="37"/>
  <c r="O61" i="37"/>
  <c r="N61" i="37"/>
  <c r="U60" i="37"/>
  <c r="T60" i="37"/>
  <c r="S60" i="37"/>
  <c r="R60" i="37"/>
  <c r="Q60" i="37"/>
  <c r="P60" i="37"/>
  <c r="O60" i="37"/>
  <c r="N60" i="37"/>
  <c r="U59" i="37"/>
  <c r="T59" i="37"/>
  <c r="S59" i="37"/>
  <c r="R59" i="37"/>
  <c r="Q59" i="37"/>
  <c r="P59" i="37"/>
  <c r="O59" i="37"/>
  <c r="U58" i="37"/>
  <c r="T58" i="37"/>
  <c r="S58" i="37"/>
  <c r="R58" i="37"/>
  <c r="Q58" i="37"/>
  <c r="P58" i="37"/>
  <c r="O58" i="37"/>
  <c r="N58" i="37"/>
  <c r="U57" i="37"/>
  <c r="T57" i="37"/>
  <c r="S57" i="37"/>
  <c r="R57" i="37"/>
  <c r="Q57" i="37"/>
  <c r="P57" i="37"/>
  <c r="O57" i="37"/>
  <c r="N57" i="37"/>
  <c r="U56" i="37"/>
  <c r="T56" i="37"/>
  <c r="S56" i="37"/>
  <c r="R56" i="37"/>
  <c r="Q56" i="37"/>
  <c r="P56" i="37"/>
  <c r="O56" i="37"/>
  <c r="N56" i="37"/>
  <c r="U55" i="37"/>
  <c r="T55" i="37"/>
  <c r="S55" i="37"/>
  <c r="R55" i="37"/>
  <c r="Q55" i="37"/>
  <c r="P55" i="37"/>
  <c r="O55" i="37"/>
  <c r="U54" i="37"/>
  <c r="T54" i="37"/>
  <c r="S54" i="37"/>
  <c r="R54" i="37"/>
  <c r="Q54" i="37"/>
  <c r="P54" i="37"/>
  <c r="O54" i="37"/>
  <c r="N54" i="37"/>
  <c r="U53" i="37"/>
  <c r="T53" i="37"/>
  <c r="S53" i="37"/>
  <c r="R53" i="37"/>
  <c r="Q53" i="37"/>
  <c r="P53" i="37"/>
  <c r="O53" i="37"/>
  <c r="N53" i="37"/>
  <c r="U52" i="37"/>
  <c r="T52" i="37"/>
  <c r="S52" i="37"/>
  <c r="R52" i="37"/>
  <c r="Q52" i="37"/>
  <c r="P52" i="37"/>
  <c r="O52" i="37"/>
  <c r="N52" i="37"/>
  <c r="U51" i="37"/>
  <c r="T51" i="37"/>
  <c r="S51" i="37"/>
  <c r="R51" i="37"/>
  <c r="Q51" i="37"/>
  <c r="P51" i="37"/>
  <c r="O51" i="37"/>
  <c r="U50" i="37"/>
  <c r="T50" i="37"/>
  <c r="S50" i="37"/>
  <c r="R50" i="37"/>
  <c r="Q50" i="37"/>
  <c r="P50" i="37"/>
  <c r="O50" i="37"/>
  <c r="N50" i="37"/>
  <c r="U49" i="37"/>
  <c r="T49" i="37"/>
  <c r="S49" i="37"/>
  <c r="R49" i="37"/>
  <c r="Q49" i="37"/>
  <c r="P49" i="37"/>
  <c r="O49" i="37"/>
  <c r="N49" i="37"/>
  <c r="U48" i="37"/>
  <c r="T48" i="37"/>
  <c r="S48" i="37"/>
  <c r="R48" i="37"/>
  <c r="Q48" i="37"/>
  <c r="P48" i="37"/>
  <c r="O48" i="37"/>
  <c r="N48" i="37"/>
  <c r="U47" i="37"/>
  <c r="T47" i="37"/>
  <c r="S47" i="37"/>
  <c r="R47" i="37"/>
  <c r="Q47" i="37"/>
  <c r="P47" i="37"/>
  <c r="O47" i="37"/>
  <c r="U46" i="37"/>
  <c r="T46" i="37"/>
  <c r="S46" i="37"/>
  <c r="R46" i="37"/>
  <c r="Q46" i="37"/>
  <c r="P46" i="37"/>
  <c r="O46" i="37"/>
  <c r="N46" i="37"/>
  <c r="U45" i="37"/>
  <c r="T45" i="37"/>
  <c r="S45" i="37"/>
  <c r="R45" i="37"/>
  <c r="Q45" i="37"/>
  <c r="P45" i="37"/>
  <c r="O45" i="37"/>
  <c r="N45" i="37"/>
  <c r="U44" i="37"/>
  <c r="T44" i="37"/>
  <c r="S44" i="37"/>
  <c r="R44" i="37"/>
  <c r="Q44" i="37"/>
  <c r="P44" i="37"/>
  <c r="O44" i="37"/>
  <c r="N44" i="37"/>
  <c r="U43" i="37"/>
  <c r="T43" i="37"/>
  <c r="S43" i="37"/>
  <c r="R43" i="37"/>
  <c r="Q43" i="37"/>
  <c r="P43" i="37"/>
  <c r="O43" i="37"/>
  <c r="U42" i="37"/>
  <c r="T42" i="37"/>
  <c r="S42" i="37"/>
  <c r="R42" i="37"/>
  <c r="Q42" i="37"/>
  <c r="P42" i="37"/>
  <c r="O42" i="37"/>
  <c r="N42" i="37"/>
  <c r="U41" i="37"/>
  <c r="T41" i="37"/>
  <c r="S41" i="37"/>
  <c r="R41" i="37"/>
  <c r="Q41" i="37"/>
  <c r="P41" i="37"/>
  <c r="O41" i="37"/>
  <c r="N41" i="37"/>
  <c r="U40" i="37"/>
  <c r="T40" i="37"/>
  <c r="S40" i="37"/>
  <c r="R40" i="37"/>
  <c r="Q40" i="37"/>
  <c r="P40" i="37"/>
  <c r="O40" i="37"/>
  <c r="N40" i="37"/>
  <c r="U39" i="37"/>
  <c r="T39" i="37"/>
  <c r="S39" i="37"/>
  <c r="R39" i="37"/>
  <c r="Q39" i="37"/>
  <c r="P39" i="37"/>
  <c r="O39" i="37"/>
  <c r="U38" i="37"/>
  <c r="T38" i="37"/>
  <c r="S38" i="37"/>
  <c r="R38" i="37"/>
  <c r="Q38" i="37"/>
  <c r="P38" i="37"/>
  <c r="O38" i="37"/>
  <c r="N38" i="37"/>
  <c r="U37" i="37"/>
  <c r="T37" i="37"/>
  <c r="S37" i="37"/>
  <c r="R37" i="37"/>
  <c r="Q37" i="37"/>
  <c r="P37" i="37"/>
  <c r="O37" i="37"/>
  <c r="N37" i="37"/>
  <c r="U36" i="37"/>
  <c r="T36" i="37"/>
  <c r="S36" i="37"/>
  <c r="R36" i="37"/>
  <c r="Q36" i="37"/>
  <c r="P36" i="37"/>
  <c r="O36" i="37"/>
  <c r="N36" i="37"/>
  <c r="U35" i="37"/>
  <c r="T35" i="37"/>
  <c r="S35" i="37"/>
  <c r="R35" i="37"/>
  <c r="Q35" i="37"/>
  <c r="P35" i="37"/>
  <c r="O35" i="37"/>
  <c r="U34" i="37"/>
  <c r="T34" i="37"/>
  <c r="S34" i="37"/>
  <c r="R34" i="37"/>
  <c r="Q34" i="37"/>
  <c r="P34" i="37"/>
  <c r="O34" i="37"/>
  <c r="N34" i="37"/>
  <c r="U33" i="37"/>
  <c r="T33" i="37"/>
  <c r="S33" i="37"/>
  <c r="R33" i="37"/>
  <c r="Q33" i="37"/>
  <c r="P33" i="37"/>
  <c r="O33" i="37"/>
  <c r="N33" i="37"/>
  <c r="U32" i="37"/>
  <c r="T32" i="37"/>
  <c r="S32" i="37"/>
  <c r="R32" i="37"/>
  <c r="Q32" i="37"/>
  <c r="P32" i="37"/>
  <c r="O32" i="37"/>
  <c r="N32" i="37"/>
  <c r="U31" i="37"/>
  <c r="T31" i="37"/>
  <c r="S31" i="37"/>
  <c r="R31" i="37"/>
  <c r="Q31" i="37"/>
  <c r="P31" i="37"/>
  <c r="O31" i="37"/>
  <c r="U30" i="37"/>
  <c r="T30" i="37"/>
  <c r="S30" i="37"/>
  <c r="R30" i="37"/>
  <c r="Q30" i="37"/>
  <c r="P30" i="37"/>
  <c r="O30" i="37"/>
  <c r="N30" i="37"/>
  <c r="U29" i="37"/>
  <c r="T29" i="37"/>
  <c r="S29" i="37"/>
  <c r="R29" i="37"/>
  <c r="Q29" i="37"/>
  <c r="P29" i="37"/>
  <c r="O29" i="37"/>
  <c r="N29" i="37"/>
  <c r="U28" i="37"/>
  <c r="T28" i="37"/>
  <c r="S28" i="37"/>
  <c r="R28" i="37"/>
  <c r="Q28" i="37"/>
  <c r="P28" i="37"/>
  <c r="O28" i="37"/>
  <c r="N28" i="37"/>
  <c r="U27" i="37"/>
  <c r="T27" i="37"/>
  <c r="S27" i="37"/>
  <c r="R27" i="37"/>
  <c r="Q27" i="37"/>
  <c r="P27" i="37"/>
  <c r="O27" i="37"/>
  <c r="U26" i="37"/>
  <c r="T26" i="37"/>
  <c r="S26" i="37"/>
  <c r="R26" i="37"/>
  <c r="Q26" i="37"/>
  <c r="P26" i="37"/>
  <c r="O26" i="37"/>
  <c r="N26" i="37"/>
  <c r="U25" i="37"/>
  <c r="T25" i="37"/>
  <c r="S25" i="37"/>
  <c r="R25" i="37"/>
  <c r="Q25" i="37"/>
  <c r="P25" i="37"/>
  <c r="O25" i="37"/>
  <c r="N25" i="37"/>
  <c r="U24" i="37"/>
  <c r="T24" i="37"/>
  <c r="S24" i="37"/>
  <c r="R24" i="37"/>
  <c r="Q24" i="37"/>
  <c r="P24" i="37"/>
  <c r="O24" i="37"/>
  <c r="N24" i="37"/>
  <c r="U23" i="37"/>
  <c r="T23" i="37"/>
  <c r="S23" i="37"/>
  <c r="R23" i="37"/>
  <c r="Q23" i="37"/>
  <c r="P23" i="37"/>
  <c r="O23" i="37"/>
  <c r="U22" i="37"/>
  <c r="T22" i="37"/>
  <c r="S22" i="37"/>
  <c r="R22" i="37"/>
  <c r="Q22" i="37"/>
  <c r="P22" i="37"/>
  <c r="O22" i="37"/>
  <c r="N22" i="37"/>
  <c r="U21" i="37"/>
  <c r="T21" i="37"/>
  <c r="S21" i="37"/>
  <c r="R21" i="37"/>
  <c r="Q21" i="37"/>
  <c r="P21" i="37"/>
  <c r="O21" i="37"/>
  <c r="N21" i="37"/>
  <c r="U20" i="37"/>
  <c r="T20" i="37"/>
  <c r="S20" i="37"/>
  <c r="R20" i="37"/>
  <c r="Q20" i="37"/>
  <c r="P20" i="37"/>
  <c r="O20" i="37"/>
  <c r="N20" i="37"/>
  <c r="U19" i="37"/>
  <c r="T19" i="37"/>
  <c r="S19" i="37"/>
  <c r="R19" i="37"/>
  <c r="Q19" i="37"/>
  <c r="P19" i="37"/>
  <c r="O19" i="37"/>
  <c r="U18" i="37"/>
  <c r="T18" i="37"/>
  <c r="S18" i="37"/>
  <c r="R18" i="37"/>
  <c r="Q18" i="37"/>
  <c r="P18" i="37"/>
  <c r="U17" i="37"/>
  <c r="T17" i="37"/>
  <c r="S17" i="37"/>
  <c r="R17" i="37"/>
  <c r="Q17" i="37"/>
  <c r="P17" i="37"/>
  <c r="U16" i="37"/>
  <c r="T16" i="37"/>
  <c r="S16" i="37"/>
  <c r="R16" i="37"/>
  <c r="Q16" i="37"/>
  <c r="P16" i="37"/>
  <c r="O17" i="37"/>
  <c r="O16" i="37"/>
  <c r="N18" i="37"/>
  <c r="N17" i="37"/>
  <c r="N16" i="37"/>
  <c r="U15" i="37"/>
  <c r="T15" i="37"/>
  <c r="S15" i="37"/>
  <c r="R15" i="37"/>
  <c r="Q15" i="37"/>
  <c r="P15" i="37"/>
  <c r="O15" i="37"/>
  <c r="U7" i="37"/>
  <c r="T7" i="37"/>
  <c r="S7" i="37"/>
  <c r="R7" i="37"/>
  <c r="Q7" i="37"/>
  <c r="P7" i="37"/>
  <c r="O7" i="37"/>
  <c r="N7" i="37"/>
  <c r="U6" i="37"/>
  <c r="T6" i="37"/>
  <c r="S6" i="37"/>
  <c r="R6" i="37"/>
  <c r="Q6" i="37"/>
  <c r="P6" i="37"/>
  <c r="O6" i="37"/>
  <c r="N6" i="37"/>
  <c r="U5" i="37"/>
  <c r="T5" i="37"/>
  <c r="S5" i="37"/>
  <c r="R5" i="37"/>
  <c r="Q5" i="37"/>
  <c r="P5" i="37"/>
  <c r="O5" i="37"/>
  <c r="N5" i="37"/>
  <c r="U4" i="37"/>
  <c r="T4" i="37"/>
  <c r="S4" i="37"/>
  <c r="R4" i="37"/>
  <c r="Q4" i="37"/>
  <c r="P4" i="37"/>
  <c r="O4" i="37"/>
  <c r="N4" i="37"/>
  <c r="C928" i="1"/>
  <c r="C927" i="1"/>
  <c r="C926" i="1"/>
  <c r="C925" i="1"/>
  <c r="C924" i="1"/>
  <c r="C923" i="1"/>
  <c r="C922" i="1"/>
  <c r="C921" i="1"/>
  <c r="C920" i="1"/>
  <c r="C919" i="1"/>
  <c r="C918" i="1"/>
  <c r="C917" i="1"/>
  <c r="C916" i="1"/>
  <c r="C915" i="1"/>
  <c r="C914" i="1"/>
  <c r="C913" i="1"/>
  <c r="C912" i="1"/>
  <c r="C911" i="1"/>
  <c r="C910" i="1"/>
  <c r="C909" i="1"/>
  <c r="C908" i="1"/>
  <c r="C907" i="1"/>
  <c r="C906" i="1"/>
  <c r="C905" i="1"/>
  <c r="C904" i="1"/>
  <c r="C903" i="1"/>
  <c r="C902" i="1"/>
  <c r="C901" i="1"/>
  <c r="C900" i="1"/>
  <c r="C899" i="1"/>
  <c r="C898" i="1"/>
  <c r="C897" i="1"/>
  <c r="C896" i="1"/>
  <c r="C895" i="1"/>
  <c r="C894" i="1"/>
  <c r="C893" i="1"/>
  <c r="C892" i="1"/>
  <c r="C891" i="1"/>
  <c r="C890" i="1"/>
  <c r="C889" i="1"/>
  <c r="C888" i="1"/>
  <c r="C887" i="1"/>
  <c r="C886" i="1"/>
  <c r="C885" i="1"/>
  <c r="C884" i="1"/>
  <c r="C883" i="1"/>
  <c r="C882" i="1"/>
  <c r="C881" i="1"/>
  <c r="C880" i="1"/>
  <c r="C879" i="1"/>
  <c r="C878" i="1"/>
  <c r="C877" i="1"/>
  <c r="C876" i="1"/>
  <c r="C875" i="1"/>
  <c r="C874" i="1"/>
  <c r="C873" i="1"/>
  <c r="C872" i="1"/>
  <c r="C871" i="1"/>
  <c r="C870" i="1"/>
  <c r="C869" i="1"/>
  <c r="C868" i="1"/>
  <c r="C867" i="1"/>
  <c r="C866" i="1"/>
  <c r="C865" i="1"/>
  <c r="C864" i="1"/>
  <c r="C863" i="1"/>
  <c r="C862" i="1"/>
  <c r="C861" i="1"/>
  <c r="C860" i="1"/>
  <c r="C859" i="1"/>
  <c r="C858" i="1"/>
  <c r="C857" i="1"/>
  <c r="C856" i="1"/>
  <c r="C855" i="1"/>
  <c r="C854" i="1"/>
  <c r="C853" i="1"/>
  <c r="C852" i="1"/>
  <c r="C851" i="1"/>
  <c r="C850" i="1"/>
  <c r="C849" i="1"/>
  <c r="C848" i="1"/>
  <c r="C847" i="1"/>
  <c r="C846" i="1"/>
  <c r="C845" i="1"/>
  <c r="C844" i="1"/>
  <c r="C843" i="1"/>
  <c r="C842" i="1"/>
  <c r="C841" i="1"/>
  <c r="C840" i="1"/>
  <c r="C839" i="1"/>
  <c r="C838" i="1"/>
  <c r="C837" i="1"/>
  <c r="C836" i="1"/>
  <c r="C835" i="1"/>
  <c r="C834" i="1"/>
  <c r="C833" i="1"/>
  <c r="C832" i="1"/>
  <c r="C831" i="1"/>
  <c r="C830" i="1"/>
  <c r="C829" i="1"/>
  <c r="C828" i="1"/>
  <c r="C827" i="1"/>
  <c r="C826" i="1"/>
  <c r="C825" i="1"/>
  <c r="C824" i="1"/>
  <c r="C823" i="1"/>
  <c r="C822" i="1"/>
  <c r="C821" i="1"/>
  <c r="C820" i="1"/>
  <c r="C819" i="1"/>
  <c r="C818" i="1"/>
  <c r="C817" i="1"/>
  <c r="C816" i="1"/>
  <c r="C815" i="1"/>
  <c r="C814" i="1"/>
  <c r="C813" i="1"/>
  <c r="C812" i="1"/>
  <c r="C811" i="1"/>
  <c r="C810" i="1"/>
  <c r="C809" i="1"/>
  <c r="C808" i="1"/>
  <c r="C807" i="1"/>
  <c r="C806" i="1"/>
  <c r="C805" i="1"/>
  <c r="C804" i="1"/>
  <c r="C803" i="1"/>
  <c r="C802" i="1"/>
  <c r="C801" i="1"/>
  <c r="C800" i="1"/>
  <c r="C799" i="1"/>
  <c r="C798" i="1"/>
  <c r="C797" i="1"/>
  <c r="C796" i="1"/>
  <c r="C795" i="1"/>
  <c r="C794" i="1"/>
  <c r="C793" i="1"/>
  <c r="C792" i="1"/>
  <c r="C791" i="1"/>
  <c r="C790" i="1"/>
  <c r="C789" i="1"/>
  <c r="C788" i="1"/>
  <c r="C787" i="1"/>
  <c r="C786" i="1"/>
  <c r="C785" i="1"/>
  <c r="C784" i="1"/>
  <c r="C783" i="1"/>
  <c r="C782" i="1"/>
  <c r="C781" i="1"/>
  <c r="C780" i="1"/>
  <c r="C779" i="1"/>
  <c r="C778" i="1"/>
  <c r="C777" i="1"/>
  <c r="C776" i="1"/>
  <c r="C775" i="1"/>
  <c r="C774" i="1"/>
  <c r="C773" i="1"/>
  <c r="C772" i="1"/>
  <c r="C771" i="1"/>
  <c r="C770" i="1"/>
  <c r="C769" i="1"/>
  <c r="C768" i="1"/>
  <c r="C767" i="1"/>
  <c r="C766" i="1"/>
  <c r="C765" i="1"/>
  <c r="C764" i="1"/>
  <c r="C763" i="1"/>
  <c r="C762" i="1"/>
  <c r="C761" i="1"/>
  <c r="C760" i="1"/>
  <c r="C759" i="1"/>
  <c r="C758" i="1"/>
  <c r="C757" i="1"/>
  <c r="C756" i="1"/>
  <c r="C755" i="1"/>
  <c r="C754" i="1"/>
  <c r="C753" i="1"/>
  <c r="C752" i="1"/>
  <c r="C751" i="1"/>
  <c r="C750" i="1"/>
  <c r="C749" i="1"/>
  <c r="C748" i="1"/>
  <c r="C747" i="1"/>
  <c r="C746" i="1"/>
  <c r="C745" i="1"/>
  <c r="C744" i="1"/>
  <c r="C743" i="1"/>
  <c r="C742" i="1"/>
  <c r="C741" i="1"/>
  <c r="C740" i="1"/>
  <c r="C739" i="1"/>
  <c r="C738" i="1"/>
  <c r="C737" i="1"/>
  <c r="C736" i="1"/>
  <c r="C735" i="1"/>
  <c r="C734" i="1"/>
  <c r="C733" i="1"/>
  <c r="C732" i="1"/>
  <c r="C731" i="1"/>
  <c r="C730" i="1"/>
  <c r="C729" i="1"/>
  <c r="C728" i="1"/>
  <c r="C727" i="1"/>
  <c r="C726" i="1"/>
  <c r="C725" i="1"/>
  <c r="C724" i="1"/>
  <c r="C723" i="1"/>
  <c r="C722" i="1"/>
  <c r="C721" i="1"/>
  <c r="C720" i="1"/>
  <c r="C719" i="1"/>
  <c r="C718" i="1"/>
  <c r="C717" i="1"/>
  <c r="C716" i="1"/>
  <c r="C715" i="1"/>
  <c r="C714" i="1"/>
  <c r="C713" i="1"/>
  <c r="C712" i="1"/>
  <c r="C711" i="1"/>
  <c r="C710" i="1"/>
  <c r="C709" i="1"/>
  <c r="C708" i="1"/>
  <c r="C707" i="1"/>
  <c r="C706" i="1"/>
  <c r="C705" i="1"/>
  <c r="C704" i="1"/>
  <c r="C703" i="1"/>
  <c r="C702" i="1"/>
  <c r="C701" i="1"/>
  <c r="C700" i="1"/>
  <c r="C699" i="1"/>
  <c r="C698" i="1"/>
  <c r="C697" i="1"/>
  <c r="C696" i="1"/>
  <c r="C695" i="1"/>
  <c r="C694" i="1"/>
  <c r="C693" i="1"/>
  <c r="C692" i="1"/>
  <c r="C691" i="1"/>
  <c r="C690" i="1"/>
  <c r="C689" i="1"/>
  <c r="C688" i="1"/>
  <c r="C687" i="1"/>
  <c r="C686" i="1"/>
  <c r="C685" i="1"/>
  <c r="C684" i="1"/>
  <c r="C683" i="1"/>
  <c r="C682" i="1"/>
  <c r="C681" i="1"/>
  <c r="C680" i="1"/>
  <c r="C679" i="1"/>
  <c r="C678" i="1"/>
  <c r="C677" i="1"/>
  <c r="C676" i="1"/>
  <c r="C675" i="1"/>
  <c r="C674" i="1"/>
  <c r="C673" i="1"/>
  <c r="C672" i="1"/>
  <c r="C671" i="1"/>
  <c r="C670" i="1"/>
  <c r="C669" i="1"/>
  <c r="C668" i="1"/>
  <c r="C667" i="1"/>
  <c r="C666" i="1"/>
  <c r="C665" i="1"/>
  <c r="C664" i="1"/>
  <c r="C663" i="1"/>
  <c r="C662" i="1"/>
  <c r="C661" i="1"/>
  <c r="C660" i="1"/>
  <c r="C659" i="1"/>
  <c r="C658" i="1"/>
  <c r="C657" i="1"/>
  <c r="C656" i="1"/>
  <c r="C583" i="1"/>
  <c r="C582" i="1"/>
  <c r="C581" i="1"/>
  <c r="C580" i="1"/>
  <c r="C579" i="1"/>
  <c r="C578" i="1"/>
  <c r="C577" i="1"/>
  <c r="C576" i="1"/>
  <c r="C575" i="1"/>
  <c r="C574" i="1"/>
  <c r="C573" i="1"/>
  <c r="C572" i="1"/>
  <c r="C571" i="1"/>
  <c r="C570" i="1"/>
  <c r="C569" i="1"/>
  <c r="C568" i="1"/>
  <c r="C567" i="1"/>
  <c r="C566" i="1"/>
  <c r="C565" i="1"/>
  <c r="C564" i="1"/>
  <c r="C563" i="1"/>
  <c r="C562" i="1"/>
  <c r="C561" i="1"/>
  <c r="C560" i="1"/>
  <c r="C559" i="1"/>
  <c r="C558" i="1"/>
  <c r="C557" i="1"/>
  <c r="C556" i="1"/>
  <c r="C555" i="1"/>
  <c r="C554" i="1"/>
  <c r="C553" i="1"/>
  <c r="C552" i="1"/>
  <c r="C551" i="1"/>
  <c r="C550" i="1"/>
  <c r="C549" i="1"/>
  <c r="C548" i="1"/>
  <c r="C547" i="1"/>
  <c r="C546" i="1"/>
  <c r="C545" i="1"/>
  <c r="C544" i="1"/>
  <c r="C543" i="1"/>
  <c r="C542" i="1"/>
  <c r="C541" i="1"/>
  <c r="C540" i="1"/>
  <c r="C539" i="1"/>
  <c r="C538" i="1"/>
  <c r="C537" i="1"/>
  <c r="C536" i="1"/>
  <c r="C535" i="1"/>
  <c r="C534" i="1"/>
  <c r="C533" i="1"/>
  <c r="C532" i="1"/>
  <c r="C531" i="1"/>
  <c r="C530" i="1"/>
  <c r="C529" i="1"/>
  <c r="C528" i="1"/>
  <c r="C527" i="1"/>
  <c r="C526" i="1"/>
  <c r="C525" i="1"/>
  <c r="C524" i="1"/>
  <c r="C523" i="1"/>
  <c r="C522" i="1"/>
  <c r="C521" i="1"/>
  <c r="C520" i="1"/>
  <c r="C519" i="1"/>
  <c r="C518" i="1"/>
  <c r="C517" i="1"/>
  <c r="C516" i="1"/>
  <c r="C515" i="1"/>
  <c r="C514" i="1"/>
  <c r="C513" i="1"/>
  <c r="C512" i="1"/>
  <c r="C511" i="1"/>
  <c r="C510" i="1"/>
  <c r="C509" i="1"/>
  <c r="C508" i="1"/>
  <c r="C507" i="1"/>
  <c r="C506" i="1"/>
  <c r="C505" i="1"/>
  <c r="C504" i="1"/>
  <c r="C503" i="1"/>
  <c r="C502" i="1"/>
  <c r="C501" i="1"/>
  <c r="C500" i="1"/>
  <c r="C499" i="1"/>
  <c r="C498" i="1"/>
  <c r="C497" i="1"/>
  <c r="C496" i="1"/>
  <c r="C495" i="1"/>
  <c r="C494" i="1"/>
  <c r="C493" i="1"/>
  <c r="C492" i="1"/>
  <c r="C491" i="1"/>
  <c r="C490" i="1"/>
  <c r="C489" i="1"/>
  <c r="C488" i="1"/>
  <c r="C487" i="1"/>
  <c r="C486" i="1"/>
  <c r="C485" i="1"/>
  <c r="C484" i="1"/>
  <c r="C483" i="1"/>
  <c r="C482" i="1"/>
  <c r="C481" i="1"/>
  <c r="C480" i="1"/>
  <c r="C479" i="1"/>
  <c r="C478" i="1"/>
  <c r="C477" i="1"/>
  <c r="C476" i="1"/>
  <c r="C475" i="1"/>
  <c r="C474" i="1"/>
  <c r="C473" i="1"/>
  <c r="C472" i="1"/>
  <c r="C471" i="1"/>
  <c r="C470" i="1"/>
  <c r="C469" i="1"/>
  <c r="C468" i="1"/>
  <c r="C467" i="1"/>
  <c r="C466" i="1"/>
  <c r="C465" i="1"/>
  <c r="C464" i="1"/>
  <c r="C463" i="1"/>
  <c r="C462" i="1"/>
  <c r="C461" i="1"/>
  <c r="C460" i="1"/>
  <c r="C459" i="1"/>
  <c r="C458" i="1"/>
  <c r="C457" i="1"/>
  <c r="C456" i="1"/>
  <c r="C455" i="1"/>
  <c r="C454" i="1"/>
  <c r="C453" i="1"/>
  <c r="C452" i="1"/>
  <c r="C451" i="1"/>
  <c r="C450" i="1"/>
  <c r="C449" i="1"/>
  <c r="C448" i="1"/>
  <c r="C447" i="1"/>
  <c r="C446" i="1"/>
  <c r="C445" i="1"/>
  <c r="C444" i="1"/>
  <c r="C443" i="1"/>
  <c r="C442" i="1"/>
  <c r="C441" i="1"/>
  <c r="C440" i="1"/>
  <c r="C439" i="1"/>
  <c r="C438" i="1"/>
  <c r="C437" i="1"/>
  <c r="C436" i="1"/>
  <c r="C435" i="1"/>
  <c r="C434" i="1"/>
  <c r="C433" i="1"/>
  <c r="C432" i="1"/>
  <c r="C431" i="1"/>
  <c r="C430" i="1"/>
  <c r="C429" i="1"/>
  <c r="C428" i="1"/>
  <c r="C427" i="1"/>
  <c r="C426" i="1"/>
  <c r="C425" i="1"/>
  <c r="C424" i="1"/>
  <c r="C423" i="1"/>
  <c r="C422" i="1"/>
  <c r="C421" i="1"/>
  <c r="C420" i="1"/>
  <c r="C419" i="1"/>
  <c r="C418" i="1"/>
  <c r="C417" i="1"/>
  <c r="C416" i="1"/>
  <c r="C415" i="1"/>
  <c r="C414" i="1"/>
  <c r="C413" i="1"/>
  <c r="C412" i="1"/>
  <c r="C411" i="1"/>
  <c r="C410" i="1"/>
  <c r="C409" i="1"/>
  <c r="C408" i="1"/>
  <c r="C407" i="1"/>
  <c r="C406" i="1"/>
  <c r="C405" i="1"/>
  <c r="C404" i="1"/>
  <c r="C403" i="1"/>
  <c r="C402" i="1"/>
  <c r="C401" i="1"/>
  <c r="C400" i="1"/>
  <c r="C399" i="1"/>
  <c r="C398" i="1"/>
  <c r="C397" i="1"/>
  <c r="C396" i="1"/>
  <c r="C395" i="1"/>
  <c r="C394" i="1"/>
  <c r="C393" i="1"/>
  <c r="C392" i="1"/>
  <c r="C391" i="1"/>
  <c r="C390" i="1"/>
  <c r="C389" i="1"/>
  <c r="C388" i="1"/>
  <c r="C387" i="1"/>
  <c r="C386" i="1"/>
  <c r="C385" i="1"/>
  <c r="C384" i="1"/>
  <c r="C383" i="1"/>
  <c r="C382" i="1"/>
  <c r="C381" i="1"/>
  <c r="C380" i="1"/>
  <c r="C379" i="1"/>
  <c r="C378" i="1"/>
  <c r="C377" i="1"/>
  <c r="C376" i="1"/>
  <c r="C375" i="1"/>
  <c r="C374" i="1"/>
  <c r="C373" i="1"/>
  <c r="C372" i="1"/>
  <c r="C371" i="1"/>
  <c r="C370" i="1"/>
  <c r="C369" i="1"/>
  <c r="C368" i="1"/>
  <c r="C367" i="1"/>
  <c r="C366" i="1"/>
  <c r="C365" i="1"/>
  <c r="C364" i="1"/>
  <c r="C363" i="1"/>
  <c r="C362" i="1"/>
  <c r="C361" i="1"/>
  <c r="C360" i="1"/>
  <c r="C359" i="1"/>
  <c r="C358" i="1"/>
  <c r="C357" i="1"/>
  <c r="C356" i="1"/>
  <c r="C355" i="1"/>
  <c r="C354" i="1"/>
  <c r="C353" i="1"/>
  <c r="AJ695" i="1" l="1"/>
  <c r="F695" i="1" s="1"/>
  <c r="U695" i="1" s="1"/>
</calcChain>
</file>

<file path=xl/sharedStrings.xml><?xml version="1.0" encoding="utf-8"?>
<sst xmlns="http://schemas.openxmlformats.org/spreadsheetml/2006/main" count="11213" uniqueCount="280">
  <si>
    <t>2015-2016</t>
  </si>
  <si>
    <t>Adams</t>
  </si>
  <si>
    <t>Asotin</t>
  </si>
  <si>
    <t>Benton</t>
  </si>
  <si>
    <t>Chelan</t>
  </si>
  <si>
    <t>Clallam</t>
  </si>
  <si>
    <t>Clark</t>
  </si>
  <si>
    <t>Columbia</t>
  </si>
  <si>
    <t>Cowlitz</t>
  </si>
  <si>
    <t>Douglas</t>
  </si>
  <si>
    <t>Ferry</t>
  </si>
  <si>
    <t>Franklin</t>
  </si>
  <si>
    <t>Garfield</t>
  </si>
  <si>
    <t>Grant</t>
  </si>
  <si>
    <t>Grays Harbor</t>
  </si>
  <si>
    <t>Island</t>
  </si>
  <si>
    <t>Jefferson</t>
  </si>
  <si>
    <t>King</t>
  </si>
  <si>
    <t>Kitsap</t>
  </si>
  <si>
    <t>Kittitas</t>
  </si>
  <si>
    <t>Klickitat</t>
  </si>
  <si>
    <t>Lewis</t>
  </si>
  <si>
    <t>Lincoln</t>
  </si>
  <si>
    <t>Mason</t>
  </si>
  <si>
    <t>Okanogan</t>
  </si>
  <si>
    <t>Pacific</t>
  </si>
  <si>
    <t>Pend Oreille</t>
  </si>
  <si>
    <t>Pierce</t>
  </si>
  <si>
    <t>San Juan</t>
  </si>
  <si>
    <t>Skagit</t>
  </si>
  <si>
    <t>Skamania</t>
  </si>
  <si>
    <t>Snohomish</t>
  </si>
  <si>
    <t>Spokane</t>
  </si>
  <si>
    <t>Stevens</t>
  </si>
  <si>
    <t>Thurston</t>
  </si>
  <si>
    <t>Wahkiakum</t>
  </si>
  <si>
    <t>Walla Walla</t>
  </si>
  <si>
    <t>Whatcom</t>
  </si>
  <si>
    <t>Whitman</t>
  </si>
  <si>
    <t>Yakima</t>
  </si>
  <si>
    <t>Year</t>
  </si>
  <si>
    <t>County</t>
  </si>
  <si>
    <t>Grade 1</t>
  </si>
  <si>
    <t>Grade 3</t>
  </si>
  <si>
    <t>Grade 2</t>
  </si>
  <si>
    <t>Grade 4</t>
  </si>
  <si>
    <t>Grade 5</t>
  </si>
  <si>
    <t>Grade 6</t>
  </si>
  <si>
    <t>Grade 7</t>
  </si>
  <si>
    <t>Grade 8</t>
  </si>
  <si>
    <t>Grade 9</t>
  </si>
  <si>
    <t>Grade 10</t>
  </si>
  <si>
    <t>Grade 11</t>
  </si>
  <si>
    <t>Grade 12</t>
  </si>
  <si>
    <t>(3) Arrive at the total count by taking the grade (K, 1, or 2) and divide by (2)</t>
  </si>
  <si>
    <t>Sum 3 and 4</t>
  </si>
  <si>
    <t xml:space="preserve"> K</t>
  </si>
  <si>
    <t>ReportedK</t>
  </si>
  <si>
    <t>Reported Grade1</t>
  </si>
  <si>
    <t>Reported Grade 2</t>
  </si>
  <si>
    <t>Factor K</t>
  </si>
  <si>
    <t>Factor 1</t>
  </si>
  <si>
    <t>Factor 2</t>
  </si>
  <si>
    <t>Code</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</si>
  <si>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</si>
  <si>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</si>
  <si>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</si>
  <si>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</si>
  <si>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</si>
  <si>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</si>
  <si>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</si>
  <si>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</si>
  <si>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</si>
  <si>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</si>
  <si>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</si>
  <si>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</si>
  <si>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</si>
  <si>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</si>
  <si>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</si>
  <si>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</si>
  <si>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</si>
  <si>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</si>
  <si>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</si>
  <si>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</si>
  <si>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</si>
  <si>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</si>
  <si>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</si>
  <si>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</si>
  <si>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</si>
  <si>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</si>
  <si>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</si>
  <si>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</si>
  <si>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</si>
  <si>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</si>
  <si>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</si>
  <si>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</si>
  <si>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</si>
  <si>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</si>
  <si>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</si>
  <si>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</si>
  <si>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</si>
  <si>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</si>
  <si>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</si>
  <si>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2016-2017</t>
  </si>
  <si>
    <t>2017-2018</t>
  </si>
  <si>
    <t>2018-2019</t>
  </si>
  <si>
    <t>2019-2020</t>
  </si>
  <si>
    <t>2020-2021</t>
  </si>
  <si>
    <t>2021-2022</t>
  </si>
  <si>
    <t>Type</t>
  </si>
  <si>
    <t>Row Labels</t>
  </si>
  <si>
    <t>Grand Total</t>
  </si>
  <si>
    <t>Column Labels</t>
  </si>
  <si>
    <t>Home-Based</t>
  </si>
  <si>
    <t>Private</t>
  </si>
  <si>
    <t>Public</t>
  </si>
  <si>
    <t>Market Share</t>
  </si>
  <si>
    <t>TOTAL</t>
  </si>
  <si>
    <t>Sum of TOTAL</t>
  </si>
  <si>
    <t>Clark Total</t>
  </si>
  <si>
    <t>King Total</t>
  </si>
  <si>
    <t>Pierce Total</t>
  </si>
  <si>
    <t>Snohomish Total</t>
  </si>
  <si>
    <t>Spokane Total</t>
  </si>
  <si>
    <t>Thurston Total</t>
  </si>
  <si>
    <t>Whatcom Total</t>
  </si>
  <si>
    <t>State Total</t>
  </si>
  <si>
    <t>Sum of  K</t>
  </si>
  <si>
    <t>Sum of Grade 1</t>
  </si>
  <si>
    <t>Note: Includes estimated home-based students under age 8 who are not reported.</t>
  </si>
  <si>
    <t>Sum of Grade 2</t>
  </si>
  <si>
    <t>Notes:</t>
  </si>
  <si>
    <t xml:space="preserve">2019-20 Private School Report is considered an undercount due to report collect issues and COVID pandemic. Some schools did not submit their data in Spring 2020 because they planned to close and not renew.  </t>
  </si>
  <si>
    <t>Sum of Grade 3</t>
  </si>
  <si>
    <t>Sum of Grade 4</t>
  </si>
  <si>
    <t>Sum of Grade 5</t>
  </si>
  <si>
    <t>Sum of Grade 6</t>
  </si>
  <si>
    <t>Sum of Grade 7</t>
  </si>
  <si>
    <t>Home-Based Instruction Count</t>
  </si>
  <si>
    <t>Home-based instruction counts are an undercount because education is not compulsory until age 8.</t>
  </si>
  <si>
    <t>Methodology for estimating K, 1, and 2:</t>
  </si>
  <si>
    <t>(1) Average the 3rd and 4th graders-these are required to report because of compulsory education lasws.</t>
  </si>
  <si>
    <t>Data source for Home-Based Instruction: OSPI Home-Based Instruction Reports</t>
  </si>
  <si>
    <t>Private School Count</t>
  </si>
  <si>
    <t>Data Source: WA State Board of Education Private School Enrollment Reports</t>
  </si>
  <si>
    <t>SBE moved their data collection back to the fall to ensure a more robust count in Fall 2020 for the 2020-21 count.</t>
  </si>
  <si>
    <t>Data includes all Public Schools-School Districts, Tribal Compact Schools, and Charter Schools reporting students K-12.</t>
  </si>
  <si>
    <t>Sum of Grade 8</t>
  </si>
  <si>
    <t>Sum of Grade 9</t>
  </si>
  <si>
    <t>Total K-12 Students</t>
  </si>
  <si>
    <t>Sum of Grade 10</t>
  </si>
  <si>
    <t>Sum of Grade 11</t>
  </si>
  <si>
    <t>Sum of Grade 12</t>
  </si>
  <si>
    <t>Total Sum of  K</t>
  </si>
  <si>
    <t>Total Sum of Grade 1</t>
  </si>
  <si>
    <t>Total Sum of Grade 2</t>
  </si>
  <si>
    <t>Total Sum of Grade 3</t>
  </si>
  <si>
    <t>Total Sum of Grade 4</t>
  </si>
  <si>
    <t>Total Sum of Grade 5</t>
  </si>
  <si>
    <t>Total Sum of Grade 6</t>
  </si>
  <si>
    <t>Total Sum of Grade 7</t>
  </si>
  <si>
    <t>Total Sum of Grade 8</t>
  </si>
  <si>
    <t>County Lookup</t>
  </si>
  <si>
    <t>Total Sum of Grade 9</t>
  </si>
  <si>
    <t>Total Sum of Grade 10</t>
  </si>
  <si>
    <t>Total Sum of Grade 11</t>
  </si>
  <si>
    <t>Total Sum of Grade 12</t>
  </si>
  <si>
    <t>Kindergarten Market Share</t>
  </si>
  <si>
    <t>Grade 1 Market Share</t>
  </si>
  <si>
    <t>Grade 2 Market Share</t>
  </si>
  <si>
    <t>Grade 3 Market Share</t>
  </si>
  <si>
    <t>Grade 4 Market Share</t>
  </si>
  <si>
    <t>Grade 5 Market Share</t>
  </si>
  <si>
    <t>Grade 6 Market Share</t>
  </si>
  <si>
    <t>Grade 7 Market Share</t>
  </si>
  <si>
    <t>Grade 8 Market Share</t>
  </si>
  <si>
    <t>Grade 9 Market Share</t>
  </si>
  <si>
    <t>Grade 10 Market Share</t>
  </si>
  <si>
    <t>Grade 11 Market Share</t>
  </si>
  <si>
    <t>Grade 12 Market Share</t>
  </si>
  <si>
    <t>Combined</t>
  </si>
  <si>
    <t>Chelan-Douglas-Okanogan</t>
  </si>
  <si>
    <t>Clallam-Jefferson</t>
  </si>
  <si>
    <t>Grays Harbor-Pacific-Wahkiakum</t>
  </si>
  <si>
    <t>NE WA (Ferry, Stevens, Lincoln, Pend Orielle)</t>
  </si>
  <si>
    <t>SE WA (Adams-Asotin-Columia-Garfield-Walla Walla-Whitman)</t>
  </si>
  <si>
    <t>Benton-Franklin</t>
  </si>
  <si>
    <t>San Juan -Island</t>
  </si>
  <si>
    <t>Klickitat-Skamania</t>
  </si>
  <si>
    <t xml:space="preserve">County </t>
  </si>
  <si>
    <t>Cowlitz-Lewis</t>
  </si>
  <si>
    <t>Mason-Thurston</t>
  </si>
  <si>
    <t>Some of these data could possibly identify certain families or students.  In those cases, rather than shown at the county level, they have been grouped with nearby counties</t>
  </si>
  <si>
    <t>Group</t>
  </si>
  <si>
    <t>Grant-Kittitas</t>
  </si>
  <si>
    <t>Benton-Franklin Total</t>
  </si>
  <si>
    <t>Chelan-Douglas-Okanogan Total</t>
  </si>
  <si>
    <t>NE WA (Ferry, Stevens, Lincoln, Pend Orielle) Total</t>
  </si>
  <si>
    <t>SE WA (Adams-Asotin-Columia-Garfield-Walla Walla-Whitman) Total</t>
  </si>
  <si>
    <r>
      <t xml:space="preserve">This report includes </t>
    </r>
    <r>
      <rPr>
        <u/>
        <sz val="11"/>
        <color theme="1"/>
        <rFont val="Calibri"/>
        <family val="2"/>
        <scheme val="minor"/>
      </rPr>
      <t>estimated</t>
    </r>
    <r>
      <rPr>
        <i/>
        <sz val="11"/>
        <color theme="1"/>
        <rFont val="Calibri"/>
        <family val="2"/>
        <scheme val="minor"/>
      </rPr>
      <t xml:space="preserve"> K,1, and 2 students who are not reported.</t>
    </r>
  </si>
  <si>
    <t xml:space="preserve">(2) Calculate the reported to unpreported ratio: Take the grade (K, 1, or 2) and divide by the total 3rd and 4th graders.  </t>
  </si>
  <si>
    <r>
      <t xml:space="preserve">It </t>
    </r>
    <r>
      <rPr>
        <b/>
        <sz val="11"/>
        <color theme="1"/>
        <rFont val="Calibri"/>
        <family val="2"/>
        <scheme val="minor"/>
      </rPr>
      <t>does</t>
    </r>
    <r>
      <rPr>
        <sz val="11"/>
        <color theme="1"/>
        <rFont val="Calibri"/>
        <family val="2"/>
        <scheme val="minor"/>
      </rPr>
      <t xml:space="preserve"> include Running Start students who also participate in 11th or 12th grade course are are reported in the 11th or 12th grade count.</t>
    </r>
  </si>
  <si>
    <t>Kindergarten Students</t>
  </si>
  <si>
    <t>By Region</t>
  </si>
  <si>
    <t>Grade 1 Students</t>
  </si>
  <si>
    <t>Klickitat-Skamania-Yakima</t>
  </si>
  <si>
    <t>Grade 2 Students</t>
  </si>
  <si>
    <t>Grade 3 Students</t>
  </si>
  <si>
    <t>Grade 4 Students</t>
  </si>
  <si>
    <t>Grade 5 Students</t>
  </si>
  <si>
    <t>Grade 6 Students</t>
  </si>
  <si>
    <t>Grade 7 Students</t>
  </si>
  <si>
    <t>Grade 8 Students</t>
  </si>
  <si>
    <t>Grade 9 Students</t>
  </si>
  <si>
    <t>Grade 10 Students</t>
  </si>
  <si>
    <t>Does not include Open Door Students</t>
  </si>
  <si>
    <t>Grade 11 Students</t>
  </si>
  <si>
    <t>Grade 12 Students</t>
  </si>
  <si>
    <t>Does include students attending at least one 12th grade class at high school.</t>
  </si>
  <si>
    <t>Does not include Open Door Students or students only attending Running Start.</t>
  </si>
  <si>
    <t>Clallam-Jefferson-Kitsap</t>
  </si>
  <si>
    <t>Central WA (Grant-Kittitas-Klickitat-Skamania-Yakima)</t>
  </si>
  <si>
    <t>Clallam-Jefferson-Kitsap Total</t>
  </si>
  <si>
    <t>Central WA (Grant-Kittitas-Klickitat-Skamania-Yakima) Total</t>
  </si>
  <si>
    <t>Rural SW WA (Cowlitz-Grays Harbor -Lewis - Mason -Pacific-Wahkiakum)</t>
  </si>
  <si>
    <t>Skagit-San Juan -Island</t>
  </si>
  <si>
    <t>Rural SW WA (Cowlitz-Grays Harbor -Lewis - Mason -Pacific-Wahkiakum) Total</t>
  </si>
  <si>
    <t>Skagit-San Juan -Island Total</t>
  </si>
  <si>
    <t>Benton Franklin</t>
  </si>
  <si>
    <t>Underreported</t>
  </si>
  <si>
    <t>2022-2023</t>
  </si>
  <si>
    <t>excluding King</t>
  </si>
  <si>
    <t>Including King</t>
  </si>
  <si>
    <t>Statewide market share with and without King County</t>
  </si>
  <si>
    <t>2023-2024</t>
  </si>
  <si>
    <t>Running Start Only</t>
  </si>
  <si>
    <t>Open Door</t>
  </si>
  <si>
    <t>TK</t>
  </si>
  <si>
    <t>K Reported</t>
  </si>
  <si>
    <t>K adjusted</t>
  </si>
  <si>
    <t>Updated 1.21.2024</t>
  </si>
  <si>
    <t>Individual grades do not include  Open Door or students only enrolled in Running Start</t>
  </si>
  <si>
    <t>HIGH SCHOOL</t>
  </si>
  <si>
    <t>Sum of HIGH SCHOOL</t>
  </si>
  <si>
    <t>Sum of Open Door</t>
  </si>
  <si>
    <t>Sum of Running Start Only</t>
  </si>
  <si>
    <t>High School</t>
  </si>
  <si>
    <t>Total Sum of HIGH SCHOOL</t>
  </si>
  <si>
    <t>High School Market Share</t>
  </si>
  <si>
    <t>Public K-12 Students in Running Open Door and Running Start</t>
  </si>
  <si>
    <t>Values</t>
  </si>
  <si>
    <t>Public Grades 9,10,11,12</t>
  </si>
  <si>
    <t>5 year lag</t>
  </si>
  <si>
    <t>6 year lag</t>
  </si>
  <si>
    <t>2024-2025</t>
  </si>
  <si>
    <t>2025-2026</t>
  </si>
  <si>
    <t>2026-2027</t>
  </si>
  <si>
    <t>2027-2028</t>
  </si>
  <si>
    <t>2028-2029</t>
  </si>
  <si>
    <t>Births 5 Year Lag</t>
  </si>
  <si>
    <t>Births 5 year Lag</t>
  </si>
  <si>
    <t>Births 6 Year Lag</t>
  </si>
  <si>
    <t>Births 6 year lag</t>
  </si>
  <si>
    <t>Area</t>
  </si>
  <si>
    <t>Updated 1.22.2024 using Data through Jan 2024.</t>
  </si>
  <si>
    <t>Note about 2019-20: In 2019-20, SBE moved their count from the fall to the spring.  However, it was interrupted by the 2020 COVID pandemic.</t>
  </si>
  <si>
    <r>
      <t xml:space="preserve">This grade level data in 9-12 </t>
    </r>
    <r>
      <rPr>
        <b/>
        <i/>
        <sz val="11"/>
        <color theme="1"/>
        <rFont val="Calibri"/>
        <family val="2"/>
        <scheme val="minor"/>
      </rPr>
      <t>does not</t>
    </r>
    <r>
      <rPr>
        <sz val="11"/>
        <color theme="1"/>
        <rFont val="Calibri"/>
        <family val="2"/>
        <scheme val="minor"/>
      </rPr>
      <t xml:space="preserve"> include students who only participate in Running Start or Open Door Students at the High School Level. </t>
    </r>
  </si>
  <si>
    <t xml:space="preserve">Kindergarten adjusted to exclude TK for 2019, 2020, 2021, and 2022. </t>
  </si>
  <si>
    <t>Updated 1.22.2024</t>
  </si>
  <si>
    <t>K-12 Market Share Annual Report</t>
  </si>
  <si>
    <t>Public School October Headcounts</t>
  </si>
  <si>
    <t>public</t>
  </si>
  <si>
    <t>private</t>
  </si>
  <si>
    <t>home</t>
  </si>
  <si>
    <t>1st gr total as a percent of births from 6 years ago</t>
  </si>
  <si>
    <t>K total as a percent of births from 5 years ago</t>
  </si>
  <si>
    <t>Total Kindergartners as a percent of births lagged 5 years (includes Home-Based, Private, and Public)</t>
  </si>
  <si>
    <t>Total 1st Graders as a percent of Births (includes Home-Based, Private, and Public)</t>
  </si>
  <si>
    <t>Data Source for Public School Count: October Headcount, Final Apportionment for the School Year or for current year, most recent apportionment report (January 2024).</t>
  </si>
  <si>
    <t>Includes Open Door and Running Start in the Public 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</si>
</sst>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31">
    <font>
      <sz val="11"/>
      <color theme="1"/>
      <name val="Calibri"/>
      <family val="2"/>
      <scheme val="minor"/>
    </font>
    <font>
      <b/>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rgb="FF9C6500"/>
      <name val="Calibri"/>
      <family val="2"/>
      <scheme val="minor"/>
    </font>
    <font>
      <sz val="11"/>
      <name val="Calibri"/>
      <family val="2"/>
    </font>
    <font>
      <b/>
      <sz val="11"/>
      <name val="Calibri"/>
      <family val="2"/>
    </font>
    <font>
      <i/>
      <sz val="11"/>
      <color theme="1"/>
      <name val="Calibri"/>
      <family val="2"/>
      <scheme val="minor"/>
    </font>
    <font>
      <u/>
      <sz val="11"/>
      <color theme="1"/>
      <name val="Calibri"/>
      <family val="2"/>
      <scheme val="minor"/>
    </font>
    <font>
      <b/>
      <i/>
      <sz val="11"/>
      <color theme="1"/>
      <name val="Calibri"/>
      <family val="2"/>
      <scheme val="minor"/>
    </font>
    <font>
      <sz val="11"/>
      <color theme="4" tint="-0.249977111117893"/>
      <name val="Calibri"/>
      <family val="2"/>
      <scheme val="minor"/>
    </font>
    <font>
      <b/>
      <sz val="11"/>
      <color theme="4" tint="-0.249977111117893"/>
      <name val="Calibri"/>
      <family val="2"/>
      <scheme val="minor"/>
    </font>
    <font>
      <sz val="11"/>
      <name val="Calibri"/>
    </font>
    <font>
      <b/>
      <sz val="8.5"/>
      <color indexed="9"/>
      <name val="Arial"/>
      <family val="2"/>
    </font>
    <font>
      <b/>
      <sz val="8.5"/>
      <name val="Arial"/>
      <family val="2"/>
    </font>
    <font>
      <sz val="8.5"/>
      <name val="Arial"/>
      <family val="2"/>
    </font>
    <font>
      <sz val="9"/>
      <color rgb="FF000000"/>
      <name val="Arial"/>
    </font>
    <font>
      <b/>
      <sz val="28"/>
      <color theme="1"/>
      <name val="Calibri"/>
      <family val="2"/>
      <scheme val="minor"/>
    </font>
  </fonts>
  <fills count="42">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indexed="8"/>
        <bgColor indexed="64"/>
      </patternFill>
    </fill>
    <fill>
      <patternFill patternType="solid">
        <fgColor indexed="22"/>
        <bgColor indexed="64"/>
      </patternFill>
    </fill>
    <fill>
      <patternFill patternType="solid">
        <fgColor theme="9"/>
        <bgColor indexed="64"/>
      </patternFill>
    </fill>
    <fill>
      <patternFill patternType="solid">
        <fgColor theme="4" tint="0.79998168889431442"/>
        <bgColor theme="4" tint="0.79998168889431442"/>
      </patternFill>
    </fill>
    <fill>
      <patternFill patternType="solid">
        <fgColor theme="4" tint="0.79998168889431442"/>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4" tint="0.39997558519241921"/>
      </bottom>
      <diagonal/>
    </border>
    <border>
      <left/>
      <right/>
      <top style="thin">
        <color theme="4" tint="0.39997558519241921"/>
      </top>
      <bottom/>
      <diagonal/>
    </border>
    <border>
      <left/>
      <right/>
      <top style="thin">
        <color theme="4"/>
      </top>
      <bottom style="thin">
        <color theme="4"/>
      </bottom>
      <diagonal/>
    </border>
    <border>
      <left/>
      <right/>
      <top style="thin">
        <color theme="4" tint="0.39997558519241921"/>
      </top>
      <bottom style="thin">
        <color theme="4" tint="0.39997558519241921"/>
      </bottom>
      <diagonal/>
    </border>
  </borders>
  <cellStyleXfs count="51">
    <xf numFmtId="0" fontId="0" fillId="0" borderId="0"/>
    <xf numFmtId="43" fontId="2" fillId="0" borderId="0" applyFont="0" applyFill="0" applyBorder="0" applyAlignment="0" applyProtection="0"/>
    <xf numFmtId="9" fontId="2"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6" borderId="4" applyNumberFormat="0" applyAlignment="0" applyProtection="0"/>
    <xf numFmtId="0" fontId="10" fillId="7" borderId="5" applyNumberFormat="0" applyAlignment="0" applyProtection="0"/>
    <xf numFmtId="0" fontId="11" fillId="7" borderId="4" applyNumberFormat="0" applyAlignment="0" applyProtection="0"/>
    <xf numFmtId="0" fontId="12" fillId="0" borderId="6" applyNumberFormat="0" applyFill="0" applyAlignment="0" applyProtection="0"/>
    <xf numFmtId="0" fontId="13" fillId="8" borderId="7" applyNumberFormat="0" applyAlignment="0" applyProtection="0"/>
    <xf numFmtId="0" fontId="14" fillId="0" borderId="0" applyNumberFormat="0" applyFill="0" applyBorder="0" applyAlignment="0" applyProtection="0"/>
    <xf numFmtId="0" fontId="2" fillId="9" borderId="8" applyNumberFormat="0" applyFont="0" applyAlignment="0" applyProtection="0"/>
    <xf numFmtId="0" fontId="15" fillId="0" borderId="0" applyNumberFormat="0" applyFill="0" applyBorder="0" applyAlignment="0" applyProtection="0"/>
    <xf numFmtId="0" fontId="1" fillId="0" borderId="9" applyNumberFormat="0" applyFill="0" applyAlignment="0" applyProtection="0"/>
    <xf numFmtId="0" fontId="16"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6"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6"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6"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6"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6"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7" fillId="5"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25" fillId="0" borderId="0"/>
    <xf numFmtId="0" fontId="18" fillId="0" borderId="0"/>
    <xf numFmtId="43" fontId="25"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9" borderId="8" applyNumberFormat="0" applyFont="0" applyAlignment="0" applyProtection="0"/>
  </cellStyleXfs>
  <cellXfs count="142">
    <xf numFmtId="0" fontId="0" fillId="0" borderId="0" xfId="0"/>
    <xf numFmtId="0" fontId="1" fillId="0" borderId="0" xfId="0" applyFont="1"/>
    <xf numFmtId="0" fontId="0" fillId="2" borderId="0" xfId="0" applyFill="1"/>
    <xf numFmtId="0" fontId="0" fillId="0" borderId="0" xfId="0" applyAlignment="1">
      <alignment horizontal="left" indent="1"/>
    </xf>
    <xf numFmtId="164" fontId="18" fillId="2" borderId="0" xfId="0" applyNumberFormat="1" applyFont="1" applyFill="1" applyAlignment="1">
      <alignment horizontal="right"/>
    </xf>
    <xf numFmtId="164" fontId="18" fillId="0" borderId="0" xfId="0" applyNumberFormat="1" applyFont="1" applyAlignment="1">
      <alignment horizontal="right"/>
    </xf>
    <xf numFmtId="164" fontId="19" fillId="0" borderId="0" xfId="1" applyNumberFormat="1" applyFont="1" applyAlignment="1">
      <alignment horizontal="left"/>
    </xf>
    <xf numFmtId="0" fontId="19" fillId="0" borderId="0" xfId="0" applyFont="1" applyAlignment="1">
      <alignment horizontal="left"/>
    </xf>
    <xf numFmtId="164" fontId="0" fillId="0" borderId="0" xfId="0" applyNumberFormat="1"/>
    <xf numFmtId="0" fontId="0" fillId="0" borderId="0" xfId="0"/>
    <xf numFmtId="0" fontId="0" fillId="0" borderId="0" xfId="0" applyAlignment="1">
      <alignment horizontal="left"/>
    </xf>
    <xf numFmtId="165" fontId="0" fillId="0" borderId="0" xfId="2" applyNumberFormat="1" applyFont="1"/>
    <xf numFmtId="0" fontId="20" fillId="0" borderId="0" xfId="0" applyFont="1"/>
    <xf numFmtId="0" fontId="0" fillId="34" borderId="0" xfId="0" applyFill="1"/>
    <xf numFmtId="164" fontId="18" fillId="34" borderId="0" xfId="0" applyNumberFormat="1" applyFont="1" applyFill="1" applyAlignment="1">
      <alignment horizontal="right"/>
    </xf>
    <xf numFmtId="0" fontId="19" fillId="34" borderId="0" xfId="0" applyFont="1" applyFill="1" applyAlignment="1">
      <alignment horizontal="left"/>
    </xf>
    <xf numFmtId="164" fontId="19" fillId="34" borderId="0" xfId="1" applyNumberFormat="1" applyFont="1" applyFill="1" applyAlignment="1">
      <alignment horizontal="left"/>
    </xf>
    <xf numFmtId="0" fontId="18" fillId="0" borderId="0" xfId="0" applyFont="1" applyAlignment="1">
      <alignment horizontal="right"/>
    </xf>
    <xf numFmtId="0" fontId="18" fillId="2" borderId="0" xfId="0" applyFont="1" applyFill="1" applyAlignment="1">
      <alignment horizontal="right"/>
    </xf>
    <xf numFmtId="0" fontId="0" fillId="0" borderId="10" xfId="0" applyBorder="1"/>
    <xf numFmtId="165" fontId="0" fillId="0" borderId="10" xfId="2" applyNumberFormat="1" applyFont="1"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1" xfId="0" applyBorder="1"/>
    <xf numFmtId="0" fontId="23" fillId="0" borderId="0" xfId="0" applyFont="1"/>
    <xf numFmtId="0" fontId="24" fillId="0" borderId="0" xfId="0" applyFont="1"/>
    <xf numFmtId="165" fontId="23" fillId="0" borderId="0" xfId="2" applyNumberFormat="1" applyFont="1"/>
    <xf numFmtId="165" fontId="23" fillId="0" borderId="10" xfId="2" applyNumberFormat="1" applyFont="1" applyBorder="1"/>
    <xf numFmtId="10" fontId="0" fillId="0" borderId="0" xfId="2" applyNumberFormat="1" applyFont="1"/>
    <xf numFmtId="0" fontId="0" fillId="0" borderId="0" xfId="0" applyAlignment="1">
      <alignment horizontal="right"/>
    </xf>
    <xf numFmtId="0" fontId="19" fillId="0" borderId="0" xfId="0" applyFont="1" applyBorder="1" applyAlignment="1">
      <alignment horizontal="left"/>
    </xf>
    <xf numFmtId="0" fontId="0" fillId="0" borderId="0" xfId="0" applyBorder="1"/>
    <xf numFmtId="164" fontId="18" fillId="0" borderId="0" xfId="0" applyNumberFormat="1" applyFont="1" applyBorder="1" applyAlignment="1">
      <alignment horizontal="right"/>
    </xf>
    <xf numFmtId="164" fontId="18" fillId="0" borderId="10" xfId="0" applyNumberFormat="1" applyFont="1" applyBorder="1" applyAlignment="1">
      <alignment horizontal="right"/>
    </xf>
    <xf numFmtId="0" fontId="19" fillId="0" borderId="10" xfId="0" applyFont="1" applyBorder="1" applyAlignment="1">
      <alignment horizontal="left"/>
    </xf>
    <xf numFmtId="0" fontId="0" fillId="0" borderId="10" xfId="0" applyBorder="1" applyAlignment="1">
      <alignment horizontal="right"/>
    </xf>
    <xf numFmtId="0" fontId="0" fillId="34" borderId="10" xfId="0" applyFill="1" applyBorder="1"/>
    <xf numFmtId="164" fontId="0" fillId="0" borderId="10" xfId="0" applyNumberFormat="1" applyBorder="1"/>
    <xf numFmtId="0" fontId="0" fillId="35" borderId="19" xfId="0" applyFill="1" applyBorder="1"/>
    <xf numFmtId="0" fontId="0" fillId="35" borderId="0" xfId="0" applyFill="1"/>
    <xf numFmtId="0" fontId="0" fillId="35" borderId="10" xfId="0" applyFill="1" applyBorder="1"/>
    <xf numFmtId="164" fontId="0" fillId="35" borderId="0" xfId="0" applyNumberFormat="1" applyFill="1"/>
    <xf numFmtId="0" fontId="0" fillId="36" borderId="0" xfId="0" applyFill="1"/>
    <xf numFmtId="0" fontId="0" fillId="36" borderId="10" xfId="0" applyFill="1" applyBorder="1"/>
    <xf numFmtId="0" fontId="0" fillId="36" borderId="0" xfId="0" applyFill="1" applyBorder="1"/>
    <xf numFmtId="0" fontId="25" fillId="36" borderId="0" xfId="44" applyNumberFormat="1" applyFont="1" applyFill="1"/>
    <xf numFmtId="0" fontId="25" fillId="36" borderId="0" xfId="44" applyNumberFormat="1" applyFont="1" applyFill="1" applyBorder="1"/>
    <xf numFmtId="0" fontId="25" fillId="36" borderId="10" xfId="44" applyNumberFormat="1" applyFont="1" applyFill="1" applyBorder="1"/>
    <xf numFmtId="164" fontId="0" fillId="36" borderId="0" xfId="0" applyNumberFormat="1" applyFill="1"/>
    <xf numFmtId="164" fontId="0" fillId="36" borderId="10" xfId="0" applyNumberFormat="1" applyFill="1" applyBorder="1"/>
    <xf numFmtId="0" fontId="1" fillId="0" borderId="19" xfId="0" applyFont="1" applyBorder="1"/>
    <xf numFmtId="0" fontId="0" fillId="35" borderId="0" xfId="0" applyFont="1" applyFill="1"/>
    <xf numFmtId="0" fontId="0" fillId="35" borderId="0" xfId="0" applyFont="1" applyFill="1" applyAlignment="1">
      <alignment horizontal="left"/>
    </xf>
    <xf numFmtId="164" fontId="0" fillId="35" borderId="0" xfId="0" applyNumberFormat="1" applyFont="1" applyFill="1"/>
    <xf numFmtId="0" fontId="26" fillId="37" borderId="0" xfId="0" applyFont="1" applyFill="1"/>
    <xf numFmtId="0" fontId="26" fillId="37" borderId="0" xfId="0" applyFont="1" applyFill="1" applyAlignment="1">
      <alignment horizontal="right" wrapText="1"/>
    </xf>
    <xf numFmtId="0" fontId="26" fillId="37" borderId="0" xfId="0" quotePrefix="1" applyFont="1" applyFill="1" applyAlignment="1">
      <alignment horizontal="right" wrapText="1"/>
    </xf>
    <xf numFmtId="0" fontId="27" fillId="0" borderId="0" xfId="0" applyFont="1"/>
    <xf numFmtId="3" fontId="27" fillId="0" borderId="0" xfId="0" applyNumberFormat="1" applyFont="1"/>
    <xf numFmtId="3" fontId="27" fillId="38" borderId="0" xfId="0" applyNumberFormat="1" applyFont="1" applyFill="1"/>
    <xf numFmtId="0" fontId="28" fillId="0" borderId="0" xfId="0" applyFont="1"/>
    <xf numFmtId="3" fontId="29" fillId="0" borderId="0" xfId="0" applyNumberFormat="1" applyFont="1" applyAlignment="1">
      <alignment vertical="center"/>
    </xf>
    <xf numFmtId="3" fontId="28" fillId="0" borderId="0" xfId="0" applyNumberFormat="1" applyFont="1"/>
    <xf numFmtId="0" fontId="28" fillId="38" borderId="0" xfId="0" applyFont="1" applyFill="1"/>
    <xf numFmtId="0" fontId="28" fillId="0" borderId="10" xfId="0" applyFont="1" applyBorder="1"/>
    <xf numFmtId="3" fontId="28" fillId="0" borderId="10" xfId="0" applyNumberFormat="1" applyFont="1" applyBorder="1"/>
    <xf numFmtId="0" fontId="28" fillId="38" borderId="10" xfId="0" applyFont="1" applyFill="1" applyBorder="1"/>
    <xf numFmtId="0" fontId="0" fillId="39" borderId="0" xfId="0" applyFill="1"/>
    <xf numFmtId="0" fontId="0" fillId="39" borderId="10" xfId="0" applyFill="1" applyBorder="1"/>
    <xf numFmtId="0" fontId="0" fillId="0" borderId="0" xfId="0" applyFill="1" applyBorder="1"/>
    <xf numFmtId="0" fontId="0" fillId="0" borderId="10" xfId="0" applyFill="1" applyBorder="1"/>
    <xf numFmtId="0" fontId="26" fillId="39" borderId="0" xfId="0" applyFont="1" applyFill="1" applyAlignment="1">
      <alignment horizontal="right" wrapText="1"/>
    </xf>
    <xf numFmtId="3" fontId="27" fillId="39" borderId="0" xfId="0" applyNumberFormat="1" applyFont="1" applyFill="1"/>
    <xf numFmtId="0" fontId="28" fillId="39" borderId="0" xfId="0" applyFont="1" applyFill="1"/>
    <xf numFmtId="3" fontId="28" fillId="39" borderId="0" xfId="0" applyNumberFormat="1" applyFont="1" applyFill="1"/>
    <xf numFmtId="3" fontId="28" fillId="39" borderId="10" xfId="0" applyNumberFormat="1" applyFont="1" applyFill="1" applyBorder="1"/>
    <xf numFmtId="3" fontId="29" fillId="39" borderId="0" xfId="0" applyNumberFormat="1" applyFont="1" applyFill="1" applyAlignment="1">
      <alignment vertical="center"/>
    </xf>
    <xf numFmtId="0" fontId="28" fillId="39" borderId="10" xfId="0" applyFont="1" applyFill="1" applyBorder="1"/>
    <xf numFmtId="3" fontId="0" fillId="0" borderId="0" xfId="0" applyNumberFormat="1"/>
    <xf numFmtId="3" fontId="0" fillId="0" borderId="10" xfId="0" applyNumberFormat="1" applyBorder="1"/>
    <xf numFmtId="0" fontId="30" fillId="0" borderId="0" xfId="0" applyFont="1"/>
    <xf numFmtId="165" fontId="0" fillId="39" borderId="0" xfId="2" applyNumberFormat="1" applyFont="1" applyFill="1"/>
    <xf numFmtId="43" fontId="0" fillId="0" borderId="0" xfId="0" applyNumberFormat="1"/>
    <xf numFmtId="0" fontId="0" fillId="0" borderId="19" xfId="0" applyBorder="1"/>
    <xf numFmtId="165" fontId="0" fillId="0" borderId="19" xfId="2" applyNumberFormat="1" applyFont="1" applyBorder="1"/>
    <xf numFmtId="0" fontId="0" fillId="0" borderId="20" xfId="0" applyBorder="1"/>
    <xf numFmtId="0" fontId="1" fillId="0" borderId="0" xfId="0" applyFont="1" applyBorder="1"/>
    <xf numFmtId="0" fontId="0" fillId="0" borderId="21" xfId="0" applyBorder="1"/>
    <xf numFmtId="9" fontId="0" fillId="0" borderId="0" xfId="2" applyFont="1" applyBorder="1"/>
    <xf numFmtId="0" fontId="1" fillId="0" borderId="14" xfId="0" applyFont="1" applyBorder="1"/>
    <xf numFmtId="0" fontId="14" fillId="0" borderId="0" xfId="0" applyFont="1" applyBorder="1"/>
    <xf numFmtId="9" fontId="14" fillId="0" borderId="0" xfId="2" applyFont="1" applyBorder="1"/>
    <xf numFmtId="165" fontId="0" fillId="0" borderId="22" xfId="2" applyNumberFormat="1" applyFont="1" applyBorder="1"/>
    <xf numFmtId="9" fontId="0" fillId="0" borderId="10" xfId="2" applyFont="1" applyBorder="1"/>
    <xf numFmtId="0" fontId="0" fillId="0" borderId="22" xfId="0" applyBorder="1"/>
    <xf numFmtId="165" fontId="2" fillId="0" borderId="19" xfId="2" applyNumberFormat="1" applyFont="1" applyBorder="1"/>
    <xf numFmtId="165" fontId="2" fillId="0" borderId="20" xfId="2" applyNumberFormat="1" applyFont="1" applyBorder="1"/>
    <xf numFmtId="165" fontId="2" fillId="0" borderId="0" xfId="2" applyNumberFormat="1" applyFont="1" applyBorder="1"/>
    <xf numFmtId="165" fontId="2" fillId="0" borderId="21" xfId="2" applyNumberFormat="1" applyFont="1" applyBorder="1"/>
    <xf numFmtId="165" fontId="2" fillId="0" borderId="10" xfId="2" applyNumberFormat="1" applyFont="1" applyBorder="1"/>
    <xf numFmtId="165" fontId="2" fillId="0" borderId="22" xfId="2" applyNumberFormat="1" applyFont="1" applyBorder="1"/>
    <xf numFmtId="0" fontId="0" fillId="0" borderId="23" xfId="0" applyBorder="1"/>
    <xf numFmtId="9" fontId="0" fillId="0" borderId="23" xfId="2" applyFont="1" applyBorder="1" applyAlignment="1">
      <alignment horizontal="right"/>
    </xf>
    <xf numFmtId="9" fontId="0" fillId="0" borderId="23" xfId="2" applyFont="1" applyBorder="1"/>
    <xf numFmtId="9" fontId="0" fillId="0" borderId="24" xfId="2" applyFont="1" applyBorder="1"/>
    <xf numFmtId="0" fontId="0" fillId="0" borderId="19" xfId="0" applyFont="1" applyBorder="1" applyAlignment="1">
      <alignment horizontal="right"/>
    </xf>
    <xf numFmtId="0" fontId="0" fillId="0" borderId="0" xfId="0" applyFont="1" applyBorder="1" applyAlignment="1">
      <alignment horizontal="right"/>
    </xf>
    <xf numFmtId="0" fontId="0" fillId="0" borderId="10" xfId="0" applyFont="1" applyBorder="1" applyAlignment="1">
      <alignment horizontal="right"/>
    </xf>
    <xf numFmtId="165" fontId="0" fillId="0" borderId="20" xfId="2" applyNumberFormat="1" applyFont="1" applyBorder="1"/>
    <xf numFmtId="0" fontId="1" fillId="0" borderId="10" xfId="0" applyFont="1" applyBorder="1"/>
    <xf numFmtId="0" fontId="1" fillId="0" borderId="22" xfId="0" applyFont="1" applyBorder="1"/>
    <xf numFmtId="165" fontId="0" fillId="0" borderId="0" xfId="2" applyNumberFormat="1" applyFont="1" applyBorder="1"/>
    <xf numFmtId="165" fontId="0" fillId="0" borderId="21" xfId="2" applyNumberFormat="1" applyFont="1" applyBorder="1"/>
    <xf numFmtId="0" fontId="1" fillId="0" borderId="21" xfId="0" applyFont="1" applyBorder="1"/>
    <xf numFmtId="9" fontId="0" fillId="0" borderId="21" xfId="2" applyFont="1" applyBorder="1"/>
    <xf numFmtId="0" fontId="0" fillId="0" borderId="0" xfId="0" applyBorder="1" applyAlignment="1">
      <alignment horizontal="right"/>
    </xf>
    <xf numFmtId="0" fontId="0" fillId="39" borderId="0" xfId="0" applyFill="1" applyBorder="1"/>
    <xf numFmtId="165" fontId="0" fillId="39" borderId="0" xfId="2" applyNumberFormat="1" applyFont="1" applyFill="1" applyBorder="1"/>
    <xf numFmtId="0" fontId="1" fillId="35" borderId="12" xfId="0" applyFont="1" applyFill="1" applyBorder="1"/>
    <xf numFmtId="0" fontId="1" fillId="35" borderId="19" xfId="0" applyFont="1" applyFill="1" applyBorder="1"/>
    <xf numFmtId="0" fontId="1" fillId="35" borderId="20" xfId="0" applyFont="1" applyFill="1" applyBorder="1"/>
    <xf numFmtId="0" fontId="0" fillId="35" borderId="14" xfId="0" applyFont="1" applyFill="1" applyBorder="1"/>
    <xf numFmtId="0" fontId="0" fillId="35" borderId="13" xfId="0" applyFont="1" applyFill="1" applyBorder="1"/>
    <xf numFmtId="0" fontId="1" fillId="40" borderId="0" xfId="0" applyFont="1" applyFill="1"/>
    <xf numFmtId="0" fontId="1" fillId="40" borderId="25" xfId="0" applyFont="1" applyFill="1" applyBorder="1"/>
    <xf numFmtId="0" fontId="1" fillId="40" borderId="26" xfId="0" applyFont="1" applyFill="1" applyBorder="1" applyAlignment="1">
      <alignment horizontal="left"/>
    </xf>
    <xf numFmtId="164" fontId="1" fillId="40" borderId="26" xfId="0" applyNumberFormat="1" applyFont="1" applyFill="1" applyBorder="1"/>
    <xf numFmtId="0" fontId="1" fillId="0" borderId="25" xfId="0" applyFont="1" applyBorder="1" applyAlignment="1">
      <alignment horizontal="left"/>
    </xf>
    <xf numFmtId="164" fontId="1" fillId="0" borderId="25" xfId="0" applyNumberFormat="1" applyFont="1" applyBorder="1"/>
    <xf numFmtId="0" fontId="1" fillId="0" borderId="27" xfId="0" applyFont="1" applyBorder="1" applyAlignment="1">
      <alignment horizontal="left"/>
    </xf>
    <xf numFmtId="164" fontId="1" fillId="0" borderId="27" xfId="0" applyNumberFormat="1" applyFont="1" applyBorder="1"/>
    <xf numFmtId="0" fontId="0" fillId="0" borderId="0" xfId="0" applyFill="1"/>
    <xf numFmtId="0" fontId="1" fillId="40" borderId="28" xfId="0" applyFont="1" applyFill="1" applyBorder="1" applyAlignment="1">
      <alignment horizontal="left"/>
    </xf>
    <xf numFmtId="164" fontId="1" fillId="40" borderId="28" xfId="0" applyNumberFormat="1" applyFont="1" applyFill="1" applyBorder="1"/>
    <xf numFmtId="0" fontId="1" fillId="40" borderId="25" xfId="0" applyFont="1" applyFill="1" applyBorder="1" applyAlignment="1">
      <alignment horizontal="left"/>
    </xf>
    <xf numFmtId="164" fontId="1" fillId="40" borderId="25" xfId="0" applyNumberFormat="1" applyFont="1" applyFill="1" applyBorder="1"/>
    <xf numFmtId="0" fontId="0" fillId="41" borderId="0" xfId="0" applyFill="1"/>
  </cellXfs>
  <cellStyles count="51">
    <cellStyle name="20% - Accent1" xfId="20" builtinId="30" customBuiltin="1"/>
    <cellStyle name="20% - Accent2" xfId="23" builtinId="34" customBuiltin="1"/>
    <cellStyle name="20% - Accent3" xfId="26" builtinId="38" customBuiltin="1"/>
    <cellStyle name="20% - Accent4" xfId="29" builtinId="42" customBuiltin="1"/>
    <cellStyle name="20% - Accent5" xfId="32" builtinId="46" customBuiltin="1"/>
    <cellStyle name="20% - Accent6" xfId="35" builtinId="50" customBuiltin="1"/>
    <cellStyle name="40% - Accent1" xfId="21" builtinId="31" customBuiltin="1"/>
    <cellStyle name="40% - Accent2" xfId="24" builtinId="35" customBuiltin="1"/>
    <cellStyle name="40% - Accent3" xfId="27" builtinId="39" customBuiltin="1"/>
    <cellStyle name="40% - Accent4" xfId="30" builtinId="43" customBuiltin="1"/>
    <cellStyle name="40% - Accent5" xfId="33" builtinId="47" customBuiltin="1"/>
    <cellStyle name="40% - Accent6" xfId="36" builtinId="51" customBuiltin="1"/>
    <cellStyle name="60% - Accent1 2" xfId="38" xr:uid="{2720D430-7903-4401-80F4-8E3F4AA03A33}"/>
    <cellStyle name="60% - Accent2 2" xfId="39" xr:uid="{B7074D95-9E4C-4B32-9C34-55B2C8C0033F}"/>
    <cellStyle name="60% - Accent3 2" xfId="40" xr:uid="{54963CE6-ACEE-42AB-AD4A-81526B5612ED}"/>
    <cellStyle name="60% - Accent4 2" xfId="41" xr:uid="{C1FD4F99-FB74-4569-A576-EB88F0AB8EC6}"/>
    <cellStyle name="60% - Accent5 2" xfId="42" xr:uid="{7D5D8095-3C18-4C98-B7B3-A78C4F0CD74D}"/>
    <cellStyle name="60% - Accent6 2" xfId="43" xr:uid="{C44DA6E0-374F-4F4C-878B-9D7E220FE822}"/>
    <cellStyle name="Accent1" xfId="19" builtinId="29" customBuiltin="1"/>
    <cellStyle name="Accent2" xfId="22" builtinId="33" customBuiltin="1"/>
    <cellStyle name="Accent3" xfId="25" builtinId="37" customBuiltin="1"/>
    <cellStyle name="Accent4" xfId="28" builtinId="41" customBuiltin="1"/>
    <cellStyle name="Accent5" xfId="31" builtinId="45" customBuiltin="1"/>
    <cellStyle name="Accent6" xfId="34" builtinId="49" customBuiltin="1"/>
    <cellStyle name="Bad" xfId="9" builtinId="27" customBuiltin="1"/>
    <cellStyle name="Calculation" xfId="12" builtinId="22" customBuiltin="1"/>
    <cellStyle name="Check Cell" xfId="14" builtinId="23" customBuiltin="1"/>
    <cellStyle name="Comma" xfId="1" builtinId="3"/>
    <cellStyle name="Comma 2" xfId="46" xr:uid="{D08E9042-1FB1-4DB1-8159-70AC2578B21F}"/>
    <cellStyle name="Comma 3" xfId="48" xr:uid="{E704F919-9F63-43D5-9CEA-7F2FEFAD606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0" builtinId="20" customBuiltin="1"/>
    <cellStyle name="Linked Cell" xfId="13" builtinId="24" customBuiltin="1"/>
    <cellStyle name="Neutral 2" xfId="37" xr:uid="{32A0444E-C03D-4A0D-BFD6-19C0F00E85BC}"/>
    <cellStyle name="Normal" xfId="0" builtinId="0"/>
    <cellStyle name="Normal 2" xfId="45" xr:uid="{59A622FC-4287-4A69-AAFB-233E7E54BC3C}"/>
    <cellStyle name="Normal 3" xfId="44" xr:uid="{1B837C96-6F29-4E4F-81D4-9B3630AFE043}"/>
    <cellStyle name="Normal 4" xfId="47" xr:uid="{8EC45312-2287-4E1D-8B10-56EB7E89230F}"/>
    <cellStyle name="Note" xfId="16" builtinId="10" customBuiltin="1"/>
    <cellStyle name="Note 2" xfId="50" xr:uid="{90EBA6A2-BDA0-4968-BC8E-1D8678DE1781}"/>
    <cellStyle name="Output" xfId="11" builtinId="21" customBuiltin="1"/>
    <cellStyle name="Percent" xfId="2" builtinId="5"/>
    <cellStyle name="Percent 2" xfId="49" xr:uid="{43A46251-DAE9-4020-BE6B-1447365AC9EC}"/>
    <cellStyle name="Title" xfId="3"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Blue Warm">
      <a:dk1>
        <a:sysClr val="windowText" lastClr="000000"/>
      </a:dk1>
      <a:lt1>
        <a:sysClr val="window" lastClr="FFFFFF"/>
      </a:lt1>
      <a:dk2>
        <a:srgbClr val="242852"/>
      </a:dk2>
      <a:lt2>
        <a:srgbClr val="ACCBF9"/>
      </a:lt2>
      <a:accent1>
        <a:srgbClr val="4A66AC"/>
      </a:accent1>
      <a:accent2>
        <a:srgbClr val="629DD1"/>
      </a:accent2>
      <a:accent3>
        <a:srgbClr val="297FD5"/>
      </a:accent3>
      <a:accent4>
        <a:srgbClr val="7F8FA9"/>
      </a:accent4>
      <a:accent5>
        <a:srgbClr val="5AA2AE"/>
      </a:accent5>
      <a:accent6>
        <a:srgbClr val="9D90A0"/>
      </a:accent6>
      <a:hlink>
        <a:srgbClr val="9454C3"/>
      </a:hlink>
      <a:folHlink>
        <a:srgbClr val="3EBBF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E09AC-2782-410E-94C7-50B5F47CDD34}">
  <dimension ref="B2:L77"/>
  <sheetViews>
    <sheetView tabSelected="1" workbookViewId="0">
      <selection activeCell="K13" sqref="K12:K13"/>
    </sheetView>
  </sheetViews>
  <sheetFormatPr defaultRowHeight="15"/>
  <cols>
    <col min="3" max="3" width="18" bestFit="1" customWidth="1"/>
    <col min="11" max="11" width="58.28515625" bestFit="1" customWidth="1"/>
    <col min="12" max="12" width="12.28515625" bestFit="1" customWidth="1"/>
  </cols>
  <sheetData>
    <row r="2" spans="2:11" ht="36">
      <c r="B2" s="85" t="s">
        <v>269</v>
      </c>
    </row>
    <row r="3" spans="2:11" s="9" customFormat="1"/>
    <row r="4" spans="2:11" s="9" customFormat="1">
      <c r="B4" s="1" t="s">
        <v>131</v>
      </c>
      <c r="K4" s="12"/>
    </row>
    <row r="5" spans="2:11" s="9" customFormat="1">
      <c r="B5" s="9" t="s">
        <v>264</v>
      </c>
    </row>
    <row r="6" spans="2:11" s="9" customFormat="1"/>
    <row r="7" spans="2:11">
      <c r="B7" s="1" t="s">
        <v>138</v>
      </c>
    </row>
    <row r="8" spans="2:11" s="9" customFormat="1">
      <c r="B8" t="s">
        <v>142</v>
      </c>
    </row>
    <row r="9" spans="2:11" s="9" customFormat="1"/>
    <row r="10" spans="2:11">
      <c r="B10" t="s">
        <v>139</v>
      </c>
    </row>
    <row r="11" spans="2:11">
      <c r="B11" s="12" t="s">
        <v>199</v>
      </c>
    </row>
    <row r="13" spans="2:11">
      <c r="B13" s="1" t="s">
        <v>140</v>
      </c>
    </row>
    <row r="14" spans="2:11">
      <c r="B14" t="s">
        <v>141</v>
      </c>
    </row>
    <row r="15" spans="2:11">
      <c r="B15" t="s">
        <v>200</v>
      </c>
    </row>
    <row r="16" spans="2:11">
      <c r="B16" t="s">
        <v>54</v>
      </c>
    </row>
    <row r="20" spans="2:2">
      <c r="B20" s="1" t="s">
        <v>143</v>
      </c>
    </row>
    <row r="21" spans="2:2" s="9" customFormat="1">
      <c r="B21" s="9" t="s">
        <v>144</v>
      </c>
    </row>
    <row r="22" spans="2:2" s="9" customFormat="1"/>
    <row r="23" spans="2:2">
      <c r="B23" t="s">
        <v>265</v>
      </c>
    </row>
    <row r="24" spans="2:2">
      <c r="B24" t="s">
        <v>132</v>
      </c>
    </row>
    <row r="25" spans="2:2">
      <c r="B25" t="s">
        <v>145</v>
      </c>
    </row>
    <row r="27" spans="2:2">
      <c r="B27" s="1" t="s">
        <v>270</v>
      </c>
    </row>
    <row r="28" spans="2:2">
      <c r="B28" t="s">
        <v>146</v>
      </c>
    </row>
    <row r="29" spans="2:2">
      <c r="B29" t="s">
        <v>266</v>
      </c>
    </row>
    <row r="30" spans="2:2">
      <c r="B30" t="s">
        <v>201</v>
      </c>
    </row>
    <row r="31" spans="2:2">
      <c r="B31" t="s">
        <v>267</v>
      </c>
    </row>
    <row r="32" spans="2:2">
      <c r="B32" s="1" t="s">
        <v>278</v>
      </c>
    </row>
    <row r="35" spans="2:12">
      <c r="B35" s="1"/>
    </row>
    <row r="36" spans="2:12">
      <c r="B36" t="s">
        <v>192</v>
      </c>
    </row>
    <row r="38" spans="2:12">
      <c r="B38" t="s">
        <v>189</v>
      </c>
      <c r="C38" s="1" t="s">
        <v>193</v>
      </c>
      <c r="K38" s="1" t="s">
        <v>193</v>
      </c>
      <c r="L38" s="9" t="s">
        <v>189</v>
      </c>
    </row>
    <row r="39" spans="2:12">
      <c r="B39" t="s">
        <v>1</v>
      </c>
      <c r="C39" t="s">
        <v>185</v>
      </c>
      <c r="D39" s="9"/>
      <c r="F39" s="9"/>
      <c r="K39" s="21" t="s">
        <v>186</v>
      </c>
      <c r="L39" s="25" t="s">
        <v>3</v>
      </c>
    </row>
    <row r="40" spans="2:12">
      <c r="B40" t="s">
        <v>2</v>
      </c>
      <c r="C40" t="s">
        <v>185</v>
      </c>
      <c r="D40" s="9"/>
      <c r="F40" s="9"/>
      <c r="K40" s="22" t="s">
        <v>186</v>
      </c>
      <c r="L40" s="26" t="s">
        <v>11</v>
      </c>
    </row>
    <row r="41" spans="2:12">
      <c r="B41" t="s">
        <v>3</v>
      </c>
      <c r="C41" t="s">
        <v>186</v>
      </c>
      <c r="D41" s="9"/>
      <c r="F41" s="9"/>
      <c r="K41" s="21" t="s">
        <v>181</v>
      </c>
      <c r="L41" s="25" t="s">
        <v>4</v>
      </c>
    </row>
    <row r="42" spans="2:12">
      <c r="B42" t="s">
        <v>4</v>
      </c>
      <c r="C42" t="s">
        <v>181</v>
      </c>
      <c r="D42" s="9"/>
      <c r="F42" s="9"/>
      <c r="K42" s="23" t="s">
        <v>181</v>
      </c>
      <c r="L42" s="27" t="s">
        <v>9</v>
      </c>
    </row>
    <row r="43" spans="2:12">
      <c r="B43" t="s">
        <v>5</v>
      </c>
      <c r="C43" t="s">
        <v>182</v>
      </c>
      <c r="D43" s="9"/>
      <c r="G43" s="9"/>
      <c r="K43" s="22" t="s">
        <v>181</v>
      </c>
      <c r="L43" s="26" t="s">
        <v>24</v>
      </c>
    </row>
    <row r="44" spans="2:12">
      <c r="B44" t="s">
        <v>6</v>
      </c>
      <c r="C44" t="s">
        <v>6</v>
      </c>
      <c r="D44" s="9"/>
      <c r="G44" s="9"/>
      <c r="K44" s="21" t="s">
        <v>182</v>
      </c>
      <c r="L44" s="25" t="s">
        <v>5</v>
      </c>
    </row>
    <row r="45" spans="2:12">
      <c r="B45" t="s">
        <v>7</v>
      </c>
      <c r="C45" t="s">
        <v>185</v>
      </c>
      <c r="D45" s="9"/>
      <c r="G45" s="9"/>
      <c r="K45" s="22" t="s">
        <v>182</v>
      </c>
      <c r="L45" s="26" t="s">
        <v>16</v>
      </c>
    </row>
    <row r="46" spans="2:12">
      <c r="B46" t="s">
        <v>8</v>
      </c>
      <c r="C46" t="s">
        <v>190</v>
      </c>
      <c r="D46" s="9"/>
      <c r="K46" s="24" t="s">
        <v>6</v>
      </c>
      <c r="L46" s="28" t="s">
        <v>6</v>
      </c>
    </row>
    <row r="47" spans="2:12">
      <c r="B47" t="s">
        <v>9</v>
      </c>
      <c r="C47" t="s">
        <v>181</v>
      </c>
      <c r="D47" s="9"/>
      <c r="K47" s="21" t="s">
        <v>190</v>
      </c>
      <c r="L47" s="25" t="s">
        <v>8</v>
      </c>
    </row>
    <row r="48" spans="2:12">
      <c r="B48" t="s">
        <v>10</v>
      </c>
      <c r="C48" t="s">
        <v>184</v>
      </c>
      <c r="D48" s="9"/>
      <c r="K48" s="22" t="s">
        <v>190</v>
      </c>
      <c r="L48" s="26" t="s">
        <v>21</v>
      </c>
    </row>
    <row r="49" spans="2:12">
      <c r="B49" s="9" t="s">
        <v>11</v>
      </c>
      <c r="C49" s="9" t="s">
        <v>186</v>
      </c>
      <c r="D49" s="9"/>
      <c r="K49" s="21" t="s">
        <v>194</v>
      </c>
      <c r="L49" s="25" t="s">
        <v>13</v>
      </c>
    </row>
    <row r="50" spans="2:12">
      <c r="B50" t="s">
        <v>12</v>
      </c>
      <c r="C50" t="s">
        <v>185</v>
      </c>
      <c r="D50" s="9"/>
      <c r="K50" s="22" t="s">
        <v>194</v>
      </c>
      <c r="L50" s="26" t="s">
        <v>19</v>
      </c>
    </row>
    <row r="51" spans="2:12" s="9" customFormat="1">
      <c r="B51" t="s">
        <v>13</v>
      </c>
      <c r="C51" t="s">
        <v>194</v>
      </c>
      <c r="K51" s="21" t="s">
        <v>183</v>
      </c>
      <c r="L51" s="25" t="s">
        <v>14</v>
      </c>
    </row>
    <row r="52" spans="2:12">
      <c r="B52" t="s">
        <v>14</v>
      </c>
      <c r="C52" t="s">
        <v>183</v>
      </c>
      <c r="D52" s="9"/>
      <c r="K52" s="23" t="s">
        <v>183</v>
      </c>
      <c r="L52" s="27" t="s">
        <v>25</v>
      </c>
    </row>
    <row r="53" spans="2:12">
      <c r="B53" t="s">
        <v>15</v>
      </c>
      <c r="C53" t="s">
        <v>187</v>
      </c>
      <c r="D53" s="9"/>
      <c r="K53" s="22" t="s">
        <v>183</v>
      </c>
      <c r="L53" s="26" t="s">
        <v>35</v>
      </c>
    </row>
    <row r="54" spans="2:12">
      <c r="B54" t="s">
        <v>16</v>
      </c>
      <c r="C54" t="s">
        <v>182</v>
      </c>
      <c r="D54" s="9"/>
      <c r="K54" s="24" t="s">
        <v>17</v>
      </c>
      <c r="L54" s="28" t="s">
        <v>17</v>
      </c>
    </row>
    <row r="55" spans="2:12">
      <c r="B55" t="s">
        <v>17</v>
      </c>
      <c r="C55" t="s">
        <v>17</v>
      </c>
      <c r="D55" s="9"/>
      <c r="K55" s="24" t="s">
        <v>18</v>
      </c>
      <c r="L55" s="28" t="s">
        <v>18</v>
      </c>
    </row>
    <row r="56" spans="2:12">
      <c r="B56" t="s">
        <v>18</v>
      </c>
      <c r="C56" t="s">
        <v>18</v>
      </c>
      <c r="K56" s="21" t="s">
        <v>205</v>
      </c>
      <c r="L56" s="25" t="s">
        <v>20</v>
      </c>
    </row>
    <row r="57" spans="2:12">
      <c r="B57" t="s">
        <v>19</v>
      </c>
      <c r="C57" t="s">
        <v>194</v>
      </c>
      <c r="D57" s="9"/>
      <c r="K57" s="22" t="s">
        <v>188</v>
      </c>
      <c r="L57" s="26" t="s">
        <v>30</v>
      </c>
    </row>
    <row r="58" spans="2:12">
      <c r="B58" t="s">
        <v>20</v>
      </c>
      <c r="C58" t="s">
        <v>188</v>
      </c>
      <c r="D58" s="9"/>
      <c r="K58" s="23" t="s">
        <v>205</v>
      </c>
      <c r="L58" s="27" t="s">
        <v>39</v>
      </c>
    </row>
    <row r="59" spans="2:12">
      <c r="B59" t="s">
        <v>21</v>
      </c>
      <c r="C59" t="s">
        <v>190</v>
      </c>
      <c r="D59" s="9"/>
      <c r="K59" s="21" t="s">
        <v>191</v>
      </c>
      <c r="L59" s="25" t="s">
        <v>23</v>
      </c>
    </row>
    <row r="60" spans="2:12">
      <c r="B60" t="s">
        <v>22</v>
      </c>
      <c r="C60" t="s">
        <v>184</v>
      </c>
      <c r="D60" s="9"/>
      <c r="K60" s="22" t="s">
        <v>191</v>
      </c>
      <c r="L60" s="26" t="s">
        <v>34</v>
      </c>
    </row>
    <row r="61" spans="2:12">
      <c r="B61" t="s">
        <v>23</v>
      </c>
      <c r="C61" t="s">
        <v>191</v>
      </c>
      <c r="D61" s="9"/>
      <c r="K61" s="21" t="s">
        <v>184</v>
      </c>
      <c r="L61" s="25" t="s">
        <v>10</v>
      </c>
    </row>
    <row r="62" spans="2:12">
      <c r="B62" t="s">
        <v>24</v>
      </c>
      <c r="C62" t="s">
        <v>181</v>
      </c>
      <c r="D62" s="9"/>
      <c r="K62" s="23" t="s">
        <v>184</v>
      </c>
      <c r="L62" s="27" t="s">
        <v>22</v>
      </c>
    </row>
    <row r="63" spans="2:12">
      <c r="B63" t="s">
        <v>25</v>
      </c>
      <c r="C63" t="s">
        <v>183</v>
      </c>
      <c r="D63" s="9"/>
      <c r="K63" s="23" t="s">
        <v>184</v>
      </c>
      <c r="L63" s="27" t="s">
        <v>26</v>
      </c>
    </row>
    <row r="64" spans="2:12">
      <c r="B64" s="9" t="s">
        <v>26</v>
      </c>
      <c r="C64" s="9" t="s">
        <v>184</v>
      </c>
      <c r="D64" s="9"/>
      <c r="K64" s="22" t="s">
        <v>184</v>
      </c>
      <c r="L64" s="26" t="s">
        <v>33</v>
      </c>
    </row>
    <row r="65" spans="2:12">
      <c r="B65" t="s">
        <v>27</v>
      </c>
      <c r="C65" t="s">
        <v>27</v>
      </c>
      <c r="D65" s="9"/>
      <c r="K65" s="24" t="s">
        <v>27</v>
      </c>
      <c r="L65" s="28" t="s">
        <v>27</v>
      </c>
    </row>
    <row r="66" spans="2:12" s="9" customFormat="1">
      <c r="B66" t="s">
        <v>28</v>
      </c>
      <c r="C66" t="s">
        <v>187</v>
      </c>
      <c r="K66" s="21" t="s">
        <v>187</v>
      </c>
      <c r="L66" s="25" t="s">
        <v>15</v>
      </c>
    </row>
    <row r="67" spans="2:12">
      <c r="B67" t="s">
        <v>29</v>
      </c>
      <c r="C67" t="s">
        <v>29</v>
      </c>
      <c r="D67" s="9"/>
      <c r="K67" s="22" t="s">
        <v>187</v>
      </c>
      <c r="L67" s="26" t="s">
        <v>28</v>
      </c>
    </row>
    <row r="68" spans="2:12">
      <c r="B68" t="s">
        <v>30</v>
      </c>
      <c r="C68" t="s">
        <v>188</v>
      </c>
      <c r="D68" s="9"/>
      <c r="K68" s="21" t="s">
        <v>185</v>
      </c>
      <c r="L68" s="25" t="s">
        <v>1</v>
      </c>
    </row>
    <row r="69" spans="2:12">
      <c r="B69" t="s">
        <v>31</v>
      </c>
      <c r="C69" t="s">
        <v>31</v>
      </c>
      <c r="D69" s="9"/>
      <c r="K69" s="23" t="s">
        <v>185</v>
      </c>
      <c r="L69" s="27" t="s">
        <v>2</v>
      </c>
    </row>
    <row r="70" spans="2:12">
      <c r="B70" t="s">
        <v>32</v>
      </c>
      <c r="C70" t="s">
        <v>32</v>
      </c>
      <c r="D70" s="9"/>
      <c r="K70" s="23" t="s">
        <v>185</v>
      </c>
      <c r="L70" s="27" t="s">
        <v>7</v>
      </c>
    </row>
    <row r="71" spans="2:12">
      <c r="B71" t="s">
        <v>33</v>
      </c>
      <c r="C71" t="s">
        <v>184</v>
      </c>
      <c r="K71" s="23" t="s">
        <v>185</v>
      </c>
      <c r="L71" s="27" t="s">
        <v>12</v>
      </c>
    </row>
    <row r="72" spans="2:12">
      <c r="B72" t="s">
        <v>34</v>
      </c>
      <c r="C72" t="s">
        <v>191</v>
      </c>
      <c r="D72" s="9"/>
      <c r="K72" s="23" t="s">
        <v>185</v>
      </c>
      <c r="L72" s="27" t="s">
        <v>36</v>
      </c>
    </row>
    <row r="73" spans="2:12">
      <c r="B73" t="s">
        <v>35</v>
      </c>
      <c r="C73" t="s">
        <v>183</v>
      </c>
      <c r="D73" s="9"/>
      <c r="K73" s="22" t="s">
        <v>185</v>
      </c>
      <c r="L73" s="26" t="s">
        <v>38</v>
      </c>
    </row>
    <row r="74" spans="2:12">
      <c r="B74" t="s">
        <v>36</v>
      </c>
      <c r="C74" t="s">
        <v>185</v>
      </c>
      <c r="D74" s="9"/>
      <c r="K74" s="24" t="s">
        <v>29</v>
      </c>
      <c r="L74" s="28" t="s">
        <v>29</v>
      </c>
    </row>
    <row r="75" spans="2:12">
      <c r="B75" t="s">
        <v>37</v>
      </c>
      <c r="C75" t="s">
        <v>37</v>
      </c>
      <c r="K75" s="24" t="s">
        <v>31</v>
      </c>
      <c r="L75" s="28" t="s">
        <v>31</v>
      </c>
    </row>
    <row r="76" spans="2:12">
      <c r="B76" t="s">
        <v>38</v>
      </c>
      <c r="C76" t="s">
        <v>185</v>
      </c>
      <c r="D76" s="9"/>
      <c r="K76" s="24" t="s">
        <v>32</v>
      </c>
      <c r="L76" s="28" t="s">
        <v>32</v>
      </c>
    </row>
    <row r="77" spans="2:12">
      <c r="B77" t="s">
        <v>39</v>
      </c>
      <c r="C77" t="s">
        <v>205</v>
      </c>
      <c r="K77" s="24" t="s">
        <v>37</v>
      </c>
      <c r="L77" s="28" t="s">
        <v>37</v>
      </c>
    </row>
  </sheetData>
  <autoFilter ref="K38:L38" xr:uid="{046E09AC-2782-410E-94C7-50B5F47CDD34}">
    <sortState xmlns:xlrd2="http://schemas.microsoft.com/office/spreadsheetml/2017/richdata2" ref="K39:L77">
      <sortCondition ref="K38"/>
    </sortState>
  </autoFilter>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BEC394-61D0-4320-86D2-FAC5CE19ADD4}">
  <dimension ref="A1:W200"/>
  <sheetViews>
    <sheetView zoomScale="70" zoomScaleNormal="70" workbookViewId="0">
      <selection activeCell="W47" sqref="W47"/>
    </sheetView>
  </sheetViews>
  <sheetFormatPr defaultRowHeight="15"/>
  <cols>
    <col min="1" max="1" width="14.28515625" style="9" bestFit="1" customWidth="1"/>
    <col min="2" max="2" width="19.28515625" style="9" bestFit="1" customWidth="1"/>
    <col min="3" max="3" width="21.7109375" style="9" bestFit="1" customWidth="1"/>
    <col min="4" max="6" width="13.5703125" style="9" bestFit="1" customWidth="1"/>
    <col min="7" max="7" width="14" style="9" bestFit="1" customWidth="1"/>
    <col min="8" max="8" width="14" style="9" customWidth="1"/>
    <col min="9" max="9" width="14" style="9" bestFit="1" customWidth="1"/>
    <col min="10" max="10" width="14.42578125" style="9" bestFit="1" customWidth="1"/>
    <col min="11" max="11" width="14.42578125" style="9" customWidth="1"/>
    <col min="12" max="12" width="6.7109375" style="9" customWidth="1"/>
    <col min="13" max="13" width="16.28515625" style="9" bestFit="1" customWidth="1"/>
    <col min="14" max="14" width="35.85546875" style="9" bestFit="1" customWidth="1"/>
    <col min="15" max="18" width="13.5703125" style="9" bestFit="1" customWidth="1"/>
    <col min="19" max="21" width="14" style="9" bestFit="1" customWidth="1"/>
    <col min="22" max="23" width="14.42578125" style="9" bestFit="1" customWidth="1"/>
    <col min="24" max="16384" width="9.140625" style="9"/>
  </cols>
  <sheetData>
    <row r="1" spans="1:23">
      <c r="B1" s="1" t="s">
        <v>210</v>
      </c>
      <c r="M1" s="1" t="s">
        <v>210</v>
      </c>
      <c r="N1" s="9" t="s">
        <v>268</v>
      </c>
    </row>
    <row r="3" spans="1:23">
      <c r="B3" s="128" t="s">
        <v>136</v>
      </c>
      <c r="C3" s="128" t="s">
        <v>112</v>
      </c>
      <c r="D3" s="128"/>
      <c r="E3" s="128"/>
      <c r="F3" s="128"/>
      <c r="G3" s="128"/>
      <c r="H3" s="128"/>
      <c r="I3" s="128"/>
      <c r="J3" s="128"/>
      <c r="K3" s="128"/>
    </row>
    <row r="4" spans="1:23">
      <c r="B4" s="129" t="s">
        <v>110</v>
      </c>
      <c r="C4" s="129" t="s">
        <v>0</v>
      </c>
      <c r="D4" s="129" t="s">
        <v>103</v>
      </c>
      <c r="E4" s="129" t="s">
        <v>104</v>
      </c>
      <c r="F4" s="129" t="s">
        <v>105</v>
      </c>
      <c r="G4" s="129" t="s">
        <v>106</v>
      </c>
      <c r="H4" s="129" t="s">
        <v>107</v>
      </c>
      <c r="I4" s="129" t="s">
        <v>108</v>
      </c>
      <c r="J4" s="129" t="s">
        <v>230</v>
      </c>
      <c r="K4" s="129" t="s">
        <v>234</v>
      </c>
      <c r="M4" s="1" t="s">
        <v>116</v>
      </c>
      <c r="N4" s="1" t="str">
        <f>A5</f>
        <v>State Total</v>
      </c>
      <c r="O4" s="1" t="str">
        <f t="shared" ref="O4:W4" si="0">C4</f>
        <v>2015-2016</v>
      </c>
      <c r="P4" s="1" t="str">
        <f t="shared" si="0"/>
        <v>2016-2017</v>
      </c>
      <c r="Q4" s="1" t="str">
        <f t="shared" si="0"/>
        <v>2017-2018</v>
      </c>
      <c r="R4" s="1" t="str">
        <f t="shared" si="0"/>
        <v>2018-2019</v>
      </c>
      <c r="S4" s="1" t="str">
        <f t="shared" si="0"/>
        <v>2019-2020</v>
      </c>
      <c r="T4" s="1" t="str">
        <f t="shared" si="0"/>
        <v>2020-2021</v>
      </c>
      <c r="U4" s="1" t="str">
        <f t="shared" si="0"/>
        <v>2021-2022</v>
      </c>
      <c r="V4" s="1" t="str">
        <f t="shared" si="0"/>
        <v>2022-2023</v>
      </c>
      <c r="W4" s="1" t="str">
        <f t="shared" si="0"/>
        <v>2023-2024</v>
      </c>
    </row>
    <row r="5" spans="1:23">
      <c r="A5" s="1" t="s">
        <v>126</v>
      </c>
      <c r="B5" s="10" t="s">
        <v>113</v>
      </c>
      <c r="C5" s="8">
        <v>2115</v>
      </c>
      <c r="D5" s="8">
        <v>2079</v>
      </c>
      <c r="E5" s="8">
        <v>2032</v>
      </c>
      <c r="F5" s="8">
        <v>2266</v>
      </c>
      <c r="G5" s="8">
        <v>2129</v>
      </c>
      <c r="H5" s="8">
        <v>3994</v>
      </c>
      <c r="I5" s="8">
        <v>3267</v>
      </c>
      <c r="J5" s="8">
        <v>3033</v>
      </c>
      <c r="K5" s="8">
        <v>2962</v>
      </c>
      <c r="N5" s="9" t="str">
        <f>B5</f>
        <v>Home-Based</v>
      </c>
      <c r="O5" s="11">
        <f>C5/C8</f>
        <v>2.3901005763363091E-2</v>
      </c>
      <c r="P5" s="11">
        <f t="shared" ref="P5:W5" si="1">D5/D8</f>
        <v>2.314706570025719E-2</v>
      </c>
      <c r="Q5" s="11">
        <f t="shared" si="1"/>
        <v>2.1991579995454497E-2</v>
      </c>
      <c r="R5" s="11">
        <f t="shared" si="1"/>
        <v>2.3563911650929661E-2</v>
      </c>
      <c r="S5" s="11">
        <f t="shared" si="1"/>
        <v>2.2060118745401983E-2</v>
      </c>
      <c r="T5" s="11">
        <f t="shared" si="1"/>
        <v>4.2474450458881458E-2</v>
      </c>
      <c r="U5" s="11">
        <f t="shared" si="1"/>
        <v>3.5963936988804616E-2</v>
      </c>
      <c r="V5" s="11">
        <f t="shared" si="1"/>
        <v>3.3432908211069347E-2</v>
      </c>
      <c r="W5" s="11">
        <f t="shared" si="1"/>
        <v>3.2686301989648968E-2</v>
      </c>
    </row>
    <row r="6" spans="1:23">
      <c r="B6" s="10" t="s">
        <v>114</v>
      </c>
      <c r="C6" s="8">
        <v>5827</v>
      </c>
      <c r="D6" s="8">
        <v>5972</v>
      </c>
      <c r="E6" s="8">
        <v>5877</v>
      </c>
      <c r="F6" s="8">
        <v>6245</v>
      </c>
      <c r="G6" s="8">
        <v>5596</v>
      </c>
      <c r="H6" s="8">
        <v>5564</v>
      </c>
      <c r="I6" s="8">
        <v>6531</v>
      </c>
      <c r="J6" s="8">
        <v>6742</v>
      </c>
      <c r="K6" s="8">
        <v>6871</v>
      </c>
      <c r="N6" s="9" t="str">
        <f>B6</f>
        <v>Private</v>
      </c>
      <c r="O6" s="11">
        <f t="shared" ref="O6:W6" si="2">C6/C8</f>
        <v>6.5849248502655666E-2</v>
      </c>
      <c r="P6" s="11">
        <f t="shared" si="2"/>
        <v>6.6490753420844609E-2</v>
      </c>
      <c r="Q6" s="11">
        <f t="shared" si="2"/>
        <v>6.3604584465199843E-2</v>
      </c>
      <c r="R6" s="11">
        <f t="shared" si="2"/>
        <v>6.4941142215382053E-2</v>
      </c>
      <c r="S6" s="11">
        <f t="shared" si="2"/>
        <v>5.7984229450103099E-2</v>
      </c>
      <c r="T6" s="11">
        <f t="shared" si="2"/>
        <v>5.9170716663299053E-2</v>
      </c>
      <c r="U6" s="11">
        <f t="shared" si="2"/>
        <v>7.1894849242082323E-2</v>
      </c>
      <c r="V6" s="11">
        <f t="shared" si="2"/>
        <v>7.4317397678545838E-2</v>
      </c>
      <c r="W6" s="11">
        <f t="shared" si="2"/>
        <v>7.582295103675829E-2</v>
      </c>
    </row>
    <row r="7" spans="1:23">
      <c r="B7" s="10" t="s">
        <v>115</v>
      </c>
      <c r="C7" s="8">
        <v>80548</v>
      </c>
      <c r="D7" s="8">
        <v>81766</v>
      </c>
      <c r="E7" s="8">
        <v>84490</v>
      </c>
      <c r="F7" s="8">
        <v>87653</v>
      </c>
      <c r="G7" s="8">
        <v>88784</v>
      </c>
      <c r="H7" s="8">
        <v>84475</v>
      </c>
      <c r="I7" s="8">
        <v>81043</v>
      </c>
      <c r="J7" s="8">
        <v>80944</v>
      </c>
      <c r="K7" s="8">
        <v>80786</v>
      </c>
      <c r="N7" s="9" t="str">
        <f>B7</f>
        <v>Public</v>
      </c>
      <c r="O7" s="11">
        <f t="shared" ref="O7:V7" si="3">C7/C8</f>
        <v>0.91024974573398121</v>
      </c>
      <c r="P7" s="11">
        <f t="shared" si="3"/>
        <v>0.9103621808788982</v>
      </c>
      <c r="Q7" s="11">
        <f t="shared" si="3"/>
        <v>0.91440383553934568</v>
      </c>
      <c r="R7" s="11">
        <f t="shared" si="3"/>
        <v>0.91149494613368831</v>
      </c>
      <c r="S7" s="11">
        <f t="shared" si="3"/>
        <v>0.9199556518044949</v>
      </c>
      <c r="T7" s="11">
        <f t="shared" si="3"/>
        <v>0.89835483287781948</v>
      </c>
      <c r="U7" s="11">
        <f t="shared" si="3"/>
        <v>0.89214121376911304</v>
      </c>
      <c r="V7" s="11">
        <f t="shared" si="3"/>
        <v>0.89224969411038479</v>
      </c>
      <c r="W7" s="11">
        <f>K7/K8</f>
        <v>0.89149074697359276</v>
      </c>
    </row>
    <row r="8" spans="1:23">
      <c r="B8" s="130" t="s">
        <v>111</v>
      </c>
      <c r="C8" s="131">
        <v>88490</v>
      </c>
      <c r="D8" s="131">
        <v>89817</v>
      </c>
      <c r="E8" s="131">
        <v>92399</v>
      </c>
      <c r="F8" s="131">
        <v>96164</v>
      </c>
      <c r="G8" s="131">
        <v>96509</v>
      </c>
      <c r="H8" s="131">
        <v>94033</v>
      </c>
      <c r="I8" s="131">
        <v>90841</v>
      </c>
      <c r="J8" s="131">
        <v>90719</v>
      </c>
      <c r="K8" s="131">
        <v>90619</v>
      </c>
    </row>
    <row r="10" spans="1:23">
      <c r="A10" s="1" t="s">
        <v>203</v>
      </c>
      <c r="B10" s="1" t="s">
        <v>210</v>
      </c>
      <c r="C10" s="10"/>
      <c r="D10" s="10"/>
      <c r="E10" s="10"/>
      <c r="F10" s="10"/>
      <c r="G10" s="10"/>
      <c r="H10" s="10"/>
      <c r="I10" s="10"/>
      <c r="J10" s="10"/>
      <c r="K10" s="10"/>
      <c r="M10" s="1" t="s">
        <v>210</v>
      </c>
    </row>
    <row r="11" spans="1:23">
      <c r="B11" s="128" t="s">
        <v>136</v>
      </c>
      <c r="C11" s="128" t="s">
        <v>112</v>
      </c>
      <c r="D11" s="128"/>
      <c r="E11" s="128"/>
      <c r="F11" s="128"/>
      <c r="G11" s="128"/>
      <c r="H11" s="128"/>
      <c r="I11" s="128"/>
      <c r="J11" s="128"/>
      <c r="K11" s="128"/>
    </row>
    <row r="12" spans="1:23">
      <c r="B12" s="129" t="s">
        <v>110</v>
      </c>
      <c r="C12" s="129" t="s">
        <v>0</v>
      </c>
      <c r="D12" s="129" t="s">
        <v>103</v>
      </c>
      <c r="E12" s="129" t="s">
        <v>104</v>
      </c>
      <c r="F12" s="129" t="s">
        <v>105</v>
      </c>
      <c r="G12" s="129" t="s">
        <v>106</v>
      </c>
      <c r="H12" s="129" t="s">
        <v>107</v>
      </c>
      <c r="I12" s="129" t="s">
        <v>108</v>
      </c>
      <c r="J12" s="129" t="s">
        <v>230</v>
      </c>
      <c r="K12" s="129" t="s">
        <v>234</v>
      </c>
    </row>
    <row r="13" spans="1:23">
      <c r="B13" s="132" t="s">
        <v>186</v>
      </c>
      <c r="C13" s="133"/>
      <c r="D13" s="133"/>
      <c r="E13" s="133"/>
      <c r="F13" s="133"/>
      <c r="G13" s="133"/>
      <c r="H13" s="133"/>
      <c r="I13" s="133"/>
      <c r="J13" s="133"/>
      <c r="K13" s="133"/>
      <c r="M13" s="1" t="s">
        <v>116</v>
      </c>
      <c r="N13" s="1" t="str">
        <f>B13</f>
        <v>Benton-Franklin</v>
      </c>
      <c r="O13" s="1" t="str">
        <f>$C$12</f>
        <v>2015-2016</v>
      </c>
      <c r="P13" s="1" t="str">
        <f>$D$12</f>
        <v>2016-2017</v>
      </c>
      <c r="Q13" s="1" t="str">
        <f>$E$12</f>
        <v>2017-2018</v>
      </c>
      <c r="R13" s="1" t="str">
        <f>$F$12</f>
        <v>2018-2019</v>
      </c>
      <c r="S13" s="1" t="str">
        <f>$G$12</f>
        <v>2019-2020</v>
      </c>
      <c r="T13" s="1" t="str">
        <f>$H$12</f>
        <v>2020-2021</v>
      </c>
      <c r="U13" s="1" t="str">
        <f>$I$12</f>
        <v>2021-2022</v>
      </c>
      <c r="V13" s="1" t="str">
        <f>$J$12</f>
        <v>2022-2023</v>
      </c>
      <c r="W13" s="1" t="str">
        <f>$K$12</f>
        <v>2023-2024</v>
      </c>
    </row>
    <row r="14" spans="1:23">
      <c r="B14" s="3" t="s">
        <v>113</v>
      </c>
      <c r="C14" s="8">
        <v>73</v>
      </c>
      <c r="D14" s="8">
        <v>70</v>
      </c>
      <c r="E14" s="8">
        <v>47</v>
      </c>
      <c r="F14" s="8">
        <v>63</v>
      </c>
      <c r="G14" s="8">
        <v>105</v>
      </c>
      <c r="H14" s="8">
        <v>195</v>
      </c>
      <c r="I14" s="8">
        <v>112</v>
      </c>
      <c r="J14" s="8">
        <v>116</v>
      </c>
      <c r="K14" s="8">
        <v>129</v>
      </c>
      <c r="N14" s="9" t="str">
        <f>B14</f>
        <v>Home-Based</v>
      </c>
      <c r="O14" s="11">
        <f t="shared" ref="O14:W14" si="4">C14/C17</f>
        <v>1.6708628976882581E-2</v>
      </c>
      <c r="P14" s="11">
        <f t="shared" si="4"/>
        <v>1.5631978561857971E-2</v>
      </c>
      <c r="Q14" s="11">
        <f t="shared" si="4"/>
        <v>9.9386762529075912E-3</v>
      </c>
      <c r="R14" s="11">
        <f t="shared" si="4"/>
        <v>1.2670957361222849E-2</v>
      </c>
      <c r="S14" s="11">
        <f t="shared" si="4"/>
        <v>2.1212121212121213E-2</v>
      </c>
      <c r="T14" s="11">
        <f t="shared" si="4"/>
        <v>3.9852851011649294E-2</v>
      </c>
      <c r="U14" s="11">
        <f t="shared" si="4"/>
        <v>2.3623708078464457E-2</v>
      </c>
      <c r="V14" s="11">
        <f t="shared" si="4"/>
        <v>2.4364629279563118E-2</v>
      </c>
      <c r="W14" s="11">
        <f t="shared" si="4"/>
        <v>2.6418185541675198E-2</v>
      </c>
    </row>
    <row r="15" spans="1:23">
      <c r="B15" s="3" t="s">
        <v>114</v>
      </c>
      <c r="C15" s="8">
        <v>148</v>
      </c>
      <c r="D15" s="8">
        <v>166</v>
      </c>
      <c r="E15" s="8">
        <v>147</v>
      </c>
      <c r="F15" s="8">
        <v>173</v>
      </c>
      <c r="G15" s="8">
        <v>123</v>
      </c>
      <c r="H15" s="8">
        <v>163</v>
      </c>
      <c r="I15" s="8">
        <v>218</v>
      </c>
      <c r="J15" s="8">
        <v>206</v>
      </c>
      <c r="K15" s="8">
        <v>236</v>
      </c>
      <c r="N15" s="9" t="str">
        <f>B15</f>
        <v>Private</v>
      </c>
      <c r="O15" s="11">
        <f t="shared" ref="O15:W15" si="5">C15/C17</f>
        <v>3.3875028610666054E-2</v>
      </c>
      <c r="P15" s="11">
        <f t="shared" si="5"/>
        <v>3.7070120589548908E-2</v>
      </c>
      <c r="Q15" s="11">
        <f t="shared" si="5"/>
        <v>3.108479593994502E-2</v>
      </c>
      <c r="R15" s="11">
        <f t="shared" si="5"/>
        <v>3.4794851166532581E-2</v>
      </c>
      <c r="S15" s="11">
        <f t="shared" si="5"/>
        <v>2.4848484848484849E-2</v>
      </c>
      <c r="T15" s="11">
        <f t="shared" si="5"/>
        <v>3.3312895973840177E-2</v>
      </c>
      <c r="U15" s="11">
        <f t="shared" si="5"/>
        <v>4.5981860367011178E-2</v>
      </c>
      <c r="V15" s="11">
        <f t="shared" si="5"/>
        <v>4.3268220961982774E-2</v>
      </c>
      <c r="W15" s="11">
        <f t="shared" si="5"/>
        <v>4.8330944091746875E-2</v>
      </c>
    </row>
    <row r="16" spans="1:23">
      <c r="B16" s="3" t="s">
        <v>115</v>
      </c>
      <c r="C16" s="8">
        <v>4148</v>
      </c>
      <c r="D16" s="8">
        <v>4242</v>
      </c>
      <c r="E16" s="8">
        <v>4535</v>
      </c>
      <c r="F16" s="8">
        <v>4736</v>
      </c>
      <c r="G16" s="8">
        <v>4722</v>
      </c>
      <c r="H16" s="8">
        <v>4535</v>
      </c>
      <c r="I16" s="8">
        <v>4411</v>
      </c>
      <c r="J16" s="8">
        <v>4439</v>
      </c>
      <c r="K16" s="8">
        <v>4518</v>
      </c>
      <c r="N16" s="9" t="str">
        <f>B16</f>
        <v>Public</v>
      </c>
      <c r="O16" s="11">
        <f t="shared" ref="O16:W16" si="6">C16/C17</f>
        <v>0.94941634241245132</v>
      </c>
      <c r="P16" s="11">
        <f t="shared" si="6"/>
        <v>0.94729790084859311</v>
      </c>
      <c r="Q16" s="11">
        <f t="shared" si="6"/>
        <v>0.95897652780714737</v>
      </c>
      <c r="R16" s="11">
        <f t="shared" si="6"/>
        <v>0.95253419147224461</v>
      </c>
      <c r="S16" s="11">
        <f t="shared" si="6"/>
        <v>0.95393939393939398</v>
      </c>
      <c r="T16" s="11">
        <f t="shared" si="6"/>
        <v>0.9268342530145105</v>
      </c>
      <c r="U16" s="11">
        <f t="shared" si="6"/>
        <v>0.93039443155452439</v>
      </c>
      <c r="V16" s="11">
        <f t="shared" si="6"/>
        <v>0.93236714975845414</v>
      </c>
      <c r="W16" s="11">
        <f t="shared" si="6"/>
        <v>0.92525087036657794</v>
      </c>
    </row>
    <row r="17" spans="2:23">
      <c r="B17" s="134" t="s">
        <v>195</v>
      </c>
      <c r="C17" s="135">
        <v>4369</v>
      </c>
      <c r="D17" s="135">
        <v>4478</v>
      </c>
      <c r="E17" s="135">
        <v>4729</v>
      </c>
      <c r="F17" s="135">
        <v>4972</v>
      </c>
      <c r="G17" s="135">
        <v>4950</v>
      </c>
      <c r="H17" s="135">
        <v>4893</v>
      </c>
      <c r="I17" s="135">
        <v>4741</v>
      </c>
      <c r="J17" s="135">
        <v>4761</v>
      </c>
      <c r="K17" s="135">
        <v>4883</v>
      </c>
    </row>
    <row r="18" spans="2:23">
      <c r="B18" s="132" t="s">
        <v>221</v>
      </c>
      <c r="C18" s="133"/>
      <c r="D18" s="133"/>
      <c r="E18" s="133"/>
      <c r="F18" s="133"/>
      <c r="G18" s="133"/>
      <c r="H18" s="133"/>
      <c r="I18" s="133"/>
      <c r="J18" s="133"/>
      <c r="K18" s="133"/>
      <c r="M18" s="1" t="s">
        <v>116</v>
      </c>
      <c r="N18" s="1" t="str">
        <f>B18</f>
        <v>Central WA (Grant-Kittitas-Klickitat-Skamania-Yakima)</v>
      </c>
      <c r="O18" s="1" t="str">
        <f>$C$12</f>
        <v>2015-2016</v>
      </c>
      <c r="P18" s="1" t="str">
        <f>$D$12</f>
        <v>2016-2017</v>
      </c>
      <c r="Q18" s="1" t="str">
        <f>$E$12</f>
        <v>2017-2018</v>
      </c>
      <c r="R18" s="1" t="str">
        <f>$F$12</f>
        <v>2018-2019</v>
      </c>
      <c r="S18" s="1" t="str">
        <f>$G$12</f>
        <v>2019-2020</v>
      </c>
      <c r="T18" s="1" t="str">
        <f>$H$12</f>
        <v>2020-2021</v>
      </c>
      <c r="U18" s="1" t="str">
        <f>$I$12</f>
        <v>2021-2022</v>
      </c>
      <c r="V18" s="1" t="str">
        <f>$J$12</f>
        <v>2022-2023</v>
      </c>
      <c r="W18" s="1" t="str">
        <f>$K$12</f>
        <v>2023-2024</v>
      </c>
    </row>
    <row r="19" spans="2:23">
      <c r="B19" s="3" t="s">
        <v>113</v>
      </c>
      <c r="C19" s="8">
        <v>100</v>
      </c>
      <c r="D19" s="8">
        <v>123</v>
      </c>
      <c r="E19" s="8">
        <v>98</v>
      </c>
      <c r="F19" s="8">
        <v>133</v>
      </c>
      <c r="G19" s="8">
        <v>96</v>
      </c>
      <c r="H19" s="8">
        <v>185</v>
      </c>
      <c r="I19" s="8">
        <v>200</v>
      </c>
      <c r="J19" s="8">
        <v>173</v>
      </c>
      <c r="K19" s="8">
        <v>182</v>
      </c>
      <c r="N19" s="9" t="str">
        <f>B19</f>
        <v>Home-Based</v>
      </c>
      <c r="O19" s="11">
        <f t="shared" ref="O19:W19" si="7">C19/C22</f>
        <v>1.5128593040847202E-2</v>
      </c>
      <c r="P19" s="11">
        <f t="shared" si="7"/>
        <v>1.8591293833131801E-2</v>
      </c>
      <c r="Q19" s="11">
        <f t="shared" si="7"/>
        <v>1.4137334102712061E-2</v>
      </c>
      <c r="R19" s="11">
        <f t="shared" si="7"/>
        <v>1.8588399720475192E-2</v>
      </c>
      <c r="S19" s="11">
        <f t="shared" si="7"/>
        <v>1.32798450684742E-2</v>
      </c>
      <c r="T19" s="11">
        <f t="shared" si="7"/>
        <v>2.6192835905422623E-2</v>
      </c>
      <c r="U19" s="11">
        <f t="shared" si="7"/>
        <v>2.9137529137529136E-2</v>
      </c>
      <c r="V19" s="11">
        <f t="shared" si="7"/>
        <v>2.4913594470046083E-2</v>
      </c>
      <c r="W19" s="11">
        <f t="shared" si="7"/>
        <v>2.704710952593253E-2</v>
      </c>
    </row>
    <row r="20" spans="2:23">
      <c r="B20" s="3" t="s">
        <v>114</v>
      </c>
      <c r="C20" s="8">
        <v>167</v>
      </c>
      <c r="D20" s="8">
        <v>188</v>
      </c>
      <c r="E20" s="8">
        <v>187</v>
      </c>
      <c r="F20" s="8">
        <v>205</v>
      </c>
      <c r="G20" s="8">
        <v>199</v>
      </c>
      <c r="H20" s="8">
        <v>183</v>
      </c>
      <c r="I20" s="8">
        <v>183</v>
      </c>
      <c r="J20" s="8">
        <v>201</v>
      </c>
      <c r="K20" s="8">
        <v>215</v>
      </c>
      <c r="N20" s="9" t="str">
        <f>B20</f>
        <v>Private</v>
      </c>
      <c r="O20" s="11">
        <f t="shared" ref="O20:W20" si="8">C20/C22</f>
        <v>2.5264750378214827E-2</v>
      </c>
      <c r="P20" s="11">
        <f t="shared" si="8"/>
        <v>2.8415961305925032E-2</v>
      </c>
      <c r="Q20" s="11">
        <f t="shared" si="8"/>
        <v>2.6976341604154644E-2</v>
      </c>
      <c r="R20" s="11">
        <f t="shared" si="8"/>
        <v>2.8651292802236199E-2</v>
      </c>
      <c r="S20" s="11">
        <f t="shared" si="8"/>
        <v>2.7528012173191313E-2</v>
      </c>
      <c r="T20" s="11">
        <f t="shared" si="8"/>
        <v>2.590967011185049E-2</v>
      </c>
      <c r="U20" s="11">
        <f t="shared" si="8"/>
        <v>2.666083916083916E-2</v>
      </c>
      <c r="V20" s="11">
        <f t="shared" si="8"/>
        <v>2.8945852534562212E-2</v>
      </c>
      <c r="W20" s="11">
        <f t="shared" si="8"/>
        <v>3.1951255758656559E-2</v>
      </c>
    </row>
    <row r="21" spans="2:23">
      <c r="B21" s="3" t="s">
        <v>115</v>
      </c>
      <c r="C21" s="8">
        <v>6343</v>
      </c>
      <c r="D21" s="8">
        <v>6305</v>
      </c>
      <c r="E21" s="8">
        <v>6647</v>
      </c>
      <c r="F21" s="8">
        <v>6817</v>
      </c>
      <c r="G21" s="8">
        <v>6934</v>
      </c>
      <c r="H21" s="8">
        <v>6695</v>
      </c>
      <c r="I21" s="8">
        <v>6481</v>
      </c>
      <c r="J21" s="8">
        <v>6570</v>
      </c>
      <c r="K21" s="8">
        <v>6332</v>
      </c>
      <c r="N21" s="9" t="str">
        <f>B21</f>
        <v>Public</v>
      </c>
      <c r="O21" s="11">
        <f>C21/C22</f>
        <v>0.95960665658093802</v>
      </c>
      <c r="P21" s="11">
        <f t="shared" ref="P21:W21" si="9">D21/D22</f>
        <v>0.95299274486094321</v>
      </c>
      <c r="Q21" s="11">
        <f t="shared" si="9"/>
        <v>0.95888632429313325</v>
      </c>
      <c r="R21" s="11">
        <f t="shared" si="9"/>
        <v>0.95276030747728857</v>
      </c>
      <c r="S21" s="11">
        <f t="shared" si="9"/>
        <v>0.95919214275833453</v>
      </c>
      <c r="T21" s="11">
        <f t="shared" si="9"/>
        <v>0.94789749398272694</v>
      </c>
      <c r="U21" s="11">
        <f t="shared" si="9"/>
        <v>0.94420163170163174</v>
      </c>
      <c r="V21" s="11">
        <f t="shared" si="9"/>
        <v>0.94614055299539168</v>
      </c>
      <c r="W21" s="11">
        <f t="shared" si="9"/>
        <v>0.94100163471541087</v>
      </c>
    </row>
    <row r="22" spans="2:23">
      <c r="B22" s="134" t="s">
        <v>223</v>
      </c>
      <c r="C22" s="135">
        <v>6610</v>
      </c>
      <c r="D22" s="135">
        <v>6616</v>
      </c>
      <c r="E22" s="135">
        <v>6932</v>
      </c>
      <c r="F22" s="135">
        <v>7155</v>
      </c>
      <c r="G22" s="135">
        <v>7229</v>
      </c>
      <c r="H22" s="135">
        <v>7063</v>
      </c>
      <c r="I22" s="135">
        <v>6864</v>
      </c>
      <c r="J22" s="135">
        <v>6944</v>
      </c>
      <c r="K22" s="135">
        <v>6729</v>
      </c>
    </row>
    <row r="23" spans="2:23">
      <c r="B23" s="132" t="s">
        <v>181</v>
      </c>
      <c r="C23" s="133"/>
      <c r="D23" s="133"/>
      <c r="E23" s="133"/>
      <c r="F23" s="133"/>
      <c r="G23" s="133"/>
      <c r="H23" s="133"/>
      <c r="I23" s="133"/>
      <c r="J23" s="133"/>
      <c r="K23" s="133"/>
      <c r="M23" s="1" t="s">
        <v>116</v>
      </c>
      <c r="N23" s="1" t="str">
        <f>B23</f>
        <v>Chelan-Douglas-Okanogan</v>
      </c>
      <c r="O23" s="1" t="str">
        <f>$C$12</f>
        <v>2015-2016</v>
      </c>
      <c r="P23" s="1" t="str">
        <f>$D$12</f>
        <v>2016-2017</v>
      </c>
      <c r="Q23" s="1" t="str">
        <f>$E$12</f>
        <v>2017-2018</v>
      </c>
      <c r="R23" s="1" t="str">
        <f>$F$12</f>
        <v>2018-2019</v>
      </c>
      <c r="S23" s="1" t="str">
        <f>$G$12</f>
        <v>2019-2020</v>
      </c>
      <c r="T23" s="1" t="str">
        <f>$H$12</f>
        <v>2020-2021</v>
      </c>
      <c r="U23" s="1" t="str">
        <f>$I$12</f>
        <v>2021-2022</v>
      </c>
      <c r="V23" s="1" t="str">
        <f>$J$12</f>
        <v>2022-2023</v>
      </c>
      <c r="W23" s="1" t="str">
        <f>$K$12</f>
        <v>2023-2024</v>
      </c>
    </row>
    <row r="24" spans="2:23">
      <c r="B24" s="3" t="s">
        <v>113</v>
      </c>
      <c r="C24" s="8">
        <v>35</v>
      </c>
      <c r="D24" s="8">
        <v>34</v>
      </c>
      <c r="E24" s="8">
        <v>35</v>
      </c>
      <c r="F24" s="8">
        <v>48</v>
      </c>
      <c r="G24" s="8">
        <v>38</v>
      </c>
      <c r="H24" s="8">
        <v>104</v>
      </c>
      <c r="I24" s="8">
        <v>92</v>
      </c>
      <c r="J24" s="8">
        <v>69</v>
      </c>
      <c r="K24" s="8">
        <v>80</v>
      </c>
      <c r="N24" s="9" t="str">
        <f>B24</f>
        <v>Home-Based</v>
      </c>
      <c r="O24" s="11">
        <f t="shared" ref="O24:W24" si="10">C24/C27</f>
        <v>1.4528850145288501E-2</v>
      </c>
      <c r="P24" s="11">
        <f t="shared" si="10"/>
        <v>1.4125467386788533E-2</v>
      </c>
      <c r="Q24" s="11">
        <f t="shared" si="10"/>
        <v>1.3888888888888888E-2</v>
      </c>
      <c r="R24" s="11">
        <f t="shared" si="10"/>
        <v>1.8561484918793503E-2</v>
      </c>
      <c r="S24" s="11">
        <f t="shared" si="10"/>
        <v>1.4074074074074074E-2</v>
      </c>
      <c r="T24" s="11">
        <f t="shared" si="10"/>
        <v>3.5763411279229711E-2</v>
      </c>
      <c r="U24" s="11">
        <f t="shared" si="10"/>
        <v>3.4302759134973902E-2</v>
      </c>
      <c r="V24" s="11">
        <f t="shared" si="10"/>
        <v>2.6984747751271021E-2</v>
      </c>
      <c r="W24" s="11">
        <f t="shared" si="10"/>
        <v>3.2653061224489799E-2</v>
      </c>
    </row>
    <row r="25" spans="2:23">
      <c r="B25" s="3" t="s">
        <v>114</v>
      </c>
      <c r="C25" s="8">
        <v>34</v>
      </c>
      <c r="D25" s="8">
        <v>29</v>
      </c>
      <c r="E25" s="8">
        <v>45</v>
      </c>
      <c r="F25" s="8">
        <v>47</v>
      </c>
      <c r="G25" s="8">
        <v>43</v>
      </c>
      <c r="H25" s="8">
        <v>50</v>
      </c>
      <c r="I25" s="8">
        <v>39</v>
      </c>
      <c r="J25" s="8">
        <v>80</v>
      </c>
      <c r="K25" s="8">
        <v>82</v>
      </c>
      <c r="N25" s="9" t="str">
        <f>B25</f>
        <v>Private</v>
      </c>
      <c r="O25" s="11">
        <f t="shared" ref="O25:W25" si="11">C25/C27</f>
        <v>1.4113740141137402E-2</v>
      </c>
      <c r="P25" s="11">
        <f t="shared" si="11"/>
        <v>1.2048192771084338E-2</v>
      </c>
      <c r="Q25" s="11">
        <f t="shared" si="11"/>
        <v>1.7857142857142856E-2</v>
      </c>
      <c r="R25" s="11">
        <f t="shared" si="11"/>
        <v>1.8174787316318639E-2</v>
      </c>
      <c r="S25" s="11">
        <f t="shared" si="11"/>
        <v>1.5925925925925927E-2</v>
      </c>
      <c r="T25" s="11">
        <f t="shared" si="11"/>
        <v>1.7193947730398899E-2</v>
      </c>
      <c r="U25" s="11">
        <f t="shared" si="11"/>
        <v>1.45413870246085E-2</v>
      </c>
      <c r="V25" s="11">
        <f t="shared" si="11"/>
        <v>3.1286664059444663E-2</v>
      </c>
      <c r="W25" s="11">
        <f t="shared" si="11"/>
        <v>3.346938775510204E-2</v>
      </c>
    </row>
    <row r="26" spans="2:23">
      <c r="B26" s="3" t="s">
        <v>115</v>
      </c>
      <c r="C26" s="8">
        <v>2340</v>
      </c>
      <c r="D26" s="8">
        <v>2344</v>
      </c>
      <c r="E26" s="8">
        <v>2440</v>
      </c>
      <c r="F26" s="8">
        <v>2491</v>
      </c>
      <c r="G26" s="8">
        <v>2619</v>
      </c>
      <c r="H26" s="8">
        <v>2754</v>
      </c>
      <c r="I26" s="8">
        <v>2551</v>
      </c>
      <c r="J26" s="8">
        <v>2408</v>
      </c>
      <c r="K26" s="8">
        <v>2288</v>
      </c>
      <c r="N26" s="9" t="str">
        <f>B26</f>
        <v>Public</v>
      </c>
      <c r="O26" s="11">
        <f t="shared" ref="O26:W26" si="12">C26/C27</f>
        <v>0.97135740971357409</v>
      </c>
      <c r="P26" s="11">
        <f t="shared" si="12"/>
        <v>0.97382633984212708</v>
      </c>
      <c r="Q26" s="11">
        <f t="shared" si="12"/>
        <v>0.96825396825396826</v>
      </c>
      <c r="R26" s="11">
        <f t="shared" si="12"/>
        <v>0.96326372776488789</v>
      </c>
      <c r="S26" s="11">
        <f t="shared" si="12"/>
        <v>0.97</v>
      </c>
      <c r="T26" s="11">
        <f t="shared" si="12"/>
        <v>0.94704264099037139</v>
      </c>
      <c r="U26" s="11">
        <f t="shared" si="12"/>
        <v>0.95115585384041756</v>
      </c>
      <c r="V26" s="11">
        <f t="shared" si="12"/>
        <v>0.94172858818928429</v>
      </c>
      <c r="W26" s="11">
        <f t="shared" si="12"/>
        <v>0.93387755102040815</v>
      </c>
    </row>
    <row r="27" spans="2:23">
      <c r="B27" s="134" t="s">
        <v>196</v>
      </c>
      <c r="C27" s="135">
        <v>2409</v>
      </c>
      <c r="D27" s="135">
        <v>2407</v>
      </c>
      <c r="E27" s="135">
        <v>2520</v>
      </c>
      <c r="F27" s="135">
        <v>2586</v>
      </c>
      <c r="G27" s="135">
        <v>2700</v>
      </c>
      <c r="H27" s="135">
        <v>2908</v>
      </c>
      <c r="I27" s="135">
        <v>2682</v>
      </c>
      <c r="J27" s="135">
        <v>2557</v>
      </c>
      <c r="K27" s="135">
        <v>2450</v>
      </c>
    </row>
    <row r="28" spans="2:23">
      <c r="B28" s="132" t="s">
        <v>220</v>
      </c>
      <c r="C28" s="133"/>
      <c r="D28" s="133"/>
      <c r="E28" s="133"/>
      <c r="F28" s="133"/>
      <c r="G28" s="133"/>
      <c r="H28" s="133"/>
      <c r="I28" s="133"/>
      <c r="J28" s="133"/>
      <c r="K28" s="133"/>
      <c r="M28" s="1" t="s">
        <v>116</v>
      </c>
      <c r="N28" s="1" t="str">
        <f>B28</f>
        <v>Clallam-Jefferson-Kitsap</v>
      </c>
      <c r="O28" s="1" t="str">
        <f>$C$12</f>
        <v>2015-2016</v>
      </c>
      <c r="P28" s="1" t="str">
        <f>$D$12</f>
        <v>2016-2017</v>
      </c>
      <c r="Q28" s="1" t="str">
        <f>$E$12</f>
        <v>2017-2018</v>
      </c>
      <c r="R28" s="1" t="str">
        <f>$F$12</f>
        <v>2018-2019</v>
      </c>
      <c r="S28" s="1" t="str">
        <f>$G$12</f>
        <v>2019-2020</v>
      </c>
      <c r="T28" s="1" t="str">
        <f>$H$12</f>
        <v>2020-2021</v>
      </c>
      <c r="U28" s="1" t="str">
        <f>$I$12</f>
        <v>2021-2022</v>
      </c>
      <c r="V28" s="1" t="str">
        <f>$J$12</f>
        <v>2022-2023</v>
      </c>
      <c r="W28" s="1" t="str">
        <f>$K$12</f>
        <v>2023-2024</v>
      </c>
    </row>
    <row r="29" spans="2:23">
      <c r="B29" s="3" t="s">
        <v>113</v>
      </c>
      <c r="C29" s="8">
        <v>194</v>
      </c>
      <c r="D29" s="8">
        <v>215</v>
      </c>
      <c r="E29" s="8">
        <v>156</v>
      </c>
      <c r="F29" s="8">
        <v>199</v>
      </c>
      <c r="G29" s="8">
        <v>123</v>
      </c>
      <c r="H29" s="8">
        <v>256</v>
      </c>
      <c r="I29" s="8">
        <v>164</v>
      </c>
      <c r="J29" s="8">
        <v>176</v>
      </c>
      <c r="K29" s="8">
        <v>183</v>
      </c>
      <c r="N29" s="9" t="str">
        <f>B29</f>
        <v>Home-Based</v>
      </c>
      <c r="O29" s="11">
        <f t="shared" ref="O29:W29" si="13">C29/C32</f>
        <v>4.8294747323873538E-2</v>
      </c>
      <c r="P29" s="11">
        <f t="shared" si="13"/>
        <v>5.353585657370518E-2</v>
      </c>
      <c r="Q29" s="11">
        <f t="shared" si="13"/>
        <v>3.9816232771822356E-2</v>
      </c>
      <c r="R29" s="11">
        <f t="shared" si="13"/>
        <v>4.9367402629620444E-2</v>
      </c>
      <c r="S29" s="11">
        <f t="shared" si="13"/>
        <v>2.9934290581650036E-2</v>
      </c>
      <c r="T29" s="11">
        <f t="shared" si="13"/>
        <v>6.6823283737927439E-2</v>
      </c>
      <c r="U29" s="11">
        <f t="shared" si="13"/>
        <v>4.2116076014381096E-2</v>
      </c>
      <c r="V29" s="11">
        <f t="shared" si="13"/>
        <v>4.6364594309799792E-2</v>
      </c>
      <c r="W29" s="11">
        <f t="shared" si="13"/>
        <v>4.704370179948586E-2</v>
      </c>
    </row>
    <row r="30" spans="2:23">
      <c r="B30" s="3" t="s">
        <v>114</v>
      </c>
      <c r="C30" s="8">
        <v>205</v>
      </c>
      <c r="D30" s="8">
        <v>211</v>
      </c>
      <c r="E30" s="8">
        <v>168</v>
      </c>
      <c r="F30" s="8">
        <v>206</v>
      </c>
      <c r="G30" s="8">
        <v>172</v>
      </c>
      <c r="H30" s="8">
        <v>145</v>
      </c>
      <c r="I30" s="8">
        <v>226</v>
      </c>
      <c r="J30" s="8">
        <v>208</v>
      </c>
      <c r="K30" s="8">
        <v>222</v>
      </c>
      <c r="N30" s="9" t="str">
        <f>B30</f>
        <v>Private</v>
      </c>
      <c r="O30" s="11">
        <f t="shared" ref="O30:W30" si="14">C30/C32</f>
        <v>5.103310928553647E-2</v>
      </c>
      <c r="P30" s="11">
        <f t="shared" si="14"/>
        <v>5.2539840637450201E-2</v>
      </c>
      <c r="Q30" s="11">
        <f t="shared" si="14"/>
        <v>4.2879019908116385E-2</v>
      </c>
      <c r="R30" s="11">
        <f t="shared" si="14"/>
        <v>5.1103944430662365E-2</v>
      </c>
      <c r="S30" s="11">
        <f t="shared" si="14"/>
        <v>4.1859333171087858E-2</v>
      </c>
      <c r="T30" s="11">
        <f t="shared" si="14"/>
        <v>3.7849125554685462E-2</v>
      </c>
      <c r="U30" s="11">
        <f t="shared" si="14"/>
        <v>5.8038007190549565E-2</v>
      </c>
      <c r="V30" s="11">
        <f t="shared" si="14"/>
        <v>5.4794520547945202E-2</v>
      </c>
      <c r="W30" s="11">
        <f t="shared" si="14"/>
        <v>5.70694087403599E-2</v>
      </c>
    </row>
    <row r="31" spans="2:23">
      <c r="B31" s="3" t="s">
        <v>115</v>
      </c>
      <c r="C31" s="8">
        <v>3618</v>
      </c>
      <c r="D31" s="8">
        <v>3590</v>
      </c>
      <c r="E31" s="8">
        <v>3594</v>
      </c>
      <c r="F31" s="8">
        <v>3626</v>
      </c>
      <c r="G31" s="8">
        <v>3814</v>
      </c>
      <c r="H31" s="8">
        <v>3430</v>
      </c>
      <c r="I31" s="8">
        <v>3504</v>
      </c>
      <c r="J31" s="8">
        <v>3412</v>
      </c>
      <c r="K31" s="8">
        <v>3485</v>
      </c>
      <c r="N31" s="9" t="str">
        <f>B31</f>
        <v>Public</v>
      </c>
      <c r="O31" s="11">
        <f t="shared" ref="O31:W31" si="15">C31/C32</f>
        <v>0.90067214339058999</v>
      </c>
      <c r="P31" s="11">
        <f t="shared" si="15"/>
        <v>0.8939243027888446</v>
      </c>
      <c r="Q31" s="11">
        <f t="shared" si="15"/>
        <v>0.91730474732006129</v>
      </c>
      <c r="R31" s="11">
        <f t="shared" si="15"/>
        <v>0.89952865293971718</v>
      </c>
      <c r="S31" s="11">
        <f t="shared" si="15"/>
        <v>0.9282063762472621</v>
      </c>
      <c r="T31" s="11">
        <f t="shared" si="15"/>
        <v>0.8953275907073871</v>
      </c>
      <c r="U31" s="11">
        <f t="shared" si="15"/>
        <v>0.89984591679506931</v>
      </c>
      <c r="V31" s="11">
        <f t="shared" si="15"/>
        <v>0.89884088514225502</v>
      </c>
      <c r="W31" s="11">
        <f t="shared" si="15"/>
        <v>0.89588688946015427</v>
      </c>
    </row>
    <row r="32" spans="2:23">
      <c r="B32" s="134" t="s">
        <v>222</v>
      </c>
      <c r="C32" s="135">
        <v>4017</v>
      </c>
      <c r="D32" s="135">
        <v>4016</v>
      </c>
      <c r="E32" s="135">
        <v>3918</v>
      </c>
      <c r="F32" s="135">
        <v>4031</v>
      </c>
      <c r="G32" s="135">
        <v>4109</v>
      </c>
      <c r="H32" s="135">
        <v>3831</v>
      </c>
      <c r="I32" s="135">
        <v>3894</v>
      </c>
      <c r="J32" s="135">
        <v>3796</v>
      </c>
      <c r="K32" s="135">
        <v>3890</v>
      </c>
    </row>
    <row r="33" spans="2:23">
      <c r="B33" s="132" t="s">
        <v>6</v>
      </c>
      <c r="C33" s="133"/>
      <c r="D33" s="133"/>
      <c r="E33" s="133"/>
      <c r="F33" s="133"/>
      <c r="G33" s="133"/>
      <c r="H33" s="133"/>
      <c r="I33" s="133"/>
      <c r="J33" s="133"/>
      <c r="K33" s="133"/>
      <c r="M33" s="1" t="s">
        <v>116</v>
      </c>
      <c r="N33" s="1" t="str">
        <f>B33</f>
        <v>Clark</v>
      </c>
      <c r="O33" s="1" t="str">
        <f>$C$12</f>
        <v>2015-2016</v>
      </c>
      <c r="P33" s="1" t="str">
        <f>$D$12</f>
        <v>2016-2017</v>
      </c>
      <c r="Q33" s="1" t="str">
        <f>$E$12</f>
        <v>2017-2018</v>
      </c>
      <c r="R33" s="1" t="str">
        <f>$F$12</f>
        <v>2018-2019</v>
      </c>
      <c r="S33" s="1" t="str">
        <f>$G$12</f>
        <v>2019-2020</v>
      </c>
      <c r="T33" s="1" t="str">
        <f>$H$12</f>
        <v>2020-2021</v>
      </c>
      <c r="U33" s="1" t="str">
        <f>$I$12</f>
        <v>2021-2022</v>
      </c>
      <c r="V33" s="1" t="str">
        <f>$J$12</f>
        <v>2022-2023</v>
      </c>
      <c r="W33" s="1" t="str">
        <f>$K$12</f>
        <v>2023-2024</v>
      </c>
    </row>
    <row r="34" spans="2:23">
      <c r="B34" s="3" t="s">
        <v>113</v>
      </c>
      <c r="C34" s="8">
        <v>139</v>
      </c>
      <c r="D34" s="8">
        <v>132</v>
      </c>
      <c r="E34" s="8">
        <v>148</v>
      </c>
      <c r="F34" s="8">
        <v>160</v>
      </c>
      <c r="G34" s="8">
        <v>193</v>
      </c>
      <c r="H34" s="8">
        <v>383</v>
      </c>
      <c r="I34" s="8">
        <v>308</v>
      </c>
      <c r="J34" s="8">
        <v>260</v>
      </c>
      <c r="K34" s="8">
        <v>277</v>
      </c>
      <c r="N34" s="9" t="str">
        <f>B34</f>
        <v>Home-Based</v>
      </c>
      <c r="O34" s="11">
        <f t="shared" ref="O34:W34" si="16">C34/C37</f>
        <v>2.182446223897001E-2</v>
      </c>
      <c r="P34" s="11">
        <f t="shared" si="16"/>
        <v>2.045877247365158E-2</v>
      </c>
      <c r="Q34" s="11">
        <f t="shared" si="16"/>
        <v>2.2316043425814235E-2</v>
      </c>
      <c r="R34" s="11">
        <f t="shared" si="16"/>
        <v>2.3630187564613794E-2</v>
      </c>
      <c r="S34" s="11">
        <f t="shared" si="16"/>
        <v>2.8199883109292813E-2</v>
      </c>
      <c r="T34" s="11">
        <f t="shared" si="16"/>
        <v>5.8995686999383859E-2</v>
      </c>
      <c r="U34" s="11">
        <f t="shared" si="16"/>
        <v>4.8865619546247817E-2</v>
      </c>
      <c r="V34" s="11">
        <f t="shared" si="16"/>
        <v>4.170676932948348E-2</v>
      </c>
      <c r="W34" s="11">
        <f t="shared" si="16"/>
        <v>4.4533762057877811E-2</v>
      </c>
    </row>
    <row r="35" spans="2:23">
      <c r="B35" s="3" t="s">
        <v>114</v>
      </c>
      <c r="C35" s="8">
        <v>291</v>
      </c>
      <c r="D35" s="8">
        <v>295</v>
      </c>
      <c r="E35" s="8">
        <v>274</v>
      </c>
      <c r="F35" s="8">
        <v>277</v>
      </c>
      <c r="G35" s="8">
        <v>286</v>
      </c>
      <c r="H35" s="8">
        <v>292</v>
      </c>
      <c r="I35" s="8">
        <v>343</v>
      </c>
      <c r="J35" s="8">
        <v>332</v>
      </c>
      <c r="K35" s="8">
        <v>385</v>
      </c>
      <c r="N35" s="9" t="str">
        <f>B35</f>
        <v>Private</v>
      </c>
      <c r="O35" s="11">
        <f t="shared" ref="O35:W35" si="17">C35/C37</f>
        <v>4.5690061234102686E-2</v>
      </c>
      <c r="P35" s="11">
        <f t="shared" si="17"/>
        <v>4.5722256664600121E-2</v>
      </c>
      <c r="Q35" s="11">
        <f t="shared" si="17"/>
        <v>4.1314837153196622E-2</v>
      </c>
      <c r="R35" s="11">
        <f t="shared" si="17"/>
        <v>4.0909762221237628E-2</v>
      </c>
      <c r="S35" s="11">
        <f t="shared" si="17"/>
        <v>4.1788427819988309E-2</v>
      </c>
      <c r="T35" s="11">
        <f t="shared" si="17"/>
        <v>4.4978434996919288E-2</v>
      </c>
      <c r="U35" s="11">
        <f t="shared" si="17"/>
        <v>5.4418530858321434E-2</v>
      </c>
      <c r="V35" s="11">
        <f t="shared" si="17"/>
        <v>5.3256336220725058E-2</v>
      </c>
      <c r="W35" s="11">
        <f t="shared" si="17"/>
        <v>6.1897106109324758E-2</v>
      </c>
    </row>
    <row r="36" spans="2:23">
      <c r="B36" s="3" t="s">
        <v>115</v>
      </c>
      <c r="C36" s="8">
        <v>5939</v>
      </c>
      <c r="D36" s="8">
        <v>6025</v>
      </c>
      <c r="E36" s="8">
        <v>6210</v>
      </c>
      <c r="F36" s="8">
        <v>6334</v>
      </c>
      <c r="G36" s="8">
        <v>6365</v>
      </c>
      <c r="H36" s="8">
        <v>5817</v>
      </c>
      <c r="I36" s="8">
        <v>5652</v>
      </c>
      <c r="J36" s="8">
        <v>5642</v>
      </c>
      <c r="K36" s="8">
        <v>5558</v>
      </c>
      <c r="N36" s="9" t="str">
        <f>B36</f>
        <v>Public</v>
      </c>
      <c r="O36" s="11">
        <f t="shared" ref="O36:T36" si="18">C36/C37</f>
        <v>0.93248547652692726</v>
      </c>
      <c r="P36" s="11">
        <f t="shared" si="18"/>
        <v>0.93381897086174825</v>
      </c>
      <c r="Q36" s="11">
        <f t="shared" si="18"/>
        <v>0.9363691194209891</v>
      </c>
      <c r="R36" s="11">
        <f t="shared" si="18"/>
        <v>0.93546005021414858</v>
      </c>
      <c r="S36" s="11">
        <f t="shared" si="18"/>
        <v>0.93001168907071885</v>
      </c>
      <c r="T36" s="11">
        <f t="shared" si="18"/>
        <v>0.89602587800369682</v>
      </c>
      <c r="U36" s="11">
        <f>I36/I37</f>
        <v>0.89671584959543071</v>
      </c>
      <c r="V36" s="11">
        <f>J36/J37</f>
        <v>0.90503689444979152</v>
      </c>
      <c r="W36" s="11">
        <f>K36/K37</f>
        <v>0.8935691318327974</v>
      </c>
    </row>
    <row r="37" spans="2:23">
      <c r="B37" s="134" t="s">
        <v>119</v>
      </c>
      <c r="C37" s="135">
        <v>6369</v>
      </c>
      <c r="D37" s="135">
        <v>6452</v>
      </c>
      <c r="E37" s="135">
        <v>6632</v>
      </c>
      <c r="F37" s="135">
        <v>6771</v>
      </c>
      <c r="G37" s="135">
        <v>6844</v>
      </c>
      <c r="H37" s="135">
        <v>6492</v>
      </c>
      <c r="I37" s="135">
        <v>6303</v>
      </c>
      <c r="J37" s="135">
        <v>6234</v>
      </c>
      <c r="K37" s="135">
        <v>6220</v>
      </c>
    </row>
    <row r="38" spans="2:23">
      <c r="B38" s="132" t="s">
        <v>17</v>
      </c>
      <c r="C38" s="133"/>
      <c r="D38" s="133"/>
      <c r="E38" s="133"/>
      <c r="F38" s="133"/>
      <c r="G38" s="133"/>
      <c r="H38" s="133"/>
      <c r="I38" s="133"/>
      <c r="J38" s="133"/>
      <c r="K38" s="133"/>
      <c r="M38" s="1" t="s">
        <v>116</v>
      </c>
      <c r="N38" s="1" t="str">
        <f>B38</f>
        <v>King</v>
      </c>
      <c r="O38" s="1" t="str">
        <f>$C$12</f>
        <v>2015-2016</v>
      </c>
      <c r="P38" s="1" t="str">
        <f>$D$12</f>
        <v>2016-2017</v>
      </c>
      <c r="Q38" s="1" t="str">
        <f>$E$12</f>
        <v>2017-2018</v>
      </c>
      <c r="R38" s="1" t="str">
        <f>$F$12</f>
        <v>2018-2019</v>
      </c>
      <c r="S38" s="1" t="str">
        <f>$G$12</f>
        <v>2019-2020</v>
      </c>
      <c r="T38" s="1" t="str">
        <f>$H$12</f>
        <v>2020-2021</v>
      </c>
      <c r="U38" s="1" t="str">
        <f>$I$12</f>
        <v>2021-2022</v>
      </c>
      <c r="V38" s="1" t="str">
        <f>$J$12</f>
        <v>2022-2023</v>
      </c>
      <c r="W38" s="1" t="str">
        <f>$K$12</f>
        <v>2023-2024</v>
      </c>
    </row>
    <row r="39" spans="2:23">
      <c r="B39" s="3" t="s">
        <v>113</v>
      </c>
      <c r="C39" s="8">
        <v>416</v>
      </c>
      <c r="D39" s="8">
        <v>368</v>
      </c>
      <c r="E39" s="8">
        <v>365</v>
      </c>
      <c r="F39" s="8">
        <v>331</v>
      </c>
      <c r="G39" s="8">
        <v>399</v>
      </c>
      <c r="H39" s="8">
        <v>622</v>
      </c>
      <c r="I39" s="8">
        <v>543</v>
      </c>
      <c r="J39" s="8">
        <v>561</v>
      </c>
      <c r="K39" s="8">
        <v>462</v>
      </c>
      <c r="N39" s="9" t="str">
        <f>B39</f>
        <v>Home-Based</v>
      </c>
      <c r="O39" s="11">
        <f t="shared" ref="O39:W39" si="19">C39/C42</f>
        <v>1.6953296927214933E-2</v>
      </c>
      <c r="P39" s="11">
        <f t="shared" si="19"/>
        <v>1.481720083749396E-2</v>
      </c>
      <c r="Q39" s="11">
        <f t="shared" si="19"/>
        <v>1.4221148601262371E-2</v>
      </c>
      <c r="R39" s="11">
        <f t="shared" si="19"/>
        <v>1.2404437115874682E-2</v>
      </c>
      <c r="S39" s="11">
        <f t="shared" si="19"/>
        <v>1.4971295636186259E-2</v>
      </c>
      <c r="T39" s="11">
        <f t="shared" si="19"/>
        <v>2.3912040596647702E-2</v>
      </c>
      <c r="U39" s="11">
        <f t="shared" si="19"/>
        <v>2.1800224827364701E-2</v>
      </c>
      <c r="V39" s="11">
        <f t="shared" si="19"/>
        <v>2.2641966339750574E-2</v>
      </c>
      <c r="W39" s="11">
        <f t="shared" si="19"/>
        <v>1.8591549295774647E-2</v>
      </c>
    </row>
    <row r="40" spans="2:23">
      <c r="B40" s="3" t="s">
        <v>114</v>
      </c>
      <c r="C40" s="8">
        <v>2958</v>
      </c>
      <c r="D40" s="8">
        <v>3024</v>
      </c>
      <c r="E40" s="8">
        <v>2980</v>
      </c>
      <c r="F40" s="8">
        <v>3161</v>
      </c>
      <c r="G40" s="8">
        <v>2829</v>
      </c>
      <c r="H40" s="8">
        <v>2829</v>
      </c>
      <c r="I40" s="8">
        <v>3324</v>
      </c>
      <c r="J40" s="8">
        <v>3284</v>
      </c>
      <c r="K40" s="8">
        <v>3286</v>
      </c>
      <c r="N40" s="9" t="str">
        <f>B40</f>
        <v>Private</v>
      </c>
      <c r="O40" s="11">
        <f t="shared" ref="O40:W40" si="20">C40/C42</f>
        <v>0.12054772190072541</v>
      </c>
      <c r="P40" s="11">
        <f t="shared" si="20"/>
        <v>0.12175873731679819</v>
      </c>
      <c r="Q40" s="11">
        <f t="shared" si="20"/>
        <v>0.11610691186784072</v>
      </c>
      <c r="R40" s="11">
        <f t="shared" si="20"/>
        <v>0.11846050067456154</v>
      </c>
      <c r="S40" s="11">
        <f t="shared" si="20"/>
        <v>0.10614986304453866</v>
      </c>
      <c r="T40" s="11">
        <f t="shared" si="20"/>
        <v>0.10875749654005844</v>
      </c>
      <c r="U40" s="11">
        <f t="shared" si="20"/>
        <v>0.13345110004817728</v>
      </c>
      <c r="V40" s="11">
        <f t="shared" si="20"/>
        <v>0.13254227711183758</v>
      </c>
      <c r="W40" s="11">
        <f t="shared" si="20"/>
        <v>0.13223340040241449</v>
      </c>
    </row>
    <row r="41" spans="2:23">
      <c r="B41" s="3" t="s">
        <v>115</v>
      </c>
      <c r="C41" s="8">
        <v>21164</v>
      </c>
      <c r="D41" s="8">
        <v>21444</v>
      </c>
      <c r="E41" s="8">
        <v>22321</v>
      </c>
      <c r="F41" s="8">
        <v>23192</v>
      </c>
      <c r="G41" s="8">
        <v>23423</v>
      </c>
      <c r="H41" s="8">
        <v>22561</v>
      </c>
      <c r="I41" s="8">
        <v>21041</v>
      </c>
      <c r="J41" s="8">
        <v>20932</v>
      </c>
      <c r="K41" s="8">
        <v>21102</v>
      </c>
      <c r="N41" s="9" t="str">
        <f>B41</f>
        <v>Public</v>
      </c>
      <c r="O41" s="11">
        <f t="shared" ref="O41:W41" si="21">C41/C42</f>
        <v>0.8624989811720597</v>
      </c>
      <c r="P41" s="11">
        <f t="shared" si="21"/>
        <v>0.86342406184570786</v>
      </c>
      <c r="Q41" s="11">
        <f t="shared" si="21"/>
        <v>0.86967193953089694</v>
      </c>
      <c r="R41" s="11">
        <f t="shared" si="21"/>
        <v>0.86913506220956382</v>
      </c>
      <c r="S41" s="11">
        <f t="shared" si="21"/>
        <v>0.87887884131927507</v>
      </c>
      <c r="T41" s="11">
        <f t="shared" si="21"/>
        <v>0.86733046286329385</v>
      </c>
      <c r="U41" s="11">
        <f t="shared" si="21"/>
        <v>0.84474867512445806</v>
      </c>
      <c r="V41" s="11">
        <f t="shared" si="21"/>
        <v>0.84481575654841179</v>
      </c>
      <c r="W41" s="11">
        <f t="shared" si="21"/>
        <v>0.84917505030181084</v>
      </c>
    </row>
    <row r="42" spans="2:23">
      <c r="B42" s="134" t="s">
        <v>120</v>
      </c>
      <c r="C42" s="135">
        <v>24538</v>
      </c>
      <c r="D42" s="135">
        <v>24836</v>
      </c>
      <c r="E42" s="135">
        <v>25666</v>
      </c>
      <c r="F42" s="135">
        <v>26684</v>
      </c>
      <c r="G42" s="135">
        <v>26651</v>
      </c>
      <c r="H42" s="135">
        <v>26012</v>
      </c>
      <c r="I42" s="135">
        <v>24908</v>
      </c>
      <c r="J42" s="135">
        <v>24777</v>
      </c>
      <c r="K42" s="135">
        <v>24850</v>
      </c>
    </row>
    <row r="43" spans="2:23">
      <c r="B43" s="132" t="s">
        <v>184</v>
      </c>
      <c r="C43" s="133"/>
      <c r="D43" s="133"/>
      <c r="E43" s="133"/>
      <c r="F43" s="133"/>
      <c r="G43" s="133"/>
      <c r="H43" s="133"/>
      <c r="I43" s="133"/>
      <c r="J43" s="133"/>
      <c r="K43" s="133"/>
      <c r="M43" s="1" t="s">
        <v>116</v>
      </c>
      <c r="N43" s="1" t="str">
        <f>B43</f>
        <v>NE WA (Ferry, Stevens, Lincoln, Pend Orielle)</v>
      </c>
      <c r="O43" s="1" t="str">
        <f>$C$12</f>
        <v>2015-2016</v>
      </c>
      <c r="P43" s="1" t="str">
        <f>$D$12</f>
        <v>2016-2017</v>
      </c>
      <c r="Q43" s="1" t="str">
        <f>$E$12</f>
        <v>2017-2018</v>
      </c>
      <c r="R43" s="1" t="str">
        <f>$F$12</f>
        <v>2018-2019</v>
      </c>
      <c r="S43" s="1" t="str">
        <f>$G$12</f>
        <v>2019-2020</v>
      </c>
      <c r="T43" s="1" t="str">
        <f>$H$12</f>
        <v>2020-2021</v>
      </c>
      <c r="U43" s="1" t="str">
        <f>$I$12</f>
        <v>2021-2022</v>
      </c>
      <c r="V43" s="1" t="str">
        <f>$J$12</f>
        <v>2022-2023</v>
      </c>
      <c r="W43" s="1" t="str">
        <f>$K$12</f>
        <v>2023-2024</v>
      </c>
    </row>
    <row r="44" spans="2:23">
      <c r="B44" s="3" t="s">
        <v>113</v>
      </c>
      <c r="C44" s="8">
        <v>33</v>
      </c>
      <c r="D44" s="8">
        <v>26</v>
      </c>
      <c r="E44" s="8">
        <v>37</v>
      </c>
      <c r="F44" s="8">
        <v>37</v>
      </c>
      <c r="G44" s="8">
        <v>33</v>
      </c>
      <c r="H44" s="8">
        <v>64</v>
      </c>
      <c r="I44" s="8">
        <v>78</v>
      </c>
      <c r="J44" s="8">
        <v>62</v>
      </c>
      <c r="K44" s="8">
        <v>64</v>
      </c>
      <c r="N44" s="9" t="str">
        <f>B44</f>
        <v>Home-Based</v>
      </c>
      <c r="O44" s="11">
        <f t="shared" ref="O44:W44" si="22">C44/C47</f>
        <v>3.9145907473309607E-2</v>
      </c>
      <c r="P44" s="11">
        <f t="shared" si="22"/>
        <v>3.0696576151121605E-2</v>
      </c>
      <c r="Q44" s="11">
        <f t="shared" si="22"/>
        <v>4.5343137254901959E-2</v>
      </c>
      <c r="R44" s="11">
        <f t="shared" si="22"/>
        <v>3.7298387096774195E-2</v>
      </c>
      <c r="S44" s="11">
        <f t="shared" si="22"/>
        <v>3.6995515695067267E-2</v>
      </c>
      <c r="T44" s="11">
        <f t="shared" si="22"/>
        <v>6.7439409905163325E-2</v>
      </c>
      <c r="U44" s="11">
        <f t="shared" si="22"/>
        <v>8.4507042253521125E-2</v>
      </c>
      <c r="V44" s="11">
        <f t="shared" si="22"/>
        <v>6.5817409766454352E-2</v>
      </c>
      <c r="W44" s="11">
        <f t="shared" si="22"/>
        <v>6.9945355191256831E-2</v>
      </c>
    </row>
    <row r="45" spans="2:23">
      <c r="B45" s="3" t="s">
        <v>114</v>
      </c>
      <c r="C45" s="8">
        <v>18</v>
      </c>
      <c r="D45" s="8">
        <v>14</v>
      </c>
      <c r="E45" s="8">
        <v>15</v>
      </c>
      <c r="F45" s="8">
        <v>12</v>
      </c>
      <c r="G45" s="8">
        <v>13</v>
      </c>
      <c r="H45" s="8">
        <v>11</v>
      </c>
      <c r="I45" s="8">
        <v>19</v>
      </c>
      <c r="J45" s="8">
        <v>21</v>
      </c>
      <c r="K45" s="8">
        <v>27</v>
      </c>
      <c r="N45" s="9" t="str">
        <f>B45</f>
        <v>Private</v>
      </c>
      <c r="O45" s="11">
        <f t="shared" ref="O45:W45" si="23">C45/C47</f>
        <v>2.1352313167259787E-2</v>
      </c>
      <c r="P45" s="11">
        <f t="shared" si="23"/>
        <v>1.6528925619834711E-2</v>
      </c>
      <c r="Q45" s="11">
        <f t="shared" si="23"/>
        <v>1.8382352941176471E-2</v>
      </c>
      <c r="R45" s="11">
        <f t="shared" si="23"/>
        <v>1.2096774193548387E-2</v>
      </c>
      <c r="S45" s="11">
        <f t="shared" si="23"/>
        <v>1.4573991031390135E-2</v>
      </c>
      <c r="T45" s="11">
        <f t="shared" si="23"/>
        <v>1.1591148577449948E-2</v>
      </c>
      <c r="U45" s="11">
        <f t="shared" si="23"/>
        <v>2.0585048754062838E-2</v>
      </c>
      <c r="V45" s="11">
        <f t="shared" si="23"/>
        <v>2.2292993630573247E-2</v>
      </c>
      <c r="W45" s="11">
        <f t="shared" si="23"/>
        <v>2.9508196721311476E-2</v>
      </c>
    </row>
    <row r="46" spans="2:23">
      <c r="B46" s="3" t="s">
        <v>115</v>
      </c>
      <c r="C46" s="8">
        <v>792</v>
      </c>
      <c r="D46" s="8">
        <v>807</v>
      </c>
      <c r="E46" s="8">
        <v>764</v>
      </c>
      <c r="F46" s="8">
        <v>943</v>
      </c>
      <c r="G46" s="8">
        <v>846</v>
      </c>
      <c r="H46" s="8">
        <v>874</v>
      </c>
      <c r="I46" s="8">
        <v>826</v>
      </c>
      <c r="J46" s="8">
        <v>859</v>
      </c>
      <c r="K46" s="8">
        <v>824</v>
      </c>
      <c r="N46" s="9" t="str">
        <f>B46</f>
        <v>Public</v>
      </c>
      <c r="O46" s="11">
        <f t="shared" ref="O46:V46" si="24">C46/C47</f>
        <v>0.93950177935943058</v>
      </c>
      <c r="P46" s="11">
        <f t="shared" si="24"/>
        <v>0.9527744982290437</v>
      </c>
      <c r="Q46" s="11">
        <f t="shared" si="24"/>
        <v>0.93627450980392157</v>
      </c>
      <c r="R46" s="11">
        <f t="shared" si="24"/>
        <v>0.95060483870967738</v>
      </c>
      <c r="S46" s="11">
        <f t="shared" si="24"/>
        <v>0.94843049327354256</v>
      </c>
      <c r="T46" s="11">
        <f t="shared" si="24"/>
        <v>0.92096944151738669</v>
      </c>
      <c r="U46" s="11">
        <f t="shared" si="24"/>
        <v>0.89490790899241601</v>
      </c>
      <c r="V46" s="11">
        <f t="shared" si="24"/>
        <v>0.91188959660297242</v>
      </c>
      <c r="W46" s="11">
        <f>K46/K47</f>
        <v>0.90054644808743167</v>
      </c>
    </row>
    <row r="47" spans="2:23">
      <c r="B47" s="134" t="s">
        <v>197</v>
      </c>
      <c r="C47" s="135">
        <v>843</v>
      </c>
      <c r="D47" s="135">
        <v>847</v>
      </c>
      <c r="E47" s="135">
        <v>816</v>
      </c>
      <c r="F47" s="135">
        <v>992</v>
      </c>
      <c r="G47" s="135">
        <v>892</v>
      </c>
      <c r="H47" s="135">
        <v>949</v>
      </c>
      <c r="I47" s="135">
        <v>923</v>
      </c>
      <c r="J47" s="135">
        <v>942</v>
      </c>
      <c r="K47" s="135">
        <v>915</v>
      </c>
      <c r="M47" s="1"/>
      <c r="N47" s="1"/>
      <c r="O47" s="1"/>
      <c r="P47" s="1"/>
      <c r="Q47" s="1"/>
      <c r="R47" s="1"/>
      <c r="S47" s="1"/>
      <c r="T47" s="1"/>
      <c r="U47" s="1"/>
      <c r="V47" s="1"/>
      <c r="W47" s="1"/>
    </row>
    <row r="48" spans="2:23">
      <c r="B48" s="132" t="s">
        <v>27</v>
      </c>
      <c r="C48" s="133"/>
      <c r="D48" s="133"/>
      <c r="E48" s="133"/>
      <c r="F48" s="133"/>
      <c r="G48" s="133"/>
      <c r="H48" s="133"/>
      <c r="I48" s="133"/>
      <c r="J48" s="133"/>
      <c r="K48" s="133"/>
      <c r="M48" s="1" t="s">
        <v>116</v>
      </c>
      <c r="N48" s="1" t="str">
        <f>B48</f>
        <v>Pierce</v>
      </c>
      <c r="O48" s="1" t="str">
        <f>$C$12</f>
        <v>2015-2016</v>
      </c>
      <c r="P48" s="1" t="str">
        <f>$D$12</f>
        <v>2016-2017</v>
      </c>
      <c r="Q48" s="1" t="str">
        <f>$E$12</f>
        <v>2017-2018</v>
      </c>
      <c r="R48" s="1" t="str">
        <f>$F$12</f>
        <v>2018-2019</v>
      </c>
      <c r="S48" s="1" t="str">
        <f>$G$12</f>
        <v>2019-2020</v>
      </c>
      <c r="T48" s="1" t="str">
        <f>$H$12</f>
        <v>2020-2021</v>
      </c>
      <c r="U48" s="1" t="str">
        <f>$I$12</f>
        <v>2021-2022</v>
      </c>
      <c r="V48" s="1" t="str">
        <f>$J$12</f>
        <v>2022-2023</v>
      </c>
      <c r="W48" s="1" t="str">
        <f>$K$12</f>
        <v>2023-2024</v>
      </c>
    </row>
    <row r="49" spans="2:23">
      <c r="B49" s="3" t="s">
        <v>113</v>
      </c>
      <c r="C49" s="8">
        <v>276</v>
      </c>
      <c r="D49" s="8">
        <v>256</v>
      </c>
      <c r="E49" s="8">
        <v>247</v>
      </c>
      <c r="F49" s="8">
        <v>294</v>
      </c>
      <c r="G49" s="8">
        <v>296</v>
      </c>
      <c r="H49" s="8">
        <v>560</v>
      </c>
      <c r="I49" s="8">
        <v>373</v>
      </c>
      <c r="J49" s="8">
        <v>387</v>
      </c>
      <c r="K49" s="8">
        <v>382</v>
      </c>
      <c r="N49" s="9" t="str">
        <f>B49</f>
        <v>Home-Based</v>
      </c>
      <c r="O49" s="11">
        <f t="shared" ref="O49:W49" si="25">C49/C52</f>
        <v>2.6013195098963243E-2</v>
      </c>
      <c r="P49" s="11">
        <f t="shared" si="25"/>
        <v>2.39857584559168E-2</v>
      </c>
      <c r="Q49" s="11">
        <f t="shared" si="25"/>
        <v>2.1926320461606745E-2</v>
      </c>
      <c r="R49" s="11">
        <f t="shared" si="25"/>
        <v>2.5128205128205128E-2</v>
      </c>
      <c r="S49" s="11">
        <f t="shared" si="25"/>
        <v>2.5368529310935892E-2</v>
      </c>
      <c r="T49" s="11">
        <f t="shared" si="25"/>
        <v>4.8666029373424874E-2</v>
      </c>
      <c r="U49" s="11">
        <f t="shared" si="25"/>
        <v>3.3902926740592622E-2</v>
      </c>
      <c r="V49" s="11">
        <f t="shared" si="25"/>
        <v>3.4827213822894165E-2</v>
      </c>
      <c r="W49" s="11">
        <f t="shared" si="25"/>
        <v>3.4371063523483895E-2</v>
      </c>
    </row>
    <row r="50" spans="2:23">
      <c r="B50" s="3" t="s">
        <v>114</v>
      </c>
      <c r="C50" s="8">
        <v>537</v>
      </c>
      <c r="D50" s="8">
        <v>576</v>
      </c>
      <c r="E50" s="8">
        <v>602</v>
      </c>
      <c r="F50" s="8">
        <v>615</v>
      </c>
      <c r="G50" s="8">
        <v>505</v>
      </c>
      <c r="H50" s="8">
        <v>528</v>
      </c>
      <c r="I50" s="8">
        <v>657</v>
      </c>
      <c r="J50" s="8">
        <v>690</v>
      </c>
      <c r="K50" s="8">
        <v>715</v>
      </c>
      <c r="N50" s="9" t="str">
        <f>B50</f>
        <v>Private</v>
      </c>
      <c r="O50" s="11">
        <f t="shared" ref="O50:W50" si="26">C50/C52</f>
        <v>5.0612629594721958E-2</v>
      </c>
      <c r="P50" s="11">
        <f t="shared" si="26"/>
        <v>5.3967956525812801E-2</v>
      </c>
      <c r="Q50" s="11">
        <f t="shared" si="26"/>
        <v>5.3439857967154905E-2</v>
      </c>
      <c r="R50" s="11">
        <f t="shared" si="26"/>
        <v>5.2564102564102565E-2</v>
      </c>
      <c r="S50" s="11">
        <f t="shared" si="26"/>
        <v>4.3280767912238602E-2</v>
      </c>
      <c r="T50" s="11">
        <f t="shared" si="26"/>
        <v>4.5885113409229163E-2</v>
      </c>
      <c r="U50" s="11">
        <f t="shared" si="26"/>
        <v>5.9716415197236868E-2</v>
      </c>
      <c r="V50" s="11">
        <f t="shared" si="26"/>
        <v>6.2095032397408205E-2</v>
      </c>
      <c r="W50" s="11">
        <f t="shared" si="26"/>
        <v>6.4333273348929285E-2</v>
      </c>
    </row>
    <row r="51" spans="2:23">
      <c r="B51" s="3" t="s">
        <v>115</v>
      </c>
      <c r="C51" s="8">
        <v>9797</v>
      </c>
      <c r="D51" s="8">
        <v>9841</v>
      </c>
      <c r="E51" s="8">
        <v>10416</v>
      </c>
      <c r="F51" s="8">
        <v>10791</v>
      </c>
      <c r="G51" s="8">
        <v>10867</v>
      </c>
      <c r="H51" s="8">
        <v>10419</v>
      </c>
      <c r="I51" s="8">
        <v>9972</v>
      </c>
      <c r="J51" s="8">
        <v>10035</v>
      </c>
      <c r="K51" s="8">
        <v>10017</v>
      </c>
      <c r="N51" s="9" t="str">
        <f>B51</f>
        <v>Public</v>
      </c>
      <c r="O51" s="11">
        <f t="shared" ref="O51:W51" si="27">C51/C52</f>
        <v>0.92337417530631483</v>
      </c>
      <c r="P51" s="11">
        <f t="shared" si="27"/>
        <v>0.92204628501827035</v>
      </c>
      <c r="Q51" s="11">
        <f t="shared" si="27"/>
        <v>0.9246338215712383</v>
      </c>
      <c r="R51" s="11">
        <f t="shared" si="27"/>
        <v>0.92230769230769227</v>
      </c>
      <c r="S51" s="11">
        <f t="shared" si="27"/>
        <v>0.93135070277682552</v>
      </c>
      <c r="T51" s="11">
        <f t="shared" si="27"/>
        <v>0.90544885721734591</v>
      </c>
      <c r="U51" s="11">
        <f t="shared" si="27"/>
        <v>0.9063806580621705</v>
      </c>
      <c r="V51" s="11">
        <f t="shared" si="27"/>
        <v>0.90307775377969768</v>
      </c>
      <c r="W51" s="11">
        <f t="shared" si="27"/>
        <v>0.9012956631275868</v>
      </c>
    </row>
    <row r="52" spans="2:23">
      <c r="B52" s="134" t="s">
        <v>121</v>
      </c>
      <c r="C52" s="135">
        <v>10610</v>
      </c>
      <c r="D52" s="135">
        <v>10673</v>
      </c>
      <c r="E52" s="135">
        <v>11265</v>
      </c>
      <c r="F52" s="135">
        <v>11700</v>
      </c>
      <c r="G52" s="135">
        <v>11668</v>
      </c>
      <c r="H52" s="135">
        <v>11507</v>
      </c>
      <c r="I52" s="135">
        <v>11002</v>
      </c>
      <c r="J52" s="135">
        <v>11112</v>
      </c>
      <c r="K52" s="135">
        <v>11114</v>
      </c>
      <c r="M52" s="1"/>
      <c r="N52" s="1"/>
      <c r="O52" s="1"/>
      <c r="P52" s="1"/>
      <c r="Q52" s="1"/>
      <c r="R52" s="1"/>
      <c r="S52" s="1"/>
      <c r="T52" s="1"/>
      <c r="U52" s="1"/>
      <c r="V52" s="1"/>
      <c r="W52" s="1"/>
    </row>
    <row r="53" spans="2:23">
      <c r="B53" s="132" t="s">
        <v>224</v>
      </c>
      <c r="C53" s="133"/>
      <c r="D53" s="133"/>
      <c r="E53" s="133"/>
      <c r="F53" s="133"/>
      <c r="G53" s="133"/>
      <c r="H53" s="133"/>
      <c r="I53" s="133"/>
      <c r="J53" s="133"/>
      <c r="K53" s="133"/>
      <c r="M53" s="1" t="s">
        <v>116</v>
      </c>
      <c r="N53" s="1" t="str">
        <f>B53</f>
        <v>Rural SW WA (Cowlitz-Grays Harbor -Lewis - Mason -Pacific-Wahkiakum)</v>
      </c>
      <c r="O53" s="1" t="str">
        <f>$C$12</f>
        <v>2015-2016</v>
      </c>
      <c r="P53" s="1" t="str">
        <f>$D$12</f>
        <v>2016-2017</v>
      </c>
      <c r="Q53" s="1" t="str">
        <f>$E$12</f>
        <v>2017-2018</v>
      </c>
      <c r="R53" s="1" t="str">
        <f>$F$12</f>
        <v>2018-2019</v>
      </c>
      <c r="S53" s="1" t="str">
        <f>$G$12</f>
        <v>2019-2020</v>
      </c>
      <c r="T53" s="1" t="str">
        <f>$H$12</f>
        <v>2020-2021</v>
      </c>
      <c r="U53" s="1" t="str">
        <f>$I$12</f>
        <v>2021-2022</v>
      </c>
      <c r="V53" s="1" t="str">
        <f>$J$12</f>
        <v>2022-2023</v>
      </c>
      <c r="W53" s="1" t="str">
        <f>$K$12</f>
        <v>2023-2024</v>
      </c>
    </row>
    <row r="54" spans="2:23">
      <c r="B54" s="3" t="s">
        <v>113</v>
      </c>
      <c r="C54" s="8">
        <v>130</v>
      </c>
      <c r="D54" s="8">
        <v>144</v>
      </c>
      <c r="E54" s="8">
        <v>148</v>
      </c>
      <c r="F54" s="8">
        <v>153</v>
      </c>
      <c r="G54" s="8">
        <v>127</v>
      </c>
      <c r="H54" s="8">
        <v>203</v>
      </c>
      <c r="I54" s="8">
        <v>230</v>
      </c>
      <c r="J54" s="8">
        <v>218</v>
      </c>
      <c r="K54" s="8">
        <v>175</v>
      </c>
      <c r="N54" s="9" t="str">
        <f>B54</f>
        <v>Home-Based</v>
      </c>
      <c r="O54" s="11">
        <f t="shared" ref="O54:W54" si="28">C54/C57</f>
        <v>3.3020066040132079E-2</v>
      </c>
      <c r="P54" s="11">
        <f t="shared" si="28"/>
        <v>3.4573829531812726E-2</v>
      </c>
      <c r="Q54" s="11">
        <f t="shared" si="28"/>
        <v>3.3991731740927886E-2</v>
      </c>
      <c r="R54" s="11">
        <f t="shared" si="28"/>
        <v>3.510784763653052E-2</v>
      </c>
      <c r="S54" s="11">
        <f t="shared" si="28"/>
        <v>2.830398930242924E-2</v>
      </c>
      <c r="T54" s="11">
        <f t="shared" si="28"/>
        <v>4.590682948891904E-2</v>
      </c>
      <c r="U54" s="11">
        <f t="shared" si="28"/>
        <v>5.2535404294198264E-2</v>
      </c>
      <c r="V54" s="11">
        <f t="shared" si="28"/>
        <v>5.196662693682956E-2</v>
      </c>
      <c r="W54" s="11">
        <f t="shared" si="28"/>
        <v>4.1696449845127471E-2</v>
      </c>
    </row>
    <row r="55" spans="2:23">
      <c r="B55" s="3" t="s">
        <v>114</v>
      </c>
      <c r="C55" s="8">
        <v>89</v>
      </c>
      <c r="D55" s="8">
        <v>92</v>
      </c>
      <c r="E55" s="8">
        <v>113</v>
      </c>
      <c r="F55" s="8">
        <v>114</v>
      </c>
      <c r="G55" s="8">
        <v>68</v>
      </c>
      <c r="H55" s="8">
        <v>77</v>
      </c>
      <c r="I55" s="8">
        <v>96</v>
      </c>
      <c r="J55" s="8">
        <v>107</v>
      </c>
      <c r="K55" s="8">
        <v>110</v>
      </c>
      <c r="N55" s="9" t="str">
        <f>B55</f>
        <v>Private</v>
      </c>
      <c r="O55" s="11">
        <f t="shared" ref="O55:W55" si="29">C55/C57</f>
        <v>2.2606045212090423E-2</v>
      </c>
      <c r="P55" s="11">
        <f t="shared" si="29"/>
        <v>2.2088835534213685E-2</v>
      </c>
      <c r="Q55" s="11">
        <f t="shared" si="29"/>
        <v>2.5953146531924667E-2</v>
      </c>
      <c r="R55" s="11">
        <f t="shared" si="29"/>
        <v>2.6158788435061954E-2</v>
      </c>
      <c r="S55" s="11">
        <f t="shared" si="29"/>
        <v>1.5154891909962113E-2</v>
      </c>
      <c r="T55" s="11">
        <f t="shared" si="29"/>
        <v>1.7412935323383085E-2</v>
      </c>
      <c r="U55" s="11">
        <f t="shared" si="29"/>
        <v>2.1927820922795799E-2</v>
      </c>
      <c r="V55" s="11">
        <f t="shared" si="29"/>
        <v>2.5506555423122766E-2</v>
      </c>
      <c r="W55" s="11">
        <f t="shared" si="29"/>
        <v>2.6209197045508698E-2</v>
      </c>
    </row>
    <row r="56" spans="2:23">
      <c r="B56" s="3" t="s">
        <v>115</v>
      </c>
      <c r="C56" s="8">
        <v>3718</v>
      </c>
      <c r="D56" s="8">
        <v>3929</v>
      </c>
      <c r="E56" s="8">
        <v>4093</v>
      </c>
      <c r="F56" s="8">
        <v>4091</v>
      </c>
      <c r="G56" s="8">
        <v>4292</v>
      </c>
      <c r="H56" s="8">
        <v>4142</v>
      </c>
      <c r="I56" s="8">
        <v>4052</v>
      </c>
      <c r="J56" s="8">
        <v>3870</v>
      </c>
      <c r="K56" s="8">
        <v>3912</v>
      </c>
      <c r="N56" s="9" t="str">
        <f>B56</f>
        <v>Public</v>
      </c>
      <c r="O56" s="11">
        <f t="shared" ref="O56:W56" si="30">C56/C57</f>
        <v>0.9443738887477775</v>
      </c>
      <c r="P56" s="11">
        <f t="shared" si="30"/>
        <v>0.94333733493397354</v>
      </c>
      <c r="Q56" s="11">
        <f t="shared" si="30"/>
        <v>0.94005512172714745</v>
      </c>
      <c r="R56" s="11">
        <f t="shared" si="30"/>
        <v>0.93873336392840756</v>
      </c>
      <c r="S56" s="11">
        <f t="shared" si="30"/>
        <v>0.95654111878760861</v>
      </c>
      <c r="T56" s="11">
        <f t="shared" si="30"/>
        <v>0.93668023518769783</v>
      </c>
      <c r="U56" s="11">
        <f t="shared" si="30"/>
        <v>0.92553677478300589</v>
      </c>
      <c r="V56" s="11">
        <f t="shared" si="30"/>
        <v>0.92252681764004762</v>
      </c>
      <c r="W56" s="11">
        <f t="shared" si="30"/>
        <v>0.93209435310936384</v>
      </c>
    </row>
    <row r="57" spans="2:23">
      <c r="B57" s="134" t="s">
        <v>226</v>
      </c>
      <c r="C57" s="135">
        <v>3937</v>
      </c>
      <c r="D57" s="135">
        <v>4165</v>
      </c>
      <c r="E57" s="135">
        <v>4354</v>
      </c>
      <c r="F57" s="135">
        <v>4358</v>
      </c>
      <c r="G57" s="135">
        <v>4487</v>
      </c>
      <c r="H57" s="135">
        <v>4422</v>
      </c>
      <c r="I57" s="135">
        <v>4378</v>
      </c>
      <c r="J57" s="135">
        <v>4195</v>
      </c>
      <c r="K57" s="135">
        <v>4197</v>
      </c>
      <c r="O57" s="11"/>
      <c r="P57" s="11"/>
      <c r="Q57" s="11"/>
      <c r="R57" s="11"/>
      <c r="S57" s="11"/>
      <c r="T57" s="11"/>
      <c r="U57" s="11"/>
      <c r="V57" s="11"/>
      <c r="W57" s="11"/>
    </row>
    <row r="58" spans="2:23">
      <c r="B58" s="132" t="s">
        <v>185</v>
      </c>
      <c r="C58" s="133"/>
      <c r="D58" s="133"/>
      <c r="E58" s="133"/>
      <c r="F58" s="133"/>
      <c r="G58" s="133"/>
      <c r="H58" s="133"/>
      <c r="I58" s="133"/>
      <c r="J58" s="133"/>
      <c r="K58" s="133"/>
      <c r="M58" s="1" t="s">
        <v>116</v>
      </c>
      <c r="N58" s="1" t="str">
        <f>B58</f>
        <v>SE WA (Adams-Asotin-Columia-Garfield-Walla Walla-Whitman)</v>
      </c>
      <c r="O58" s="1" t="str">
        <f>$C$12</f>
        <v>2015-2016</v>
      </c>
      <c r="P58" s="1" t="str">
        <f>$D$12</f>
        <v>2016-2017</v>
      </c>
      <c r="Q58" s="1" t="str">
        <f>$E$12</f>
        <v>2017-2018</v>
      </c>
      <c r="R58" s="1" t="str">
        <f>$F$12</f>
        <v>2018-2019</v>
      </c>
      <c r="S58" s="1" t="str">
        <f>$G$12</f>
        <v>2019-2020</v>
      </c>
      <c r="T58" s="1" t="str">
        <f>$H$12</f>
        <v>2020-2021</v>
      </c>
      <c r="U58" s="1" t="str">
        <f>$I$12</f>
        <v>2021-2022</v>
      </c>
      <c r="V58" s="1" t="str">
        <f>$J$12</f>
        <v>2022-2023</v>
      </c>
      <c r="W58" s="1" t="str">
        <f>$K$12</f>
        <v>2023-2024</v>
      </c>
    </row>
    <row r="59" spans="2:23">
      <c r="B59" s="3" t="s">
        <v>113</v>
      </c>
      <c r="C59" s="8">
        <v>54</v>
      </c>
      <c r="D59" s="8">
        <v>41</v>
      </c>
      <c r="E59" s="8">
        <v>50</v>
      </c>
      <c r="F59" s="8">
        <v>37</v>
      </c>
      <c r="G59" s="8">
        <v>34</v>
      </c>
      <c r="H59" s="8">
        <v>69</v>
      </c>
      <c r="I59" s="8">
        <v>69</v>
      </c>
      <c r="J59" s="8">
        <v>61</v>
      </c>
      <c r="K59" s="8">
        <v>47</v>
      </c>
      <c r="N59" s="9" t="str">
        <f>B59</f>
        <v>Home-Based</v>
      </c>
      <c r="O59" s="11">
        <f t="shared" ref="O59:W59" si="31">C59/C62</f>
        <v>3.0033370411568408E-2</v>
      </c>
      <c r="P59" s="11">
        <f t="shared" si="31"/>
        <v>2.1831735889243878E-2</v>
      </c>
      <c r="Q59" s="11">
        <f t="shared" si="31"/>
        <v>2.6082420448617631E-2</v>
      </c>
      <c r="R59" s="11">
        <f t="shared" si="31"/>
        <v>1.9504480759093307E-2</v>
      </c>
      <c r="S59" s="11">
        <f t="shared" si="31"/>
        <v>1.7435897435897435E-2</v>
      </c>
      <c r="T59" s="11">
        <f t="shared" si="31"/>
        <v>3.8612199216564072E-2</v>
      </c>
      <c r="U59" s="11">
        <f t="shared" si="31"/>
        <v>3.7704918032786888E-2</v>
      </c>
      <c r="V59" s="11">
        <f t="shared" si="31"/>
        <v>3.2412327311370885E-2</v>
      </c>
      <c r="W59" s="11">
        <f t="shared" si="31"/>
        <v>2.5599128540305011E-2</v>
      </c>
    </row>
    <row r="60" spans="2:23">
      <c r="B60" s="3" t="s">
        <v>114</v>
      </c>
      <c r="C60" s="8">
        <v>95</v>
      </c>
      <c r="D60" s="8">
        <v>97</v>
      </c>
      <c r="E60" s="8">
        <v>112</v>
      </c>
      <c r="F60" s="8">
        <v>78</v>
      </c>
      <c r="G60" s="8">
        <v>103</v>
      </c>
      <c r="H60" s="8">
        <v>69</v>
      </c>
      <c r="I60" s="8">
        <v>103</v>
      </c>
      <c r="J60" s="8">
        <v>106</v>
      </c>
      <c r="K60" s="8">
        <v>101</v>
      </c>
      <c r="N60" s="9" t="str">
        <f>B60</f>
        <v>Private</v>
      </c>
      <c r="O60" s="11">
        <f t="shared" ref="O60:W60" si="32">C60/C62</f>
        <v>5.2836484983314794E-2</v>
      </c>
      <c r="P60" s="11">
        <f t="shared" si="32"/>
        <v>5.16506922257721E-2</v>
      </c>
      <c r="Q60" s="11">
        <f t="shared" si="32"/>
        <v>5.8424621804903494E-2</v>
      </c>
      <c r="R60" s="11">
        <f t="shared" si="32"/>
        <v>4.1117554032683183E-2</v>
      </c>
      <c r="S60" s="11">
        <f t="shared" si="32"/>
        <v>5.2820512820512817E-2</v>
      </c>
      <c r="T60" s="11">
        <f t="shared" si="32"/>
        <v>3.8612199216564072E-2</v>
      </c>
      <c r="U60" s="11">
        <f t="shared" si="32"/>
        <v>5.628415300546448E-2</v>
      </c>
      <c r="V60" s="11">
        <f t="shared" si="32"/>
        <v>5.6323060573857602E-2</v>
      </c>
      <c r="W60" s="11">
        <f t="shared" si="32"/>
        <v>5.501089324618736E-2</v>
      </c>
    </row>
    <row r="61" spans="2:23">
      <c r="B61" s="3" t="s">
        <v>115</v>
      </c>
      <c r="C61" s="8">
        <v>1649</v>
      </c>
      <c r="D61" s="8">
        <v>1740</v>
      </c>
      <c r="E61" s="8">
        <v>1755</v>
      </c>
      <c r="F61" s="8">
        <v>1782</v>
      </c>
      <c r="G61" s="8">
        <v>1813</v>
      </c>
      <c r="H61" s="8">
        <v>1649</v>
      </c>
      <c r="I61" s="8">
        <v>1658</v>
      </c>
      <c r="J61" s="8">
        <v>1715</v>
      </c>
      <c r="K61" s="8">
        <v>1688</v>
      </c>
      <c r="N61" s="9" t="str">
        <f>B61</f>
        <v>Public</v>
      </c>
      <c r="O61" s="11">
        <f t="shared" ref="O61:W61" si="33">C61/C62</f>
        <v>0.91713014460511677</v>
      </c>
      <c r="P61" s="11">
        <f t="shared" si="33"/>
        <v>0.92651757188498407</v>
      </c>
      <c r="Q61" s="11">
        <f t="shared" si="33"/>
        <v>0.91549295774647887</v>
      </c>
      <c r="R61" s="11">
        <f t="shared" si="33"/>
        <v>0.93937796520822348</v>
      </c>
      <c r="S61" s="11">
        <f t="shared" si="33"/>
        <v>0.92974358974358973</v>
      </c>
      <c r="T61" s="11">
        <f t="shared" si="33"/>
        <v>0.92277560156687188</v>
      </c>
      <c r="U61" s="11">
        <f t="shared" si="33"/>
        <v>0.90601092896174862</v>
      </c>
      <c r="V61" s="11">
        <f t="shared" si="33"/>
        <v>0.9112646121147715</v>
      </c>
      <c r="W61" s="11">
        <f t="shared" si="33"/>
        <v>0.91938997821350765</v>
      </c>
    </row>
    <row r="62" spans="2:23">
      <c r="B62" s="134" t="s">
        <v>198</v>
      </c>
      <c r="C62" s="135">
        <v>1798</v>
      </c>
      <c r="D62" s="135">
        <v>1878</v>
      </c>
      <c r="E62" s="135">
        <v>1917</v>
      </c>
      <c r="F62" s="135">
        <v>1897</v>
      </c>
      <c r="G62" s="135">
        <v>1950</v>
      </c>
      <c r="H62" s="135">
        <v>1787</v>
      </c>
      <c r="I62" s="135">
        <v>1830</v>
      </c>
      <c r="J62" s="135">
        <v>1882</v>
      </c>
      <c r="K62" s="135">
        <v>1836</v>
      </c>
      <c r="O62" s="11"/>
      <c r="P62" s="11"/>
      <c r="Q62" s="11"/>
      <c r="R62" s="11"/>
      <c r="S62" s="11"/>
      <c r="T62" s="11"/>
      <c r="U62" s="11"/>
      <c r="V62" s="11"/>
      <c r="W62" s="11"/>
    </row>
    <row r="63" spans="2:23">
      <c r="B63" s="132" t="s">
        <v>225</v>
      </c>
      <c r="C63" s="133"/>
      <c r="D63" s="133"/>
      <c r="E63" s="133"/>
      <c r="F63" s="133"/>
      <c r="G63" s="133"/>
      <c r="H63" s="133"/>
      <c r="I63" s="133"/>
      <c r="J63" s="133"/>
      <c r="K63" s="133"/>
      <c r="M63" s="1" t="s">
        <v>116</v>
      </c>
      <c r="N63" s="1" t="str">
        <f>B63</f>
        <v>Skagit-San Juan -Island</v>
      </c>
      <c r="O63" s="1" t="str">
        <f>$C$12</f>
        <v>2015-2016</v>
      </c>
      <c r="P63" s="1" t="str">
        <f>$D$12</f>
        <v>2016-2017</v>
      </c>
      <c r="Q63" s="1" t="str">
        <f>$E$12</f>
        <v>2017-2018</v>
      </c>
      <c r="R63" s="1" t="str">
        <f>$F$12</f>
        <v>2018-2019</v>
      </c>
      <c r="S63" s="1" t="str">
        <f>$G$12</f>
        <v>2019-2020</v>
      </c>
      <c r="T63" s="1" t="str">
        <f>$H$12</f>
        <v>2020-2021</v>
      </c>
      <c r="U63" s="1" t="str">
        <f>$I$12</f>
        <v>2021-2022</v>
      </c>
      <c r="V63" s="1" t="str">
        <f>$J$12</f>
        <v>2022-2023</v>
      </c>
      <c r="W63" s="1" t="str">
        <f>$K$12</f>
        <v>2023-2024</v>
      </c>
    </row>
    <row r="64" spans="2:23">
      <c r="B64" s="3" t="s">
        <v>113</v>
      </c>
      <c r="C64" s="8">
        <v>94</v>
      </c>
      <c r="D64" s="8">
        <v>104</v>
      </c>
      <c r="E64" s="8">
        <v>94</v>
      </c>
      <c r="F64" s="8">
        <v>110</v>
      </c>
      <c r="G64" s="8">
        <v>120</v>
      </c>
      <c r="H64" s="8">
        <v>191</v>
      </c>
      <c r="I64" s="8">
        <v>172</v>
      </c>
      <c r="J64" s="8">
        <v>151</v>
      </c>
      <c r="K64" s="8">
        <v>122</v>
      </c>
      <c r="N64" s="9" t="str">
        <f>B64</f>
        <v>Home-Based</v>
      </c>
      <c r="O64" s="11">
        <f t="shared" ref="O64:W64" si="34">C64/C67</f>
        <v>4.0051129100979972E-2</v>
      </c>
      <c r="P64" s="11">
        <f t="shared" si="34"/>
        <v>4.2224928948436866E-2</v>
      </c>
      <c r="Q64" s="11">
        <f t="shared" si="34"/>
        <v>3.8195855343356358E-2</v>
      </c>
      <c r="R64" s="11">
        <f t="shared" si="34"/>
        <v>4.2405551272166539E-2</v>
      </c>
      <c r="S64" s="11">
        <f t="shared" si="34"/>
        <v>4.6728971962616821E-2</v>
      </c>
      <c r="T64" s="11">
        <f t="shared" si="34"/>
        <v>7.5793650793650788E-2</v>
      </c>
      <c r="U64" s="11">
        <f t="shared" si="34"/>
        <v>7.1221532091097314E-2</v>
      </c>
      <c r="V64" s="11">
        <f t="shared" si="34"/>
        <v>6.3445378151260501E-2</v>
      </c>
      <c r="W64" s="11">
        <f t="shared" si="34"/>
        <v>5.1826677994902294E-2</v>
      </c>
    </row>
    <row r="65" spans="2:23">
      <c r="B65" s="3" t="s">
        <v>114</v>
      </c>
      <c r="C65" s="8">
        <v>111</v>
      </c>
      <c r="D65" s="8">
        <v>105</v>
      </c>
      <c r="E65" s="8">
        <v>105</v>
      </c>
      <c r="F65" s="8">
        <v>105</v>
      </c>
      <c r="G65" s="8">
        <v>114</v>
      </c>
      <c r="H65" s="8">
        <v>125</v>
      </c>
      <c r="I65" s="8">
        <v>123</v>
      </c>
      <c r="J65" s="8">
        <v>142</v>
      </c>
      <c r="K65" s="8">
        <v>134</v>
      </c>
      <c r="N65" s="9" t="str">
        <f>B65</f>
        <v>Private</v>
      </c>
      <c r="O65" s="11">
        <f t="shared" ref="O65:W65" si="35">C65/C67</f>
        <v>4.729441840647635E-2</v>
      </c>
      <c r="P65" s="11">
        <f t="shared" si="35"/>
        <v>4.2630937880633372E-2</v>
      </c>
      <c r="Q65" s="11">
        <f t="shared" si="35"/>
        <v>4.2665583096302313E-2</v>
      </c>
      <c r="R65" s="11">
        <f t="shared" si="35"/>
        <v>4.0478026214340788E-2</v>
      </c>
      <c r="S65" s="11">
        <f t="shared" si="35"/>
        <v>4.4392523364485979E-2</v>
      </c>
      <c r="T65" s="11">
        <f t="shared" si="35"/>
        <v>4.96031746031746E-2</v>
      </c>
      <c r="U65" s="11">
        <f t="shared" si="35"/>
        <v>5.0931677018633541E-2</v>
      </c>
      <c r="V65" s="11">
        <f t="shared" si="35"/>
        <v>5.9663865546218491E-2</v>
      </c>
      <c r="W65" s="11">
        <f t="shared" si="35"/>
        <v>5.6924384027187767E-2</v>
      </c>
    </row>
    <row r="66" spans="2:23">
      <c r="B66" s="3" t="s">
        <v>115</v>
      </c>
      <c r="C66" s="8">
        <v>2142</v>
      </c>
      <c r="D66" s="8">
        <v>2254</v>
      </c>
      <c r="E66" s="8">
        <v>2262</v>
      </c>
      <c r="F66" s="8">
        <v>2379</v>
      </c>
      <c r="G66" s="8">
        <v>2334</v>
      </c>
      <c r="H66" s="8">
        <v>2204</v>
      </c>
      <c r="I66" s="8">
        <v>2120</v>
      </c>
      <c r="J66" s="8">
        <v>2087</v>
      </c>
      <c r="K66" s="8">
        <v>2098</v>
      </c>
      <c r="N66" s="9" t="str">
        <f>B66</f>
        <v>Public</v>
      </c>
      <c r="O66" s="11">
        <f t="shared" ref="O66:W66" si="36">C66/C67</f>
        <v>0.91265445249254362</v>
      </c>
      <c r="P66" s="11">
        <f t="shared" si="36"/>
        <v>0.9151441331709298</v>
      </c>
      <c r="Q66" s="11">
        <f t="shared" si="36"/>
        <v>0.91913856156034135</v>
      </c>
      <c r="R66" s="11">
        <f t="shared" si="36"/>
        <v>0.91711642251349268</v>
      </c>
      <c r="S66" s="11">
        <f t="shared" si="36"/>
        <v>0.90887850467289721</v>
      </c>
      <c r="T66" s="11">
        <f t="shared" si="36"/>
        <v>0.8746031746031746</v>
      </c>
      <c r="U66" s="11">
        <f t="shared" si="36"/>
        <v>0.87784679089026918</v>
      </c>
      <c r="V66" s="11">
        <f t="shared" si="36"/>
        <v>0.876890756302521</v>
      </c>
      <c r="W66" s="11">
        <f t="shared" si="36"/>
        <v>0.89124893797790994</v>
      </c>
    </row>
    <row r="67" spans="2:23">
      <c r="B67" s="134" t="s">
        <v>227</v>
      </c>
      <c r="C67" s="135">
        <v>2347</v>
      </c>
      <c r="D67" s="135">
        <v>2463</v>
      </c>
      <c r="E67" s="135">
        <v>2461</v>
      </c>
      <c r="F67" s="135">
        <v>2594</v>
      </c>
      <c r="G67" s="135">
        <v>2568</v>
      </c>
      <c r="H67" s="135">
        <v>2520</v>
      </c>
      <c r="I67" s="135">
        <v>2415</v>
      </c>
      <c r="J67" s="135">
        <v>2380</v>
      </c>
      <c r="K67" s="135">
        <v>2354</v>
      </c>
      <c r="O67" s="11"/>
      <c r="P67" s="11"/>
      <c r="Q67" s="11"/>
      <c r="R67" s="11"/>
      <c r="S67" s="11"/>
      <c r="T67" s="11"/>
      <c r="U67" s="11"/>
      <c r="V67" s="11"/>
      <c r="W67" s="11"/>
    </row>
    <row r="68" spans="2:23">
      <c r="B68" s="132" t="s">
        <v>31</v>
      </c>
      <c r="C68" s="133"/>
      <c r="D68" s="133"/>
      <c r="E68" s="133"/>
      <c r="F68" s="133"/>
      <c r="G68" s="133"/>
      <c r="H68" s="133"/>
      <c r="I68" s="133"/>
      <c r="J68" s="133"/>
      <c r="K68" s="133"/>
      <c r="M68" s="1" t="s">
        <v>116</v>
      </c>
      <c r="N68" s="1" t="str">
        <f>B68</f>
        <v>Snohomish</v>
      </c>
      <c r="O68" s="1" t="str">
        <f>$C$12</f>
        <v>2015-2016</v>
      </c>
      <c r="P68" s="1" t="str">
        <f>$D$12</f>
        <v>2016-2017</v>
      </c>
      <c r="Q68" s="1" t="str">
        <f>$E$12</f>
        <v>2017-2018</v>
      </c>
      <c r="R68" s="1" t="str">
        <f>$F$12</f>
        <v>2018-2019</v>
      </c>
      <c r="S68" s="1" t="str">
        <f>$G$12</f>
        <v>2019-2020</v>
      </c>
      <c r="T68" s="1" t="str">
        <f>$H$12</f>
        <v>2020-2021</v>
      </c>
      <c r="U68" s="1" t="str">
        <f>$I$12</f>
        <v>2021-2022</v>
      </c>
      <c r="V68" s="1" t="str">
        <f>$J$12</f>
        <v>2022-2023</v>
      </c>
      <c r="W68" s="1" t="str">
        <f>$K$12</f>
        <v>2023-2024</v>
      </c>
    </row>
    <row r="69" spans="2:23">
      <c r="B69" s="3" t="s">
        <v>113</v>
      </c>
      <c r="C69" s="8">
        <v>208</v>
      </c>
      <c r="D69" s="8">
        <v>183</v>
      </c>
      <c r="E69" s="8">
        <v>253</v>
      </c>
      <c r="F69" s="8">
        <v>312</v>
      </c>
      <c r="G69" s="8">
        <v>224</v>
      </c>
      <c r="H69" s="8">
        <v>470</v>
      </c>
      <c r="I69" s="8">
        <v>387</v>
      </c>
      <c r="J69" s="8">
        <v>339</v>
      </c>
      <c r="K69" s="8">
        <v>392</v>
      </c>
      <c r="N69" s="9" t="str">
        <f>B69</f>
        <v>Home-Based</v>
      </c>
      <c r="O69" s="11">
        <f t="shared" ref="O69:W69" si="37">C69/C72</f>
        <v>2.3548058417298765E-2</v>
      </c>
      <c r="P69" s="11">
        <f t="shared" si="37"/>
        <v>2.0668624350576009E-2</v>
      </c>
      <c r="Q69" s="11">
        <f t="shared" si="37"/>
        <v>2.8564976854465393E-2</v>
      </c>
      <c r="R69" s="11">
        <f t="shared" si="37"/>
        <v>3.2949625092406801E-2</v>
      </c>
      <c r="S69" s="11">
        <f t="shared" si="37"/>
        <v>2.3364973401481172E-2</v>
      </c>
      <c r="T69" s="11">
        <f t="shared" si="37"/>
        <v>5.1996902312202678E-2</v>
      </c>
      <c r="U69" s="11">
        <f t="shared" si="37"/>
        <v>4.475023126734505E-2</v>
      </c>
      <c r="V69" s="11">
        <f t="shared" si="37"/>
        <v>3.8557779799818018E-2</v>
      </c>
      <c r="W69" s="11">
        <f t="shared" si="37"/>
        <v>4.3951115595918827E-2</v>
      </c>
    </row>
    <row r="70" spans="2:23">
      <c r="B70" s="3" t="s">
        <v>114</v>
      </c>
      <c r="C70" s="8">
        <v>377</v>
      </c>
      <c r="D70" s="8">
        <v>417</v>
      </c>
      <c r="E70" s="8">
        <v>398</v>
      </c>
      <c r="F70" s="8">
        <v>460</v>
      </c>
      <c r="G70" s="8">
        <v>396</v>
      </c>
      <c r="H70" s="8">
        <v>356</v>
      </c>
      <c r="I70" s="8">
        <v>388</v>
      </c>
      <c r="J70" s="8">
        <v>447</v>
      </c>
      <c r="K70" s="8">
        <v>482</v>
      </c>
      <c r="N70" s="9" t="str">
        <f>B70</f>
        <v>Private</v>
      </c>
      <c r="O70" s="11">
        <f t="shared" ref="O70:W70" si="38">C70/C72</f>
        <v>4.2680855881354014E-2</v>
      </c>
      <c r="P70" s="11">
        <f t="shared" si="38"/>
        <v>4.7097357126722382E-2</v>
      </c>
      <c r="Q70" s="11">
        <f t="shared" si="38"/>
        <v>4.4936208648526592E-2</v>
      </c>
      <c r="R70" s="11">
        <f t="shared" si="38"/>
        <v>4.8579575456753614E-2</v>
      </c>
      <c r="S70" s="11">
        <f t="shared" si="38"/>
        <v>4.1305935120475645E-2</v>
      </c>
      <c r="T70" s="11">
        <f t="shared" si="38"/>
        <v>3.9384887708817345E-2</v>
      </c>
      <c r="U70" s="11">
        <f t="shared" si="38"/>
        <v>4.4865864939870492E-2</v>
      </c>
      <c r="V70" s="11">
        <f t="shared" si="38"/>
        <v>5.0841674249317563E-2</v>
      </c>
      <c r="W70" s="11">
        <f t="shared" si="38"/>
        <v>5.4041932952124679E-2</v>
      </c>
    </row>
    <row r="71" spans="2:23">
      <c r="B71" s="3" t="s">
        <v>115</v>
      </c>
      <c r="C71" s="8">
        <v>8248</v>
      </c>
      <c r="D71" s="8">
        <v>8254</v>
      </c>
      <c r="E71" s="8">
        <v>8206</v>
      </c>
      <c r="F71" s="8">
        <v>8697</v>
      </c>
      <c r="G71" s="8">
        <v>8967</v>
      </c>
      <c r="H71" s="8">
        <v>8213</v>
      </c>
      <c r="I71" s="8">
        <v>7873</v>
      </c>
      <c r="J71" s="8">
        <v>8006</v>
      </c>
      <c r="K71" s="8">
        <v>8045</v>
      </c>
      <c r="N71" s="9" t="str">
        <f>B71</f>
        <v>Public</v>
      </c>
      <c r="O71" s="11">
        <f t="shared" ref="O71:W71" si="39">C71/C72</f>
        <v>0.93377108570134726</v>
      </c>
      <c r="P71" s="11">
        <f t="shared" si="39"/>
        <v>0.9322340185227016</v>
      </c>
      <c r="Q71" s="11">
        <f t="shared" si="39"/>
        <v>0.92649881449700799</v>
      </c>
      <c r="R71" s="11">
        <f t="shared" si="39"/>
        <v>0.91847079945083954</v>
      </c>
      <c r="S71" s="11">
        <f t="shared" si="39"/>
        <v>0.93532909147804322</v>
      </c>
      <c r="T71" s="11">
        <f t="shared" si="39"/>
        <v>0.90861820997898002</v>
      </c>
      <c r="U71" s="11">
        <f t="shared" si="39"/>
        <v>0.91038390379278444</v>
      </c>
      <c r="V71" s="11">
        <f t="shared" si="39"/>
        <v>0.91060054595086437</v>
      </c>
      <c r="W71" s="11">
        <f t="shared" si="39"/>
        <v>0.90200695145195653</v>
      </c>
    </row>
    <row r="72" spans="2:23">
      <c r="B72" s="134" t="s">
        <v>122</v>
      </c>
      <c r="C72" s="135">
        <v>8833</v>
      </c>
      <c r="D72" s="135">
        <v>8854</v>
      </c>
      <c r="E72" s="135">
        <v>8857</v>
      </c>
      <c r="F72" s="135">
        <v>9469</v>
      </c>
      <c r="G72" s="135">
        <v>9587</v>
      </c>
      <c r="H72" s="135">
        <v>9039</v>
      </c>
      <c r="I72" s="135">
        <v>8648</v>
      </c>
      <c r="J72" s="135">
        <v>8792</v>
      </c>
      <c r="K72" s="135">
        <v>8919</v>
      </c>
      <c r="O72" s="11"/>
      <c r="P72" s="11"/>
      <c r="Q72" s="11"/>
      <c r="R72" s="11"/>
      <c r="S72" s="11"/>
      <c r="T72" s="11"/>
      <c r="U72" s="11"/>
      <c r="V72" s="11"/>
      <c r="W72" s="11"/>
    </row>
    <row r="73" spans="2:23">
      <c r="B73" s="132" t="s">
        <v>32</v>
      </c>
      <c r="C73" s="133"/>
      <c r="D73" s="133"/>
      <c r="E73" s="133"/>
      <c r="F73" s="133"/>
      <c r="G73" s="133"/>
      <c r="H73" s="133"/>
      <c r="I73" s="133"/>
      <c r="J73" s="133"/>
      <c r="K73" s="133"/>
      <c r="M73" s="1" t="s">
        <v>116</v>
      </c>
      <c r="N73" s="1" t="str">
        <f>B73</f>
        <v>Spokane</v>
      </c>
      <c r="O73" s="1" t="str">
        <f>$C$12</f>
        <v>2015-2016</v>
      </c>
      <c r="P73" s="1" t="str">
        <f>$D$12</f>
        <v>2016-2017</v>
      </c>
      <c r="Q73" s="1" t="str">
        <f>$E$12</f>
        <v>2017-2018</v>
      </c>
      <c r="R73" s="1" t="str">
        <f>$F$12</f>
        <v>2018-2019</v>
      </c>
      <c r="S73" s="1" t="str">
        <f>$G$12</f>
        <v>2019-2020</v>
      </c>
      <c r="T73" s="1" t="str">
        <f>$H$12</f>
        <v>2020-2021</v>
      </c>
      <c r="U73" s="1" t="str">
        <f>$I$12</f>
        <v>2021-2022</v>
      </c>
      <c r="V73" s="1" t="str">
        <f>$J$12</f>
        <v>2022-2023</v>
      </c>
      <c r="W73" s="1" t="str">
        <f>$K$12</f>
        <v>2023-2024</v>
      </c>
    </row>
    <row r="74" spans="2:23">
      <c r="B74" s="3" t="s">
        <v>113</v>
      </c>
      <c r="C74" s="8">
        <v>149</v>
      </c>
      <c r="D74" s="8">
        <v>165</v>
      </c>
      <c r="E74" s="8">
        <v>167</v>
      </c>
      <c r="F74" s="8">
        <v>172</v>
      </c>
      <c r="G74" s="8">
        <v>135</v>
      </c>
      <c r="H74" s="8">
        <v>342</v>
      </c>
      <c r="I74" s="8">
        <v>270</v>
      </c>
      <c r="J74" s="8">
        <v>220</v>
      </c>
      <c r="K74" s="8">
        <v>214</v>
      </c>
      <c r="N74" s="9" t="str">
        <f>B74</f>
        <v>Home-Based</v>
      </c>
      <c r="O74" s="11">
        <f t="shared" ref="O74:W74" si="40">C74/C77</f>
        <v>2.4207961007311127E-2</v>
      </c>
      <c r="P74" s="11">
        <f t="shared" si="40"/>
        <v>2.6119993667880322E-2</v>
      </c>
      <c r="Q74" s="11">
        <f t="shared" si="40"/>
        <v>2.5680455174534829E-2</v>
      </c>
      <c r="R74" s="11">
        <f t="shared" si="40"/>
        <v>2.4960092874764184E-2</v>
      </c>
      <c r="S74" s="11">
        <f t="shared" si="40"/>
        <v>2.011622708985248E-2</v>
      </c>
      <c r="T74" s="11">
        <f t="shared" si="40"/>
        <v>5.2365640790078091E-2</v>
      </c>
      <c r="U74" s="11">
        <f t="shared" si="40"/>
        <v>4.2088854247856584E-2</v>
      </c>
      <c r="V74" s="11">
        <f t="shared" si="40"/>
        <v>3.399783650131355E-2</v>
      </c>
      <c r="W74" s="11">
        <f t="shared" si="40"/>
        <v>3.3791252171166901E-2</v>
      </c>
    </row>
    <row r="75" spans="2:23">
      <c r="B75" s="3" t="s">
        <v>114</v>
      </c>
      <c r="C75" s="8">
        <v>398</v>
      </c>
      <c r="D75" s="8">
        <v>392</v>
      </c>
      <c r="E75" s="8">
        <v>367</v>
      </c>
      <c r="F75" s="8">
        <v>411</v>
      </c>
      <c r="G75" s="8">
        <v>377</v>
      </c>
      <c r="H75" s="8">
        <v>355</v>
      </c>
      <c r="I75" s="8">
        <v>420</v>
      </c>
      <c r="J75" s="8">
        <v>461</v>
      </c>
      <c r="K75" s="8">
        <v>416</v>
      </c>
      <c r="N75" s="9" t="str">
        <f>B75</f>
        <v>Private</v>
      </c>
      <c r="O75" s="11">
        <f t="shared" ref="O75:W75" si="41">C75/C77</f>
        <v>6.466287571080423E-2</v>
      </c>
      <c r="P75" s="11">
        <f t="shared" si="41"/>
        <v>6.2054772835206586E-2</v>
      </c>
      <c r="Q75" s="11">
        <f t="shared" si="41"/>
        <v>5.6435491311702293E-2</v>
      </c>
      <c r="R75" s="11">
        <f t="shared" si="41"/>
        <v>5.9643012625163257E-2</v>
      </c>
      <c r="S75" s="11">
        <f t="shared" si="41"/>
        <v>5.6176426762032487E-2</v>
      </c>
      <c r="T75" s="11">
        <f t="shared" si="41"/>
        <v>5.4356147603736027E-2</v>
      </c>
      <c r="U75" s="11">
        <f t="shared" si="41"/>
        <v>6.5471551052221355E-2</v>
      </c>
      <c r="V75" s="11">
        <f t="shared" si="41"/>
        <v>7.1240921032297941E-2</v>
      </c>
      <c r="W75" s="11">
        <f t="shared" si="41"/>
        <v>6.5687667771987993E-2</v>
      </c>
    </row>
    <row r="76" spans="2:23">
      <c r="B76" s="3" t="s">
        <v>115</v>
      </c>
      <c r="C76" s="8">
        <v>5608</v>
      </c>
      <c r="D76" s="8">
        <v>5760</v>
      </c>
      <c r="E76" s="8">
        <v>5969</v>
      </c>
      <c r="F76" s="8">
        <v>6308</v>
      </c>
      <c r="G76" s="8">
        <v>6199</v>
      </c>
      <c r="H76" s="8">
        <v>5834</v>
      </c>
      <c r="I76" s="8">
        <v>5725</v>
      </c>
      <c r="J76" s="8">
        <v>5790</v>
      </c>
      <c r="K76" s="8">
        <v>5703</v>
      </c>
      <c r="N76" s="9" t="str">
        <f>B76</f>
        <v>Public</v>
      </c>
      <c r="O76" s="11">
        <f t="shared" ref="O76:W76" si="42">C76/C77</f>
        <v>0.91112916328188465</v>
      </c>
      <c r="P76" s="11">
        <f t="shared" si="42"/>
        <v>0.91182523349691313</v>
      </c>
      <c r="Q76" s="11">
        <f t="shared" si="42"/>
        <v>0.9178840535137629</v>
      </c>
      <c r="R76" s="11">
        <f t="shared" si="42"/>
        <v>0.91539689450007256</v>
      </c>
      <c r="S76" s="11">
        <f t="shared" si="42"/>
        <v>0.923707346148115</v>
      </c>
      <c r="T76" s="11">
        <f t="shared" si="42"/>
        <v>0.89327821160618592</v>
      </c>
      <c r="U76" s="11">
        <f t="shared" si="42"/>
        <v>0.89243959469992207</v>
      </c>
      <c r="V76" s="11">
        <f t="shared" si="42"/>
        <v>0.89476124246638855</v>
      </c>
      <c r="W76" s="11">
        <f t="shared" si="42"/>
        <v>0.90052108005684506</v>
      </c>
    </row>
    <row r="77" spans="2:23">
      <c r="B77" s="134" t="s">
        <v>123</v>
      </c>
      <c r="C77" s="135">
        <v>6155</v>
      </c>
      <c r="D77" s="135">
        <v>6317</v>
      </c>
      <c r="E77" s="135">
        <v>6503</v>
      </c>
      <c r="F77" s="135">
        <v>6891</v>
      </c>
      <c r="G77" s="135">
        <v>6711</v>
      </c>
      <c r="H77" s="135">
        <v>6531</v>
      </c>
      <c r="I77" s="135">
        <v>6415</v>
      </c>
      <c r="J77" s="135">
        <v>6471</v>
      </c>
      <c r="K77" s="135">
        <v>6333</v>
      </c>
      <c r="O77" s="11"/>
      <c r="P77" s="11"/>
      <c r="Q77" s="11"/>
      <c r="R77" s="11"/>
      <c r="S77" s="11"/>
      <c r="T77" s="11"/>
      <c r="U77" s="11"/>
      <c r="V77" s="11"/>
      <c r="W77" s="11"/>
    </row>
    <row r="78" spans="2:23">
      <c r="B78" s="132" t="s">
        <v>34</v>
      </c>
      <c r="C78" s="133"/>
      <c r="D78" s="133"/>
      <c r="E78" s="133"/>
      <c r="F78" s="133"/>
      <c r="G78" s="133"/>
      <c r="H78" s="133"/>
      <c r="I78" s="133"/>
      <c r="J78" s="133"/>
      <c r="K78" s="133"/>
      <c r="M78" s="1" t="s">
        <v>116</v>
      </c>
      <c r="N78" s="1" t="str">
        <f>B78</f>
        <v>Thurston</v>
      </c>
      <c r="O78" s="1" t="str">
        <f>$C$12</f>
        <v>2015-2016</v>
      </c>
      <c r="P78" s="1" t="str">
        <f>$D$12</f>
        <v>2016-2017</v>
      </c>
      <c r="Q78" s="1" t="str">
        <f>$E$12</f>
        <v>2017-2018</v>
      </c>
      <c r="R78" s="1" t="str">
        <f>$F$12</f>
        <v>2018-2019</v>
      </c>
      <c r="S78" s="1" t="str">
        <f>$G$12</f>
        <v>2019-2020</v>
      </c>
      <c r="T78" s="1" t="str">
        <f>$H$12</f>
        <v>2020-2021</v>
      </c>
      <c r="U78" s="1" t="str">
        <f>$I$12</f>
        <v>2021-2022</v>
      </c>
      <c r="V78" s="1" t="str">
        <f>$J$12</f>
        <v>2022-2023</v>
      </c>
      <c r="W78" s="1" t="str">
        <f>$K$12</f>
        <v>2023-2024</v>
      </c>
    </row>
    <row r="79" spans="2:23">
      <c r="B79" s="3" t="s">
        <v>113</v>
      </c>
      <c r="C79" s="8">
        <v>116</v>
      </c>
      <c r="D79" s="8">
        <v>121</v>
      </c>
      <c r="E79" s="8">
        <v>126</v>
      </c>
      <c r="F79" s="8">
        <v>130</v>
      </c>
      <c r="G79" s="8">
        <v>140</v>
      </c>
      <c r="H79" s="8">
        <v>203</v>
      </c>
      <c r="I79" s="8">
        <v>188</v>
      </c>
      <c r="J79" s="8">
        <v>128</v>
      </c>
      <c r="K79" s="8">
        <v>161</v>
      </c>
      <c r="N79" s="9" t="str">
        <f>B79</f>
        <v>Home-Based</v>
      </c>
      <c r="O79" s="11">
        <f t="shared" ref="O79:W79" si="43">C79/C82</f>
        <v>3.4137728075338436E-2</v>
      </c>
      <c r="P79" s="11">
        <f t="shared" si="43"/>
        <v>3.4960993932389481E-2</v>
      </c>
      <c r="Q79" s="11">
        <f t="shared" si="43"/>
        <v>3.6649214659685861E-2</v>
      </c>
      <c r="R79" s="11">
        <f t="shared" si="43"/>
        <v>3.5278154681139755E-2</v>
      </c>
      <c r="S79" s="11">
        <f t="shared" si="43"/>
        <v>3.7827614158335583E-2</v>
      </c>
      <c r="T79" s="11">
        <f t="shared" si="43"/>
        <v>5.5984555984555984E-2</v>
      </c>
      <c r="U79" s="11">
        <f t="shared" si="43"/>
        <v>5.4508553203827199E-2</v>
      </c>
      <c r="V79" s="11">
        <f t="shared" si="43"/>
        <v>3.7209302325581395E-2</v>
      </c>
      <c r="W79" s="11">
        <f t="shared" si="43"/>
        <v>4.5505935556811761E-2</v>
      </c>
    </row>
    <row r="80" spans="2:23">
      <c r="B80" s="3" t="s">
        <v>114</v>
      </c>
      <c r="C80" s="8">
        <v>162</v>
      </c>
      <c r="D80" s="8">
        <v>168</v>
      </c>
      <c r="E80" s="8">
        <v>163</v>
      </c>
      <c r="F80" s="8">
        <v>172</v>
      </c>
      <c r="G80" s="8">
        <v>173</v>
      </c>
      <c r="H80" s="8">
        <v>179</v>
      </c>
      <c r="I80" s="8">
        <v>140</v>
      </c>
      <c r="J80" s="8">
        <v>187</v>
      </c>
      <c r="K80" s="8">
        <v>189</v>
      </c>
      <c r="N80" s="9" t="str">
        <f>B80</f>
        <v>Private</v>
      </c>
      <c r="O80" s="11">
        <f t="shared" ref="O80:W80" si="44">C80/C82</f>
        <v>4.7675103001765744E-2</v>
      </c>
      <c r="P80" s="11">
        <f t="shared" si="44"/>
        <v>4.8540884137532506E-2</v>
      </c>
      <c r="Q80" s="11">
        <f t="shared" si="44"/>
        <v>4.7411285631180917E-2</v>
      </c>
      <c r="R80" s="11">
        <f t="shared" si="44"/>
        <v>4.667571234735414E-2</v>
      </c>
      <c r="S80" s="11">
        <f t="shared" si="44"/>
        <v>4.6744123209943256E-2</v>
      </c>
      <c r="T80" s="11">
        <f t="shared" si="44"/>
        <v>4.9365692222835079E-2</v>
      </c>
      <c r="U80" s="11">
        <f t="shared" si="44"/>
        <v>4.0591475790084083E-2</v>
      </c>
      <c r="V80" s="11">
        <f t="shared" si="44"/>
        <v>5.4360465116279066E-2</v>
      </c>
      <c r="W80" s="11">
        <f t="shared" si="44"/>
        <v>5.3420011305822496E-2</v>
      </c>
    </row>
    <row r="81" spans="2:23">
      <c r="B81" s="3" t="s">
        <v>115</v>
      </c>
      <c r="C81" s="8">
        <v>3120</v>
      </c>
      <c r="D81" s="8">
        <v>3172</v>
      </c>
      <c r="E81" s="8">
        <v>3149</v>
      </c>
      <c r="F81" s="8">
        <v>3383</v>
      </c>
      <c r="G81" s="8">
        <v>3388</v>
      </c>
      <c r="H81" s="8">
        <v>3244</v>
      </c>
      <c r="I81" s="8">
        <v>3121</v>
      </c>
      <c r="J81" s="8">
        <v>3125</v>
      </c>
      <c r="K81" s="8">
        <v>3188</v>
      </c>
      <c r="N81" s="9" t="str">
        <f>B81</f>
        <v>Public</v>
      </c>
      <c r="O81" s="11">
        <f t="shared" ref="O81:W81" si="45">C81/C82</f>
        <v>0.91818716892289587</v>
      </c>
      <c r="P81" s="11">
        <f t="shared" si="45"/>
        <v>0.91649812193007796</v>
      </c>
      <c r="Q81" s="11">
        <f t="shared" si="45"/>
        <v>0.91593949970913324</v>
      </c>
      <c r="R81" s="11">
        <f t="shared" si="45"/>
        <v>0.91804613297150606</v>
      </c>
      <c r="S81" s="11">
        <f t="shared" si="45"/>
        <v>0.91542826263172117</v>
      </c>
      <c r="T81" s="11">
        <f t="shared" si="45"/>
        <v>0.89464975179260897</v>
      </c>
      <c r="U81" s="11">
        <f t="shared" si="45"/>
        <v>0.90489997100608877</v>
      </c>
      <c r="V81" s="11">
        <f t="shared" si="45"/>
        <v>0.90843023255813948</v>
      </c>
      <c r="W81" s="11">
        <f t="shared" si="45"/>
        <v>0.90107405313736577</v>
      </c>
    </row>
    <row r="82" spans="2:23">
      <c r="B82" s="134" t="s">
        <v>124</v>
      </c>
      <c r="C82" s="135">
        <v>3398</v>
      </c>
      <c r="D82" s="135">
        <v>3461</v>
      </c>
      <c r="E82" s="135">
        <v>3438</v>
      </c>
      <c r="F82" s="135">
        <v>3685</v>
      </c>
      <c r="G82" s="135">
        <v>3701</v>
      </c>
      <c r="H82" s="135">
        <v>3626</v>
      </c>
      <c r="I82" s="135">
        <v>3449</v>
      </c>
      <c r="J82" s="135">
        <v>3440</v>
      </c>
      <c r="K82" s="135">
        <v>3538</v>
      </c>
      <c r="O82" s="11"/>
      <c r="P82" s="11"/>
      <c r="Q82" s="11"/>
      <c r="R82" s="11"/>
      <c r="S82" s="11"/>
      <c r="T82" s="11"/>
      <c r="U82" s="11"/>
      <c r="V82" s="11"/>
      <c r="W82" s="11"/>
    </row>
    <row r="83" spans="2:23">
      <c r="B83" s="132" t="s">
        <v>37</v>
      </c>
      <c r="C83" s="133"/>
      <c r="D83" s="133"/>
      <c r="E83" s="133"/>
      <c r="F83" s="133"/>
      <c r="G83" s="133"/>
      <c r="H83" s="133"/>
      <c r="I83" s="133"/>
      <c r="J83" s="133"/>
      <c r="K83" s="133"/>
      <c r="M83" s="1" t="s">
        <v>116</v>
      </c>
      <c r="N83" s="1" t="str">
        <f>B83</f>
        <v>Whatcom</v>
      </c>
      <c r="O83" s="1" t="str">
        <f>$C$12</f>
        <v>2015-2016</v>
      </c>
      <c r="P83" s="1" t="str">
        <f>$D$12</f>
        <v>2016-2017</v>
      </c>
      <c r="Q83" s="1" t="str">
        <f>$E$12</f>
        <v>2017-2018</v>
      </c>
      <c r="R83" s="1" t="str">
        <f>$F$12</f>
        <v>2018-2019</v>
      </c>
      <c r="S83" s="1" t="str">
        <f>$G$12</f>
        <v>2019-2020</v>
      </c>
      <c r="T83" s="1" t="str">
        <f>$H$12</f>
        <v>2020-2021</v>
      </c>
      <c r="U83" s="1" t="str">
        <f>$I$12</f>
        <v>2021-2022</v>
      </c>
      <c r="V83" s="1" t="str">
        <f>$J$12</f>
        <v>2022-2023</v>
      </c>
      <c r="W83" s="1" t="str">
        <f>$K$12</f>
        <v>2023-2024</v>
      </c>
    </row>
    <row r="84" spans="2:23">
      <c r="B84" s="3" t="s">
        <v>113</v>
      </c>
      <c r="C84" s="8">
        <v>98</v>
      </c>
      <c r="D84" s="8">
        <v>97</v>
      </c>
      <c r="E84" s="8">
        <v>61</v>
      </c>
      <c r="F84" s="8">
        <v>87</v>
      </c>
      <c r="G84" s="8">
        <v>66</v>
      </c>
      <c r="H84" s="8">
        <v>147</v>
      </c>
      <c r="I84" s="8">
        <v>81</v>
      </c>
      <c r="J84" s="8">
        <v>112</v>
      </c>
      <c r="K84" s="8">
        <v>92</v>
      </c>
      <c r="N84" s="9" t="str">
        <f>B84</f>
        <v>Home-Based</v>
      </c>
      <c r="O84" s="11">
        <f t="shared" ref="O84:W84" si="46">C84/C87</f>
        <v>4.3420469649977846E-2</v>
      </c>
      <c r="P84" s="11">
        <f t="shared" si="46"/>
        <v>4.1206457094307564E-2</v>
      </c>
      <c r="Q84" s="11">
        <f t="shared" si="46"/>
        <v>2.5512337933918862E-2</v>
      </c>
      <c r="R84" s="11">
        <f t="shared" si="46"/>
        <v>3.6569987389659518E-2</v>
      </c>
      <c r="S84" s="11">
        <f t="shared" si="46"/>
        <v>2.6807473598700244E-2</v>
      </c>
      <c r="T84" s="11">
        <f t="shared" si="46"/>
        <v>5.9926620464737054E-2</v>
      </c>
      <c r="U84" s="11">
        <f t="shared" si="46"/>
        <v>3.3905399748848888E-2</v>
      </c>
      <c r="V84" s="11">
        <f t="shared" si="46"/>
        <v>4.5977011494252873E-2</v>
      </c>
      <c r="W84" s="11">
        <f t="shared" si="46"/>
        <v>3.8477624424926811E-2</v>
      </c>
    </row>
    <row r="85" spans="2:23">
      <c r="B85" s="3" t="s">
        <v>114</v>
      </c>
      <c r="C85" s="8">
        <v>237</v>
      </c>
      <c r="D85" s="8">
        <v>198</v>
      </c>
      <c r="E85" s="8">
        <v>201</v>
      </c>
      <c r="F85" s="8">
        <v>209</v>
      </c>
      <c r="G85" s="8">
        <v>195</v>
      </c>
      <c r="H85" s="8">
        <v>202</v>
      </c>
      <c r="I85" s="8">
        <v>252</v>
      </c>
      <c r="J85" s="8">
        <v>270</v>
      </c>
      <c r="K85" s="8">
        <v>271</v>
      </c>
      <c r="N85" s="9" t="str">
        <f>B85</f>
        <v>Private</v>
      </c>
      <c r="O85" s="11">
        <f t="shared" ref="O85:W85" si="47">C85/C87</f>
        <v>0.10500664599025254</v>
      </c>
      <c r="P85" s="11">
        <f t="shared" si="47"/>
        <v>8.4112149532710276E-2</v>
      </c>
      <c r="Q85" s="11">
        <f t="shared" si="47"/>
        <v>8.4065244667503133E-2</v>
      </c>
      <c r="R85" s="11">
        <f t="shared" si="47"/>
        <v>8.7852038671710805E-2</v>
      </c>
      <c r="S85" s="11">
        <f t="shared" si="47"/>
        <v>7.9203899268887087E-2</v>
      </c>
      <c r="T85" s="11">
        <f t="shared" si="47"/>
        <v>8.2348145128414194E-2</v>
      </c>
      <c r="U85" s="11">
        <f t="shared" si="47"/>
        <v>0.10548346588530766</v>
      </c>
      <c r="V85" s="11">
        <f t="shared" si="47"/>
        <v>0.11083743842364532</v>
      </c>
      <c r="W85" s="11">
        <f t="shared" si="47"/>
        <v>0.11334169803429528</v>
      </c>
    </row>
    <row r="86" spans="2:23">
      <c r="B86" s="3" t="s">
        <v>115</v>
      </c>
      <c r="C86" s="8">
        <v>1922</v>
      </c>
      <c r="D86" s="8">
        <v>2059</v>
      </c>
      <c r="E86" s="8">
        <v>2129</v>
      </c>
      <c r="F86" s="8">
        <v>2083</v>
      </c>
      <c r="G86" s="8">
        <v>2201</v>
      </c>
      <c r="H86" s="8">
        <v>2104</v>
      </c>
      <c r="I86" s="8">
        <v>2056</v>
      </c>
      <c r="J86" s="8">
        <v>2054</v>
      </c>
      <c r="K86" s="8">
        <v>2028</v>
      </c>
      <c r="N86" s="9" t="str">
        <f>B86</f>
        <v>Public</v>
      </c>
      <c r="O86" s="11">
        <f t="shared" ref="O86:W86" si="48">C86/C87</f>
        <v>0.85157288435976963</v>
      </c>
      <c r="P86" s="11">
        <f t="shared" si="48"/>
        <v>0.87468139337298212</v>
      </c>
      <c r="Q86" s="11">
        <f t="shared" si="48"/>
        <v>0.89042241739857797</v>
      </c>
      <c r="R86" s="11">
        <f t="shared" si="48"/>
        <v>0.87557797393862968</v>
      </c>
      <c r="S86" s="11">
        <f t="shared" si="48"/>
        <v>0.89398862713241267</v>
      </c>
      <c r="T86" s="11">
        <f t="shared" si="48"/>
        <v>0.85772523440684878</v>
      </c>
      <c r="U86" s="11">
        <f t="shared" si="48"/>
        <v>0.86061113436584347</v>
      </c>
      <c r="V86" s="11">
        <f t="shared" si="48"/>
        <v>0.84318555008210183</v>
      </c>
      <c r="W86" s="11">
        <f t="shared" si="48"/>
        <v>0.84818067754077797</v>
      </c>
    </row>
    <row r="87" spans="2:23">
      <c r="B87" s="134" t="s">
        <v>125</v>
      </c>
      <c r="C87" s="135">
        <v>2257</v>
      </c>
      <c r="D87" s="135">
        <v>2354</v>
      </c>
      <c r="E87" s="135">
        <v>2391</v>
      </c>
      <c r="F87" s="135">
        <v>2379</v>
      </c>
      <c r="G87" s="135">
        <v>2462</v>
      </c>
      <c r="H87" s="135">
        <v>2453</v>
      </c>
      <c r="I87" s="135">
        <v>2389</v>
      </c>
      <c r="J87" s="135">
        <v>2436</v>
      </c>
      <c r="K87" s="135">
        <v>2391</v>
      </c>
      <c r="O87" s="11"/>
      <c r="P87" s="11"/>
      <c r="Q87" s="11"/>
      <c r="R87" s="11"/>
      <c r="S87" s="11"/>
      <c r="T87" s="11"/>
      <c r="U87" s="11"/>
      <c r="V87" s="11"/>
      <c r="W87" s="11"/>
    </row>
    <row r="88" spans="2:23">
      <c r="B88" s="130" t="s">
        <v>111</v>
      </c>
      <c r="C88" s="131">
        <v>88490</v>
      </c>
      <c r="D88" s="131">
        <v>89817</v>
      </c>
      <c r="E88" s="131">
        <v>92399</v>
      </c>
      <c r="F88" s="131">
        <v>96164</v>
      </c>
      <c r="G88" s="131">
        <v>96509</v>
      </c>
      <c r="H88" s="131">
        <v>94033</v>
      </c>
      <c r="I88" s="131">
        <v>90841</v>
      </c>
      <c r="J88" s="131">
        <v>90719</v>
      </c>
      <c r="K88" s="131">
        <v>90619</v>
      </c>
      <c r="M88" s="1"/>
      <c r="N88" s="1"/>
      <c r="O88" s="1"/>
      <c r="P88" s="1"/>
      <c r="Q88" s="1"/>
      <c r="R88" s="1"/>
      <c r="S88" s="1"/>
      <c r="T88" s="1"/>
      <c r="U88" s="1"/>
      <c r="V88" s="1"/>
      <c r="W88" s="1"/>
    </row>
    <row r="89" spans="2:23">
      <c r="B89"/>
      <c r="C89"/>
      <c r="D89"/>
      <c r="E89"/>
      <c r="F89"/>
      <c r="G89"/>
      <c r="H89"/>
      <c r="I89"/>
      <c r="O89" s="11"/>
      <c r="P89" s="11"/>
      <c r="Q89" s="11"/>
      <c r="R89" s="11"/>
      <c r="S89" s="11"/>
      <c r="T89" s="11"/>
      <c r="U89" s="11"/>
      <c r="V89" s="11"/>
      <c r="W89" s="11"/>
    </row>
    <row r="90" spans="2:23">
      <c r="B90"/>
      <c r="C90"/>
      <c r="D90"/>
      <c r="E90"/>
      <c r="F90"/>
      <c r="G90"/>
      <c r="H90"/>
      <c r="I90"/>
      <c r="O90" s="11"/>
      <c r="P90" s="11"/>
      <c r="Q90" s="11"/>
      <c r="R90" s="11"/>
      <c r="S90" s="11"/>
      <c r="T90" s="11"/>
      <c r="U90" s="11"/>
      <c r="V90" s="11"/>
      <c r="W90" s="11"/>
    </row>
    <row r="91" spans="2:23">
      <c r="B91"/>
      <c r="C91"/>
      <c r="D91"/>
      <c r="E91"/>
      <c r="F91"/>
      <c r="G91"/>
      <c r="H91"/>
      <c r="I91"/>
      <c r="O91" s="11"/>
      <c r="P91" s="11"/>
      <c r="Q91" s="11"/>
      <c r="R91" s="11"/>
      <c r="S91" s="11"/>
      <c r="T91" s="11"/>
      <c r="U91" s="11"/>
      <c r="V91" s="11"/>
      <c r="W91" s="11"/>
    </row>
    <row r="92" spans="2:23">
      <c r="B92"/>
      <c r="C92"/>
      <c r="D92"/>
      <c r="E92"/>
      <c r="F92"/>
      <c r="G92"/>
      <c r="H92"/>
      <c r="I92"/>
      <c r="O92" s="11"/>
      <c r="P92" s="11"/>
      <c r="Q92" s="11"/>
      <c r="R92" s="11"/>
      <c r="S92" s="11"/>
      <c r="T92" s="11"/>
      <c r="U92" s="11"/>
      <c r="V92" s="11"/>
      <c r="W92" s="11"/>
    </row>
    <row r="93" spans="2:23">
      <c r="B93"/>
      <c r="C93"/>
      <c r="D93"/>
      <c r="E93"/>
      <c r="F93"/>
      <c r="G93"/>
      <c r="H93"/>
      <c r="I93"/>
      <c r="M93" s="1"/>
      <c r="N93" s="1"/>
      <c r="O93" s="1"/>
      <c r="P93" s="1"/>
      <c r="Q93" s="1"/>
      <c r="R93" s="1"/>
      <c r="S93" s="1"/>
      <c r="T93" s="1"/>
      <c r="U93" s="1"/>
      <c r="V93" s="1"/>
      <c r="W93" s="1"/>
    </row>
    <row r="94" spans="2:23">
      <c r="B94"/>
      <c r="C94"/>
      <c r="D94"/>
      <c r="E94"/>
      <c r="F94"/>
      <c r="G94"/>
      <c r="H94"/>
      <c r="I94"/>
      <c r="O94" s="11"/>
      <c r="P94" s="11"/>
      <c r="Q94" s="11"/>
      <c r="R94" s="11"/>
      <c r="S94" s="11"/>
      <c r="T94" s="11"/>
      <c r="U94" s="11"/>
      <c r="V94" s="11"/>
      <c r="W94" s="11"/>
    </row>
    <row r="95" spans="2:23">
      <c r="B95"/>
      <c r="C95"/>
      <c r="D95"/>
      <c r="E95"/>
      <c r="F95"/>
      <c r="G95"/>
      <c r="H95"/>
      <c r="I95"/>
      <c r="O95" s="11"/>
      <c r="P95" s="11"/>
      <c r="Q95" s="11"/>
      <c r="R95" s="11"/>
      <c r="S95" s="11"/>
      <c r="T95" s="11"/>
      <c r="U95" s="11"/>
      <c r="V95" s="11"/>
      <c r="W95" s="11"/>
    </row>
    <row r="96" spans="2:23">
      <c r="B96"/>
      <c r="C96"/>
      <c r="D96"/>
      <c r="E96"/>
      <c r="F96"/>
      <c r="G96"/>
      <c r="H96"/>
      <c r="I96"/>
      <c r="O96" s="11"/>
      <c r="P96" s="11"/>
      <c r="Q96" s="11"/>
      <c r="R96" s="11"/>
      <c r="S96" s="11"/>
      <c r="T96" s="11"/>
      <c r="U96" s="11"/>
      <c r="V96" s="11"/>
      <c r="W96" s="11"/>
    </row>
    <row r="97" spans="2:23">
      <c r="B97"/>
      <c r="C97"/>
      <c r="D97"/>
      <c r="E97"/>
      <c r="F97"/>
      <c r="G97"/>
      <c r="H97"/>
      <c r="I97"/>
      <c r="O97" s="11"/>
      <c r="P97" s="11"/>
      <c r="Q97" s="11"/>
      <c r="R97" s="11"/>
      <c r="S97" s="11"/>
      <c r="T97" s="11"/>
      <c r="U97" s="11"/>
      <c r="V97" s="11"/>
      <c r="W97" s="11"/>
    </row>
    <row r="98" spans="2:23">
      <c r="B98"/>
      <c r="C98"/>
      <c r="D98"/>
      <c r="E98"/>
      <c r="F98"/>
      <c r="G98"/>
      <c r="H98"/>
      <c r="I98"/>
      <c r="M98" s="1"/>
      <c r="N98" s="1"/>
      <c r="O98" s="1"/>
      <c r="P98" s="1"/>
      <c r="Q98" s="1"/>
      <c r="R98" s="1"/>
      <c r="S98" s="1"/>
      <c r="T98" s="1"/>
      <c r="U98" s="1"/>
      <c r="V98" s="1"/>
      <c r="W98" s="1"/>
    </row>
    <row r="99" spans="2:23">
      <c r="B99"/>
      <c r="C99"/>
      <c r="D99"/>
      <c r="E99"/>
      <c r="F99"/>
      <c r="G99"/>
      <c r="H99"/>
      <c r="I99"/>
      <c r="O99" s="11"/>
      <c r="P99" s="11"/>
      <c r="Q99" s="11"/>
      <c r="R99" s="11"/>
      <c r="S99" s="11"/>
      <c r="T99" s="11"/>
      <c r="U99" s="11"/>
      <c r="V99" s="11"/>
      <c r="W99" s="11"/>
    </row>
    <row r="100" spans="2:23">
      <c r="B100"/>
      <c r="C100"/>
      <c r="D100"/>
      <c r="E100"/>
      <c r="F100"/>
      <c r="G100"/>
      <c r="H100"/>
      <c r="I100"/>
      <c r="O100" s="11"/>
      <c r="P100" s="11"/>
      <c r="Q100" s="11"/>
      <c r="R100" s="11"/>
      <c r="S100" s="11"/>
      <c r="T100" s="11"/>
      <c r="U100" s="11"/>
      <c r="V100" s="11"/>
      <c r="W100" s="11"/>
    </row>
    <row r="101" spans="2:23">
      <c r="B101"/>
      <c r="C101"/>
      <c r="D101"/>
      <c r="E101"/>
      <c r="F101"/>
      <c r="G101"/>
      <c r="H101"/>
      <c r="I101"/>
      <c r="O101" s="11"/>
      <c r="P101" s="11"/>
      <c r="Q101" s="11"/>
      <c r="R101" s="11"/>
      <c r="S101" s="11"/>
      <c r="T101" s="11"/>
      <c r="U101" s="11"/>
      <c r="V101" s="11"/>
      <c r="W101" s="11"/>
    </row>
    <row r="102" spans="2:23">
      <c r="B102"/>
      <c r="C102"/>
      <c r="D102"/>
      <c r="E102"/>
      <c r="F102"/>
      <c r="G102"/>
      <c r="H102"/>
      <c r="I102"/>
      <c r="O102" s="11"/>
      <c r="P102" s="11"/>
      <c r="Q102" s="11"/>
      <c r="R102" s="11"/>
      <c r="S102" s="11"/>
      <c r="T102" s="11"/>
      <c r="U102" s="11"/>
      <c r="V102" s="11"/>
      <c r="W102" s="11"/>
    </row>
    <row r="103" spans="2:23">
      <c r="B103"/>
      <c r="C103"/>
      <c r="D103"/>
      <c r="E103"/>
      <c r="F103"/>
      <c r="G103"/>
      <c r="H103"/>
      <c r="I103"/>
      <c r="M103" s="1"/>
      <c r="N103" s="1"/>
      <c r="O103" s="1"/>
      <c r="P103" s="1"/>
      <c r="Q103" s="1"/>
      <c r="R103" s="1"/>
      <c r="S103" s="1"/>
      <c r="T103" s="1"/>
      <c r="U103" s="1"/>
      <c r="V103" s="1"/>
      <c r="W103" s="1"/>
    </row>
    <row r="104" spans="2:23">
      <c r="B104"/>
      <c r="C104"/>
      <c r="D104"/>
      <c r="E104"/>
      <c r="F104"/>
      <c r="G104"/>
      <c r="H104"/>
      <c r="I104"/>
      <c r="O104" s="11"/>
      <c r="P104" s="11"/>
      <c r="Q104" s="11"/>
      <c r="R104" s="11"/>
      <c r="S104" s="11"/>
      <c r="T104" s="11"/>
      <c r="U104" s="11"/>
      <c r="V104" s="11"/>
      <c r="W104" s="11"/>
    </row>
    <row r="105" spans="2:23">
      <c r="B105"/>
      <c r="C105"/>
      <c r="D105"/>
      <c r="E105"/>
      <c r="F105"/>
      <c r="G105"/>
      <c r="H105"/>
      <c r="I105"/>
      <c r="O105" s="11"/>
      <c r="P105" s="11"/>
      <c r="Q105" s="11"/>
      <c r="R105" s="11"/>
      <c r="S105" s="11"/>
      <c r="T105" s="11"/>
      <c r="U105" s="11"/>
      <c r="V105" s="11"/>
      <c r="W105" s="11"/>
    </row>
    <row r="106" spans="2:23">
      <c r="B106"/>
      <c r="C106"/>
      <c r="D106"/>
      <c r="E106"/>
      <c r="F106"/>
      <c r="G106"/>
      <c r="H106"/>
      <c r="I106"/>
      <c r="O106" s="11"/>
      <c r="P106" s="11"/>
      <c r="Q106" s="11"/>
      <c r="R106" s="11"/>
      <c r="S106" s="11"/>
      <c r="T106" s="11"/>
      <c r="U106" s="11"/>
      <c r="V106" s="11"/>
      <c r="W106" s="11"/>
    </row>
    <row r="107" spans="2:23">
      <c r="B107"/>
      <c r="C107"/>
      <c r="D107"/>
      <c r="E107"/>
      <c r="F107"/>
      <c r="G107"/>
      <c r="H107"/>
      <c r="I107"/>
      <c r="O107" s="11"/>
      <c r="P107" s="11"/>
      <c r="Q107" s="11"/>
      <c r="R107" s="11"/>
      <c r="S107" s="11"/>
      <c r="T107" s="11"/>
      <c r="U107" s="11"/>
      <c r="V107" s="11"/>
      <c r="W107" s="11"/>
    </row>
    <row r="108" spans="2:23">
      <c r="B108"/>
      <c r="C108"/>
      <c r="D108"/>
      <c r="E108"/>
      <c r="F108"/>
      <c r="G108"/>
      <c r="H108"/>
      <c r="I108"/>
      <c r="M108" s="1"/>
      <c r="N108" s="1"/>
      <c r="O108" s="1"/>
      <c r="P108" s="1"/>
      <c r="Q108" s="1"/>
      <c r="R108" s="1"/>
      <c r="S108" s="1"/>
      <c r="T108" s="1"/>
      <c r="U108" s="1"/>
      <c r="V108" s="1"/>
      <c r="W108" s="1"/>
    </row>
    <row r="109" spans="2:23">
      <c r="O109" s="11"/>
      <c r="P109" s="11"/>
      <c r="Q109" s="11"/>
      <c r="R109" s="11"/>
      <c r="S109" s="11"/>
      <c r="T109" s="11"/>
      <c r="U109" s="11"/>
      <c r="V109" s="11"/>
      <c r="W109" s="11"/>
    </row>
    <row r="110" spans="2:23">
      <c r="O110" s="11"/>
      <c r="P110" s="11"/>
      <c r="Q110" s="11"/>
      <c r="R110" s="11"/>
      <c r="S110" s="11"/>
      <c r="T110" s="11"/>
      <c r="U110" s="11"/>
      <c r="V110" s="11"/>
      <c r="W110" s="11"/>
    </row>
    <row r="111" spans="2:23">
      <c r="O111" s="11"/>
      <c r="P111" s="11"/>
      <c r="Q111" s="11"/>
      <c r="R111" s="11"/>
      <c r="S111" s="11"/>
      <c r="T111" s="11"/>
      <c r="U111" s="11"/>
      <c r="V111" s="11"/>
      <c r="W111" s="11"/>
    </row>
    <row r="112" spans="2:23">
      <c r="O112" s="11"/>
      <c r="P112" s="11"/>
      <c r="Q112" s="11"/>
      <c r="R112" s="11"/>
      <c r="S112" s="11"/>
      <c r="T112" s="11"/>
      <c r="U112" s="11"/>
      <c r="V112" s="11"/>
      <c r="W112" s="11"/>
    </row>
    <row r="113" spans="13:23">
      <c r="O113" s="11"/>
      <c r="P113" s="11"/>
      <c r="Q113" s="11"/>
      <c r="R113" s="11"/>
      <c r="S113" s="11"/>
      <c r="T113" s="11"/>
      <c r="U113" s="11"/>
      <c r="V113" s="11"/>
      <c r="W113" s="11"/>
    </row>
    <row r="115" spans="13:23">
      <c r="M115" s="1"/>
      <c r="N115" s="1"/>
      <c r="O115" s="1"/>
      <c r="P115" s="1"/>
      <c r="Q115" s="1"/>
      <c r="R115" s="1"/>
      <c r="S115" s="1"/>
      <c r="T115" s="1"/>
      <c r="U115" s="1"/>
      <c r="V115" s="1"/>
      <c r="W115" s="1"/>
    </row>
    <row r="116" spans="13:23">
      <c r="O116" s="11"/>
      <c r="P116" s="11"/>
      <c r="Q116" s="11"/>
      <c r="R116" s="11"/>
      <c r="S116" s="11"/>
      <c r="T116" s="11"/>
      <c r="U116" s="11"/>
      <c r="V116" s="11"/>
      <c r="W116" s="11"/>
    </row>
    <row r="117" spans="13:23">
      <c r="O117" s="11"/>
      <c r="P117" s="11"/>
      <c r="Q117" s="11"/>
      <c r="R117" s="11"/>
      <c r="S117" s="11"/>
      <c r="T117" s="11"/>
      <c r="U117" s="11"/>
      <c r="V117" s="11"/>
      <c r="W117" s="11"/>
    </row>
    <row r="118" spans="13:23">
      <c r="O118" s="11"/>
      <c r="P118" s="11"/>
      <c r="Q118" s="11"/>
      <c r="R118" s="11"/>
      <c r="S118" s="11"/>
      <c r="T118" s="11"/>
      <c r="U118" s="11"/>
      <c r="V118" s="11"/>
      <c r="W118" s="11"/>
    </row>
    <row r="120" spans="13:23">
      <c r="M120" s="1"/>
      <c r="N120" s="1"/>
      <c r="O120" s="1"/>
      <c r="P120" s="1"/>
      <c r="Q120" s="1"/>
      <c r="R120" s="1"/>
      <c r="S120" s="1"/>
      <c r="T120" s="1"/>
      <c r="U120" s="1"/>
      <c r="V120" s="1"/>
      <c r="W120" s="1"/>
    </row>
    <row r="121" spans="13:23">
      <c r="O121" s="11"/>
      <c r="P121" s="11"/>
      <c r="Q121" s="11"/>
      <c r="R121" s="11"/>
      <c r="S121" s="11"/>
      <c r="T121" s="11"/>
      <c r="U121" s="11"/>
      <c r="V121" s="11"/>
      <c r="W121" s="11"/>
    </row>
    <row r="122" spans="13:23">
      <c r="O122" s="11"/>
      <c r="P122" s="11"/>
      <c r="Q122" s="11"/>
      <c r="R122" s="11"/>
      <c r="S122" s="11"/>
      <c r="T122" s="11"/>
      <c r="U122" s="11"/>
      <c r="V122" s="11"/>
      <c r="W122" s="11"/>
    </row>
    <row r="123" spans="13:23">
      <c r="O123" s="11"/>
      <c r="P123" s="11"/>
      <c r="Q123" s="11"/>
      <c r="R123" s="11"/>
      <c r="S123" s="11"/>
      <c r="T123" s="11"/>
      <c r="U123" s="11"/>
      <c r="V123" s="11"/>
      <c r="W123" s="11"/>
    </row>
    <row r="125" spans="13:23">
      <c r="M125" s="1"/>
      <c r="N125" s="1"/>
      <c r="O125" s="1"/>
      <c r="P125" s="1"/>
      <c r="Q125" s="1"/>
      <c r="R125" s="1"/>
      <c r="S125" s="1"/>
      <c r="T125" s="1"/>
      <c r="U125" s="1"/>
      <c r="V125" s="1"/>
      <c r="W125" s="1"/>
    </row>
    <row r="126" spans="13:23">
      <c r="O126" s="11"/>
      <c r="P126" s="11"/>
      <c r="Q126" s="11"/>
      <c r="R126" s="11"/>
      <c r="S126" s="11"/>
      <c r="T126" s="11"/>
      <c r="U126" s="11"/>
      <c r="V126" s="11"/>
      <c r="W126" s="11"/>
    </row>
    <row r="127" spans="13:23">
      <c r="O127" s="11"/>
      <c r="P127" s="11"/>
      <c r="Q127" s="11"/>
      <c r="R127" s="11"/>
      <c r="S127" s="11"/>
      <c r="T127" s="11"/>
      <c r="U127" s="11"/>
      <c r="V127" s="11"/>
      <c r="W127" s="11"/>
    </row>
    <row r="128" spans="13:23">
      <c r="O128" s="11"/>
      <c r="P128" s="11"/>
      <c r="Q128" s="11"/>
      <c r="R128" s="11"/>
      <c r="S128" s="11"/>
      <c r="T128" s="11"/>
      <c r="U128" s="11"/>
      <c r="V128" s="11"/>
      <c r="W128" s="11"/>
    </row>
    <row r="130" spans="13:23">
      <c r="M130" s="1"/>
      <c r="N130" s="1"/>
      <c r="O130" s="1"/>
      <c r="P130" s="1"/>
      <c r="Q130" s="1"/>
      <c r="R130" s="1"/>
      <c r="S130" s="1"/>
      <c r="T130" s="1"/>
      <c r="U130" s="1"/>
      <c r="V130" s="1"/>
      <c r="W130" s="1"/>
    </row>
    <row r="131" spans="13:23">
      <c r="O131" s="11"/>
      <c r="P131" s="11"/>
      <c r="Q131" s="11"/>
      <c r="R131" s="11"/>
      <c r="S131" s="11"/>
      <c r="T131" s="11"/>
      <c r="U131" s="11"/>
      <c r="V131" s="11"/>
      <c r="W131" s="11"/>
    </row>
    <row r="132" spans="13:23">
      <c r="O132" s="11"/>
      <c r="P132" s="11"/>
      <c r="Q132" s="11"/>
      <c r="R132" s="11"/>
      <c r="S132" s="11"/>
      <c r="T132" s="11"/>
      <c r="U132" s="11"/>
      <c r="V132" s="11"/>
      <c r="W132" s="11"/>
    </row>
    <row r="133" spans="13:23">
      <c r="O133" s="11"/>
      <c r="P133" s="11"/>
      <c r="Q133" s="11"/>
      <c r="R133" s="11"/>
      <c r="S133" s="11"/>
      <c r="T133" s="11"/>
      <c r="U133" s="11"/>
      <c r="V133" s="11"/>
      <c r="W133" s="11"/>
    </row>
    <row r="135" spans="13:23">
      <c r="M135" s="1"/>
      <c r="N135" s="1"/>
      <c r="O135" s="1"/>
      <c r="P135" s="1"/>
      <c r="Q135" s="1"/>
      <c r="R135" s="1"/>
      <c r="S135" s="1"/>
      <c r="T135" s="1"/>
      <c r="U135" s="1"/>
      <c r="V135" s="1"/>
      <c r="W135" s="1"/>
    </row>
    <row r="136" spans="13:23">
      <c r="O136" s="11"/>
      <c r="P136" s="11"/>
      <c r="Q136" s="11"/>
      <c r="R136" s="11"/>
      <c r="S136" s="11"/>
      <c r="T136" s="11"/>
      <c r="U136" s="11"/>
      <c r="V136" s="11"/>
      <c r="W136" s="11"/>
    </row>
    <row r="137" spans="13:23">
      <c r="O137" s="11"/>
      <c r="P137" s="11"/>
      <c r="Q137" s="11"/>
      <c r="R137" s="11"/>
      <c r="S137" s="11"/>
      <c r="T137" s="11"/>
      <c r="U137" s="11"/>
      <c r="V137" s="11"/>
      <c r="W137" s="11"/>
    </row>
    <row r="139" spans="13:23">
      <c r="M139" s="1"/>
      <c r="N139" s="1"/>
      <c r="O139" s="1"/>
      <c r="P139" s="1"/>
      <c r="Q139" s="1"/>
      <c r="R139" s="1"/>
      <c r="S139" s="1"/>
      <c r="T139" s="1"/>
      <c r="U139" s="1"/>
      <c r="V139" s="1"/>
      <c r="W139" s="1"/>
    </row>
    <row r="140" spans="13:23">
      <c r="O140" s="11"/>
      <c r="P140" s="11"/>
      <c r="Q140" s="11"/>
      <c r="R140" s="11"/>
      <c r="S140" s="11"/>
      <c r="T140" s="11"/>
      <c r="U140" s="11"/>
      <c r="V140" s="11"/>
      <c r="W140" s="11"/>
    </row>
    <row r="141" spans="13:23">
      <c r="O141" s="11"/>
      <c r="P141" s="11"/>
      <c r="Q141" s="11"/>
      <c r="R141" s="11"/>
      <c r="S141" s="11"/>
      <c r="T141" s="11"/>
      <c r="U141" s="11"/>
      <c r="V141" s="11"/>
      <c r="W141" s="11"/>
    </row>
    <row r="142" spans="13:23">
      <c r="O142" s="11"/>
      <c r="P142" s="11"/>
      <c r="Q142" s="11"/>
      <c r="R142" s="11"/>
      <c r="S142" s="11"/>
      <c r="T142" s="11"/>
      <c r="U142" s="11"/>
      <c r="V142" s="11"/>
      <c r="W142" s="11"/>
    </row>
    <row r="144" spans="13:23">
      <c r="M144" s="1"/>
      <c r="N144" s="1"/>
      <c r="O144" s="1"/>
      <c r="P144" s="1"/>
      <c r="Q144" s="1"/>
      <c r="R144" s="1"/>
      <c r="S144" s="1"/>
      <c r="T144" s="1"/>
      <c r="U144" s="1"/>
      <c r="V144" s="1"/>
      <c r="W144" s="1"/>
    </row>
    <row r="145" spans="13:23">
      <c r="O145" s="11"/>
      <c r="P145" s="11"/>
      <c r="Q145" s="11"/>
      <c r="R145" s="11"/>
      <c r="S145" s="11"/>
      <c r="T145" s="11"/>
      <c r="U145" s="11"/>
      <c r="V145" s="11"/>
      <c r="W145" s="11"/>
    </row>
    <row r="146" spans="13:23">
      <c r="O146" s="11"/>
      <c r="P146" s="11"/>
      <c r="Q146" s="11"/>
      <c r="R146" s="11"/>
      <c r="S146" s="11"/>
      <c r="T146" s="11"/>
      <c r="U146" s="11"/>
      <c r="V146" s="11"/>
      <c r="W146" s="11"/>
    </row>
    <row r="147" spans="13:23">
      <c r="O147" s="11"/>
      <c r="P147" s="11"/>
      <c r="Q147" s="11"/>
      <c r="R147" s="11"/>
      <c r="S147" s="11"/>
      <c r="T147" s="11"/>
      <c r="U147" s="11"/>
      <c r="V147" s="11"/>
      <c r="W147" s="11"/>
    </row>
    <row r="149" spans="13:23">
      <c r="M149" s="1"/>
      <c r="N149" s="1"/>
      <c r="O149" s="1"/>
      <c r="P149" s="1"/>
      <c r="Q149" s="1"/>
      <c r="R149" s="1"/>
      <c r="S149" s="1"/>
      <c r="T149" s="1"/>
      <c r="U149" s="1"/>
      <c r="V149" s="1"/>
      <c r="W149" s="1"/>
    </row>
    <row r="150" spans="13:23">
      <c r="O150" s="11"/>
      <c r="P150" s="11"/>
      <c r="Q150" s="11"/>
      <c r="R150" s="11"/>
      <c r="S150" s="11"/>
      <c r="T150" s="11"/>
      <c r="U150" s="11"/>
      <c r="V150" s="11"/>
      <c r="W150" s="11"/>
    </row>
    <row r="151" spans="13:23">
      <c r="O151" s="11"/>
      <c r="P151" s="11"/>
      <c r="Q151" s="11"/>
      <c r="R151" s="11"/>
      <c r="S151" s="11"/>
      <c r="T151" s="11"/>
      <c r="U151" s="11"/>
      <c r="V151" s="11"/>
      <c r="W151" s="11"/>
    </row>
    <row r="152" spans="13:23">
      <c r="O152" s="11"/>
      <c r="P152" s="11"/>
      <c r="Q152" s="11"/>
      <c r="R152" s="11"/>
      <c r="S152" s="11"/>
      <c r="T152" s="11"/>
      <c r="U152" s="11"/>
      <c r="V152" s="11"/>
      <c r="W152" s="11"/>
    </row>
    <row r="154" spans="13:23">
      <c r="M154" s="1"/>
      <c r="N154" s="1"/>
      <c r="O154" s="1"/>
      <c r="P154" s="1"/>
      <c r="Q154" s="1"/>
      <c r="R154" s="1"/>
      <c r="S154" s="1"/>
      <c r="T154" s="1"/>
      <c r="U154" s="1"/>
      <c r="V154" s="1"/>
      <c r="W154" s="1"/>
    </row>
    <row r="155" spans="13:23">
      <c r="O155" s="11"/>
      <c r="P155" s="11"/>
      <c r="Q155" s="11"/>
      <c r="R155" s="11"/>
      <c r="S155" s="11"/>
      <c r="T155" s="11"/>
      <c r="U155" s="11"/>
      <c r="V155" s="11"/>
      <c r="W155" s="11"/>
    </row>
    <row r="156" spans="13:23">
      <c r="O156" s="11"/>
      <c r="P156" s="11"/>
      <c r="Q156" s="11"/>
      <c r="R156" s="11"/>
      <c r="S156" s="11"/>
      <c r="T156" s="11"/>
      <c r="U156" s="11"/>
      <c r="V156" s="11"/>
      <c r="W156" s="11"/>
    </row>
    <row r="158" spans="13:23">
      <c r="M158" s="1"/>
      <c r="N158" s="1"/>
      <c r="O158" s="1"/>
      <c r="P158" s="1"/>
      <c r="Q158" s="1"/>
      <c r="R158" s="1"/>
      <c r="S158" s="1"/>
      <c r="T158" s="1"/>
      <c r="U158" s="1"/>
      <c r="V158" s="1"/>
      <c r="W158" s="1"/>
    </row>
    <row r="159" spans="13:23">
      <c r="O159" s="11"/>
      <c r="P159" s="11"/>
      <c r="Q159" s="11"/>
      <c r="R159" s="11"/>
      <c r="S159" s="11"/>
      <c r="T159" s="11"/>
      <c r="U159" s="11"/>
      <c r="V159" s="11"/>
      <c r="W159" s="11"/>
    </row>
    <row r="160" spans="13:23">
      <c r="O160" s="11"/>
      <c r="P160" s="11"/>
      <c r="Q160" s="11"/>
      <c r="R160" s="11"/>
      <c r="S160" s="11"/>
      <c r="T160" s="11"/>
      <c r="U160" s="11"/>
      <c r="V160" s="11"/>
      <c r="W160" s="11"/>
    </row>
    <row r="161" spans="13:23">
      <c r="O161" s="11"/>
      <c r="P161" s="11"/>
      <c r="Q161" s="11"/>
      <c r="R161" s="11"/>
      <c r="S161" s="11"/>
      <c r="T161" s="11"/>
      <c r="U161" s="11"/>
      <c r="V161" s="11"/>
      <c r="W161" s="11"/>
    </row>
    <row r="163" spans="13:23">
      <c r="M163" s="1"/>
      <c r="N163" s="1"/>
      <c r="O163" s="1"/>
      <c r="P163" s="1"/>
      <c r="Q163" s="1"/>
      <c r="R163" s="1"/>
      <c r="S163" s="1"/>
      <c r="T163" s="1"/>
      <c r="U163" s="1"/>
      <c r="V163" s="1"/>
      <c r="W163" s="1"/>
    </row>
    <row r="164" spans="13:23">
      <c r="O164" s="11"/>
      <c r="P164" s="11"/>
      <c r="Q164" s="11"/>
      <c r="R164" s="11"/>
      <c r="S164" s="11"/>
      <c r="T164" s="11"/>
      <c r="U164" s="11"/>
      <c r="V164" s="11"/>
      <c r="W164" s="11"/>
    </row>
    <row r="165" spans="13:23">
      <c r="O165" s="11"/>
      <c r="P165" s="11"/>
      <c r="Q165" s="11"/>
      <c r="R165" s="11"/>
      <c r="S165" s="11"/>
      <c r="T165" s="11"/>
      <c r="U165" s="11"/>
      <c r="V165" s="11"/>
      <c r="W165" s="11"/>
    </row>
    <row r="166" spans="13:23">
      <c r="O166" s="11"/>
      <c r="P166" s="11"/>
      <c r="Q166" s="11"/>
      <c r="R166" s="11"/>
      <c r="S166" s="11"/>
      <c r="T166" s="11"/>
      <c r="U166" s="11"/>
      <c r="V166" s="11"/>
      <c r="W166" s="11"/>
    </row>
    <row r="168" spans="13:23">
      <c r="M168" s="1"/>
      <c r="N168" s="1"/>
      <c r="O168" s="1"/>
      <c r="P168" s="1"/>
      <c r="Q168" s="1"/>
      <c r="R168" s="1"/>
      <c r="S168" s="1"/>
      <c r="T168" s="1"/>
      <c r="U168" s="1"/>
      <c r="V168" s="1"/>
      <c r="W168" s="1"/>
    </row>
    <row r="169" spans="13:23">
      <c r="O169" s="11"/>
      <c r="P169" s="11"/>
      <c r="Q169" s="11"/>
      <c r="R169" s="11"/>
      <c r="S169" s="11"/>
      <c r="T169" s="11"/>
      <c r="U169" s="11"/>
      <c r="V169" s="11"/>
      <c r="W169" s="11"/>
    </row>
    <row r="170" spans="13:23">
      <c r="O170" s="11"/>
      <c r="P170" s="11"/>
      <c r="Q170" s="11"/>
      <c r="R170" s="11"/>
      <c r="S170" s="11"/>
      <c r="T170" s="11"/>
      <c r="U170" s="11"/>
      <c r="V170" s="11"/>
      <c r="W170" s="11"/>
    </row>
    <row r="171" spans="13:23">
      <c r="O171" s="11"/>
      <c r="P171" s="11"/>
      <c r="Q171" s="11"/>
      <c r="R171" s="11"/>
      <c r="S171" s="11"/>
      <c r="T171" s="11"/>
      <c r="U171" s="11"/>
      <c r="V171" s="11"/>
      <c r="W171" s="11"/>
    </row>
    <row r="173" spans="13:23">
      <c r="M173" s="1"/>
      <c r="N173" s="1"/>
      <c r="O173" s="1"/>
      <c r="P173" s="1"/>
      <c r="Q173" s="1"/>
      <c r="R173" s="1"/>
      <c r="S173" s="1"/>
      <c r="T173" s="1"/>
      <c r="U173" s="1"/>
      <c r="V173" s="1"/>
      <c r="W173" s="1"/>
    </row>
    <row r="174" spans="13:23">
      <c r="O174" s="11"/>
      <c r="P174" s="11"/>
      <c r="Q174" s="11"/>
      <c r="R174" s="11"/>
      <c r="S174" s="11"/>
      <c r="T174" s="11"/>
      <c r="U174" s="11"/>
      <c r="V174" s="11"/>
      <c r="W174" s="11"/>
    </row>
    <row r="175" spans="13:23">
      <c r="O175" s="11"/>
      <c r="P175" s="11"/>
      <c r="Q175" s="11"/>
      <c r="R175" s="11"/>
      <c r="S175" s="11"/>
      <c r="T175" s="11"/>
      <c r="U175" s="11"/>
      <c r="V175" s="11"/>
      <c r="W175" s="11"/>
    </row>
    <row r="176" spans="13:23">
      <c r="O176" s="11"/>
      <c r="P176" s="11"/>
      <c r="Q176" s="11"/>
      <c r="R176" s="11"/>
      <c r="S176" s="11"/>
      <c r="T176" s="11"/>
      <c r="U176" s="11"/>
      <c r="V176" s="11"/>
      <c r="W176" s="11"/>
    </row>
    <row r="178" spans="13:23">
      <c r="M178" s="1"/>
      <c r="N178" s="1"/>
      <c r="O178" s="1"/>
      <c r="P178" s="1"/>
      <c r="Q178" s="1"/>
      <c r="R178" s="1"/>
      <c r="S178" s="1"/>
      <c r="T178" s="1"/>
      <c r="U178" s="1"/>
      <c r="V178" s="1"/>
      <c r="W178" s="1"/>
    </row>
    <row r="179" spans="13:23">
      <c r="O179" s="11"/>
      <c r="P179" s="11"/>
      <c r="Q179" s="11"/>
      <c r="R179" s="11"/>
      <c r="S179" s="11"/>
      <c r="T179" s="11"/>
      <c r="U179" s="11"/>
      <c r="V179" s="11"/>
      <c r="W179" s="11"/>
    </row>
    <row r="180" spans="13:23">
      <c r="O180" s="11"/>
      <c r="P180" s="11"/>
      <c r="Q180" s="11"/>
      <c r="R180" s="11"/>
      <c r="S180" s="11"/>
      <c r="T180" s="11"/>
      <c r="U180" s="11"/>
      <c r="V180" s="11"/>
      <c r="W180" s="11"/>
    </row>
    <row r="182" spans="13:23">
      <c r="M182" s="1"/>
      <c r="N182" s="1"/>
      <c r="O182" s="1"/>
      <c r="P182" s="1"/>
      <c r="Q182" s="1"/>
      <c r="R182" s="1"/>
      <c r="S182" s="1"/>
      <c r="T182" s="1"/>
      <c r="U182" s="1"/>
      <c r="V182" s="1"/>
      <c r="W182" s="1"/>
    </row>
    <row r="183" spans="13:23">
      <c r="O183" s="11"/>
      <c r="P183" s="11"/>
      <c r="Q183" s="11"/>
      <c r="R183" s="11"/>
      <c r="S183" s="11"/>
      <c r="T183" s="11"/>
      <c r="U183" s="11"/>
      <c r="V183" s="11"/>
      <c r="W183" s="11"/>
    </row>
    <row r="184" spans="13:23">
      <c r="O184" s="11"/>
      <c r="P184" s="11"/>
      <c r="Q184" s="11"/>
      <c r="R184" s="11"/>
      <c r="S184" s="11"/>
      <c r="T184" s="11"/>
      <c r="U184" s="11"/>
      <c r="V184" s="11"/>
      <c r="W184" s="11"/>
    </row>
    <row r="185" spans="13:23">
      <c r="O185" s="11"/>
      <c r="P185" s="11"/>
      <c r="Q185" s="11"/>
      <c r="R185" s="11"/>
      <c r="S185" s="11"/>
      <c r="T185" s="11"/>
      <c r="U185" s="11"/>
      <c r="V185" s="11"/>
      <c r="W185" s="11"/>
    </row>
    <row r="187" spans="13:23">
      <c r="M187" s="1"/>
      <c r="N187" s="1"/>
      <c r="O187" s="1"/>
      <c r="P187" s="1"/>
      <c r="Q187" s="1"/>
      <c r="R187" s="1"/>
      <c r="S187" s="1"/>
      <c r="T187" s="1"/>
      <c r="U187" s="1"/>
      <c r="V187" s="1"/>
      <c r="W187" s="1"/>
    </row>
    <row r="188" spans="13:23">
      <c r="O188" s="11"/>
      <c r="P188" s="11"/>
      <c r="Q188" s="11"/>
      <c r="R188" s="11"/>
      <c r="S188" s="11"/>
      <c r="T188" s="11"/>
      <c r="U188" s="11"/>
      <c r="V188" s="11"/>
      <c r="W188" s="11"/>
    </row>
    <row r="189" spans="13:23">
      <c r="O189" s="11"/>
      <c r="P189" s="11"/>
      <c r="Q189" s="11"/>
      <c r="R189" s="11"/>
      <c r="S189" s="11"/>
      <c r="T189" s="11"/>
      <c r="U189" s="11"/>
      <c r="V189" s="11"/>
      <c r="W189" s="11"/>
    </row>
    <row r="190" spans="13:23">
      <c r="O190" s="11"/>
      <c r="P190" s="11"/>
      <c r="Q190" s="11"/>
      <c r="R190" s="11"/>
      <c r="S190" s="11"/>
      <c r="T190" s="11"/>
      <c r="U190" s="11"/>
      <c r="V190" s="11"/>
      <c r="W190" s="11"/>
    </row>
    <row r="192" spans="13:23">
      <c r="M192" s="1"/>
      <c r="N192" s="1"/>
      <c r="O192" s="1"/>
      <c r="P192" s="1"/>
      <c r="Q192" s="1"/>
      <c r="R192" s="1"/>
      <c r="S192" s="1"/>
      <c r="T192" s="1"/>
      <c r="U192" s="1"/>
      <c r="V192" s="1"/>
      <c r="W192" s="1"/>
    </row>
    <row r="193" spans="13:23">
      <c r="O193" s="11"/>
      <c r="P193" s="11"/>
      <c r="Q193" s="11"/>
      <c r="R193" s="11"/>
      <c r="S193" s="11"/>
      <c r="T193" s="11"/>
      <c r="U193" s="11"/>
      <c r="V193" s="11"/>
      <c r="W193" s="11"/>
    </row>
    <row r="194" spans="13:23">
      <c r="O194" s="11"/>
      <c r="P194" s="11"/>
      <c r="Q194" s="11"/>
      <c r="R194" s="11"/>
      <c r="S194" s="11"/>
      <c r="T194" s="11"/>
      <c r="U194" s="11"/>
      <c r="V194" s="11"/>
      <c r="W194" s="11"/>
    </row>
    <row r="195" spans="13:23">
      <c r="O195" s="11"/>
      <c r="P195" s="11"/>
      <c r="Q195" s="11"/>
      <c r="R195" s="11"/>
      <c r="S195" s="11"/>
      <c r="T195" s="11"/>
      <c r="U195" s="11"/>
      <c r="V195" s="11"/>
      <c r="W195" s="11"/>
    </row>
    <row r="197" spans="13:23">
      <c r="M197" s="1"/>
      <c r="N197" s="1"/>
      <c r="O197" s="1"/>
      <c r="P197" s="1"/>
      <c r="Q197" s="1"/>
      <c r="R197" s="1"/>
      <c r="S197" s="1"/>
      <c r="T197" s="1"/>
      <c r="U197" s="1"/>
      <c r="V197" s="1"/>
      <c r="W197" s="1"/>
    </row>
    <row r="198" spans="13:23">
      <c r="O198" s="11"/>
      <c r="P198" s="11"/>
      <c r="Q198" s="11"/>
      <c r="R198" s="11"/>
      <c r="S198" s="11"/>
      <c r="T198" s="11"/>
      <c r="U198" s="11"/>
      <c r="V198" s="11"/>
      <c r="W198" s="11"/>
    </row>
    <row r="199" spans="13:23">
      <c r="O199" s="11"/>
      <c r="P199" s="11"/>
      <c r="Q199" s="11"/>
      <c r="R199" s="11"/>
      <c r="S199" s="11"/>
      <c r="T199" s="11"/>
      <c r="U199" s="11"/>
      <c r="V199" s="11"/>
      <c r="W199" s="11"/>
    </row>
    <row r="200" spans="13:23">
      <c r="O200" s="11"/>
      <c r="P200" s="11"/>
      <c r="Q200" s="11"/>
      <c r="R200" s="11"/>
      <c r="S200" s="11"/>
      <c r="T200" s="11"/>
      <c r="U200" s="11"/>
      <c r="V200" s="11"/>
      <c r="W200" s="11"/>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68D36-842A-4D25-AEBD-220A44592C3E}">
  <dimension ref="A1:W200"/>
  <sheetViews>
    <sheetView zoomScale="70" zoomScaleNormal="70" workbookViewId="0">
      <selection activeCell="W27" sqref="W27"/>
    </sheetView>
  </sheetViews>
  <sheetFormatPr defaultRowHeight="15"/>
  <cols>
    <col min="1" max="1" width="14.28515625" style="9" bestFit="1" customWidth="1"/>
    <col min="2" max="2" width="19.28515625" style="9" bestFit="1" customWidth="1"/>
    <col min="3" max="3" width="21.7109375" style="9" bestFit="1" customWidth="1"/>
    <col min="4" max="6" width="13.5703125" style="9" bestFit="1" customWidth="1"/>
    <col min="7" max="9" width="14" style="9" bestFit="1" customWidth="1"/>
    <col min="10" max="10" width="14.42578125" style="9" bestFit="1" customWidth="1"/>
    <col min="11" max="11" width="14.42578125" style="9" customWidth="1"/>
    <col min="12" max="12" width="6.7109375" style="9" customWidth="1"/>
    <col min="13" max="13" width="16.28515625" style="9" bestFit="1" customWidth="1"/>
    <col min="14" max="14" width="35.85546875" style="9" bestFit="1" customWidth="1"/>
    <col min="15" max="18" width="13.5703125" style="9" bestFit="1" customWidth="1"/>
    <col min="19" max="21" width="14" style="9" bestFit="1" customWidth="1"/>
    <col min="22" max="23" width="14.42578125" style="9" bestFit="1" customWidth="1"/>
    <col min="24" max="16384" width="9.140625" style="9"/>
  </cols>
  <sheetData>
    <row r="1" spans="1:23">
      <c r="B1" s="1" t="s">
        <v>211</v>
      </c>
      <c r="M1" s="1" t="s">
        <v>211</v>
      </c>
      <c r="N1" s="9" t="s">
        <v>268</v>
      </c>
    </row>
    <row r="3" spans="1:23">
      <c r="B3" s="128" t="s">
        <v>137</v>
      </c>
      <c r="C3" s="128" t="s">
        <v>112</v>
      </c>
      <c r="D3" s="128"/>
      <c r="E3" s="128"/>
      <c r="F3" s="128"/>
      <c r="G3" s="128"/>
      <c r="H3" s="128"/>
      <c r="I3" s="128"/>
      <c r="J3" s="128"/>
      <c r="K3" s="128"/>
    </row>
    <row r="4" spans="1:23">
      <c r="B4" s="129" t="s">
        <v>110</v>
      </c>
      <c r="C4" s="129" t="s">
        <v>0</v>
      </c>
      <c r="D4" s="129" t="s">
        <v>103</v>
      </c>
      <c r="E4" s="129" t="s">
        <v>104</v>
      </c>
      <c r="F4" s="129" t="s">
        <v>105</v>
      </c>
      <c r="G4" s="129" t="s">
        <v>106</v>
      </c>
      <c r="H4" s="129" t="s">
        <v>107</v>
      </c>
      <c r="I4" s="129" t="s">
        <v>108</v>
      </c>
      <c r="J4" s="129" t="s">
        <v>230</v>
      </c>
      <c r="K4" s="129" t="s">
        <v>234</v>
      </c>
      <c r="M4" s="1" t="s">
        <v>116</v>
      </c>
      <c r="N4" s="1" t="str">
        <f>A5</f>
        <v>State Total</v>
      </c>
      <c r="O4" s="1" t="str">
        <f t="shared" ref="O4:W4" si="0">C4</f>
        <v>2015-2016</v>
      </c>
      <c r="P4" s="1" t="str">
        <f t="shared" si="0"/>
        <v>2016-2017</v>
      </c>
      <c r="Q4" s="1" t="str">
        <f t="shared" si="0"/>
        <v>2017-2018</v>
      </c>
      <c r="R4" s="1" t="str">
        <f t="shared" si="0"/>
        <v>2018-2019</v>
      </c>
      <c r="S4" s="1" t="str">
        <f t="shared" si="0"/>
        <v>2019-2020</v>
      </c>
      <c r="T4" s="1" t="str">
        <f t="shared" si="0"/>
        <v>2020-2021</v>
      </c>
      <c r="U4" s="1" t="str">
        <f t="shared" si="0"/>
        <v>2021-2022</v>
      </c>
      <c r="V4" s="1" t="str">
        <f t="shared" si="0"/>
        <v>2022-2023</v>
      </c>
      <c r="W4" s="1" t="str">
        <f t="shared" si="0"/>
        <v>2023-2024</v>
      </c>
    </row>
    <row r="5" spans="1:23">
      <c r="A5" s="1" t="s">
        <v>126</v>
      </c>
      <c r="B5" s="10" t="s">
        <v>113</v>
      </c>
      <c r="C5" s="8">
        <v>2019</v>
      </c>
      <c r="D5" s="8">
        <v>2009</v>
      </c>
      <c r="E5" s="8">
        <v>2013</v>
      </c>
      <c r="F5" s="8">
        <v>2003</v>
      </c>
      <c r="G5" s="8">
        <v>2080</v>
      </c>
      <c r="H5" s="8">
        <v>3591</v>
      </c>
      <c r="I5" s="8">
        <v>2948</v>
      </c>
      <c r="J5" s="8">
        <v>2798</v>
      </c>
      <c r="K5" s="8">
        <v>2800</v>
      </c>
      <c r="N5" s="9" t="str">
        <f>B5</f>
        <v>Home-Based</v>
      </c>
      <c r="O5" s="11">
        <f>C5/C8</f>
        <v>2.3003304090235845E-2</v>
      </c>
      <c r="P5" s="11">
        <f t="shared" ref="P5:W5" si="1">D5/D8</f>
        <v>2.2447679810496442E-2</v>
      </c>
      <c r="Q5" s="11">
        <f t="shared" si="1"/>
        <v>2.222639342814239E-2</v>
      </c>
      <c r="R5" s="11">
        <f t="shared" si="1"/>
        <v>2.1555249451164393E-2</v>
      </c>
      <c r="S5" s="11">
        <f t="shared" si="1"/>
        <v>2.1702611617157586E-2</v>
      </c>
      <c r="T5" s="11">
        <f t="shared" si="1"/>
        <v>3.7520766506107181E-2</v>
      </c>
      <c r="U5" s="11">
        <f t="shared" si="1"/>
        <v>3.1716658776950554E-2</v>
      </c>
      <c r="V5" s="11">
        <f t="shared" si="1"/>
        <v>3.0779723664525215E-2</v>
      </c>
      <c r="W5" s="11">
        <f t="shared" si="1"/>
        <v>3.0766526019690578E-2</v>
      </c>
    </row>
    <row r="6" spans="1:23">
      <c r="B6" s="10" t="s">
        <v>114</v>
      </c>
      <c r="C6" s="8">
        <v>5693</v>
      </c>
      <c r="D6" s="8">
        <v>5849</v>
      </c>
      <c r="E6" s="8">
        <v>5846</v>
      </c>
      <c r="F6" s="8">
        <v>5939</v>
      </c>
      <c r="G6" s="8">
        <v>5432</v>
      </c>
      <c r="H6" s="8">
        <v>5396</v>
      </c>
      <c r="I6" s="8">
        <v>6078</v>
      </c>
      <c r="J6" s="8">
        <v>6638</v>
      </c>
      <c r="K6" s="8">
        <v>6628</v>
      </c>
      <c r="N6" s="9" t="str">
        <f>B6</f>
        <v>Private</v>
      </c>
      <c r="O6" s="11">
        <f t="shared" ref="O6:W6" si="2">C6/C8</f>
        <v>6.4862709353993395E-2</v>
      </c>
      <c r="P6" s="11">
        <f t="shared" si="2"/>
        <v>6.5354145949026221E-2</v>
      </c>
      <c r="Q6" s="11">
        <f t="shared" si="2"/>
        <v>6.4548184789329568E-2</v>
      </c>
      <c r="R6" s="11">
        <f t="shared" si="2"/>
        <v>6.3912444578365118E-2</v>
      </c>
      <c r="S6" s="11">
        <f t="shared" si="2"/>
        <v>5.6677204954038461E-2</v>
      </c>
      <c r="T6" s="11">
        <f t="shared" si="2"/>
        <v>5.6380411046213968E-2</v>
      </c>
      <c r="U6" s="11">
        <f t="shared" si="2"/>
        <v>6.5391401643929939E-2</v>
      </c>
      <c r="V6" s="11">
        <f t="shared" si="2"/>
        <v>7.3022089236997267E-2</v>
      </c>
      <c r="W6" s="11">
        <f t="shared" si="2"/>
        <v>7.2828762306610409E-2</v>
      </c>
    </row>
    <row r="7" spans="1:23">
      <c r="B7" s="10" t="s">
        <v>115</v>
      </c>
      <c r="C7" s="8">
        <v>80058</v>
      </c>
      <c r="D7" s="8">
        <v>81639</v>
      </c>
      <c r="E7" s="8">
        <v>82709</v>
      </c>
      <c r="F7" s="8">
        <v>84982</v>
      </c>
      <c r="G7" s="8">
        <v>88329</v>
      </c>
      <c r="H7" s="8">
        <v>86720</v>
      </c>
      <c r="I7" s="8">
        <v>83922</v>
      </c>
      <c r="J7" s="8">
        <v>81468</v>
      </c>
      <c r="K7" s="8">
        <v>81580</v>
      </c>
      <c r="N7" s="9" t="str">
        <f>B7</f>
        <v>Public</v>
      </c>
      <c r="O7" s="11">
        <f t="shared" ref="O7:V7" si="3">C7/C8</f>
        <v>0.91213398655577071</v>
      </c>
      <c r="P7" s="11">
        <f t="shared" si="3"/>
        <v>0.91219817424047733</v>
      </c>
      <c r="Q7" s="11">
        <f t="shared" si="3"/>
        <v>0.91322542178252808</v>
      </c>
      <c r="R7" s="11">
        <f t="shared" si="3"/>
        <v>0.91453230597047053</v>
      </c>
      <c r="S7" s="11">
        <f t="shared" si="3"/>
        <v>0.92162018342880392</v>
      </c>
      <c r="T7" s="11">
        <f t="shared" si="3"/>
        <v>0.90609882244767881</v>
      </c>
      <c r="U7" s="11">
        <f t="shared" si="3"/>
        <v>0.90289193957911951</v>
      </c>
      <c r="V7" s="11">
        <f t="shared" si="3"/>
        <v>0.89619818709847754</v>
      </c>
      <c r="W7" s="11">
        <f>K7/K8</f>
        <v>0.89640471167369906</v>
      </c>
    </row>
    <row r="8" spans="1:23">
      <c r="B8" s="130" t="s">
        <v>111</v>
      </c>
      <c r="C8" s="131">
        <v>87770</v>
      </c>
      <c r="D8" s="131">
        <v>89497</v>
      </c>
      <c r="E8" s="131">
        <v>90568</v>
      </c>
      <c r="F8" s="131">
        <v>92924</v>
      </c>
      <c r="G8" s="131">
        <v>95841</v>
      </c>
      <c r="H8" s="131">
        <v>95707</v>
      </c>
      <c r="I8" s="131">
        <v>92948</v>
      </c>
      <c r="J8" s="131">
        <v>90904</v>
      </c>
      <c r="K8" s="131">
        <v>91008</v>
      </c>
    </row>
    <row r="10" spans="1:23">
      <c r="A10" s="1" t="s">
        <v>203</v>
      </c>
      <c r="B10" s="1" t="s">
        <v>211</v>
      </c>
      <c r="C10" s="10"/>
      <c r="D10" s="10"/>
      <c r="E10" s="10"/>
      <c r="F10" s="10"/>
      <c r="G10" s="10"/>
      <c r="H10" s="10"/>
      <c r="I10" s="10"/>
      <c r="J10" s="10"/>
      <c r="K10" s="10"/>
      <c r="M10" s="1" t="s">
        <v>211</v>
      </c>
    </row>
    <row r="11" spans="1:23">
      <c r="B11" s="128" t="s">
        <v>137</v>
      </c>
      <c r="C11" s="128" t="s">
        <v>112</v>
      </c>
      <c r="D11" s="128"/>
      <c r="E11" s="128"/>
      <c r="F11" s="128"/>
      <c r="G11" s="128"/>
      <c r="H11" s="128"/>
      <c r="I11" s="128"/>
      <c r="J11" s="128"/>
      <c r="K11" s="128"/>
    </row>
    <row r="12" spans="1:23">
      <c r="B12" s="129" t="s">
        <v>110</v>
      </c>
      <c r="C12" s="129" t="s">
        <v>0</v>
      </c>
      <c r="D12" s="129" t="s">
        <v>103</v>
      </c>
      <c r="E12" s="129" t="s">
        <v>104</v>
      </c>
      <c r="F12" s="129" t="s">
        <v>105</v>
      </c>
      <c r="G12" s="129" t="s">
        <v>106</v>
      </c>
      <c r="H12" s="129" t="s">
        <v>107</v>
      </c>
      <c r="I12" s="129" t="s">
        <v>108</v>
      </c>
      <c r="J12" s="129" t="s">
        <v>230</v>
      </c>
      <c r="K12" s="129" t="s">
        <v>234</v>
      </c>
    </row>
    <row r="13" spans="1:23">
      <c r="B13" s="132" t="s">
        <v>186</v>
      </c>
      <c r="C13" s="133"/>
      <c r="D13" s="133"/>
      <c r="E13" s="133"/>
      <c r="F13" s="133"/>
      <c r="G13" s="133"/>
      <c r="H13" s="133"/>
      <c r="I13" s="133"/>
      <c r="J13" s="133"/>
      <c r="K13" s="133"/>
      <c r="M13" s="1" t="s">
        <v>116</v>
      </c>
      <c r="N13" s="1" t="str">
        <f>B13</f>
        <v>Benton-Franklin</v>
      </c>
      <c r="O13" s="1" t="str">
        <f>$C$12</f>
        <v>2015-2016</v>
      </c>
      <c r="P13" s="1" t="str">
        <f>$D$12</f>
        <v>2016-2017</v>
      </c>
      <c r="Q13" s="1" t="str">
        <f>$E$12</f>
        <v>2017-2018</v>
      </c>
      <c r="R13" s="1" t="str">
        <f>$F$12</f>
        <v>2018-2019</v>
      </c>
      <c r="S13" s="1" t="str">
        <f>$G$12</f>
        <v>2019-2020</v>
      </c>
      <c r="T13" s="1" t="str">
        <f>$H$12</f>
        <v>2020-2021</v>
      </c>
      <c r="U13" s="1" t="str">
        <f>$I$12</f>
        <v>2021-2022</v>
      </c>
      <c r="V13" s="1" t="str">
        <f>$J$12</f>
        <v>2022-2023</v>
      </c>
      <c r="W13" s="1" t="str">
        <f>$K$12</f>
        <v>2023-2024</v>
      </c>
    </row>
    <row r="14" spans="1:23">
      <c r="B14" s="3" t="s">
        <v>113</v>
      </c>
      <c r="C14" s="8">
        <v>68</v>
      </c>
      <c r="D14" s="8">
        <v>70</v>
      </c>
      <c r="E14" s="8">
        <v>58</v>
      </c>
      <c r="F14" s="8">
        <v>60</v>
      </c>
      <c r="G14" s="8">
        <v>85</v>
      </c>
      <c r="H14" s="8">
        <v>191</v>
      </c>
      <c r="I14" s="8">
        <v>121</v>
      </c>
      <c r="J14" s="8">
        <v>115</v>
      </c>
      <c r="K14" s="8">
        <v>97</v>
      </c>
      <c r="N14" s="9" t="str">
        <f>B14</f>
        <v>Home-Based</v>
      </c>
      <c r="O14" s="11">
        <f t="shared" ref="O14:W14" si="4">C14/C17</f>
        <v>1.5291207555655498E-2</v>
      </c>
      <c r="P14" s="11">
        <f t="shared" si="4"/>
        <v>1.5733872780400091E-2</v>
      </c>
      <c r="Q14" s="11">
        <f t="shared" si="4"/>
        <v>1.2814847547503314E-2</v>
      </c>
      <c r="R14" s="11">
        <f t="shared" si="4"/>
        <v>1.2533946104031753E-2</v>
      </c>
      <c r="S14" s="11">
        <f t="shared" si="4"/>
        <v>1.7106057556852485E-2</v>
      </c>
      <c r="T14" s="11">
        <f t="shared" si="4"/>
        <v>3.8876450234072865E-2</v>
      </c>
      <c r="U14" s="11">
        <f t="shared" si="4"/>
        <v>2.4938169826875516E-2</v>
      </c>
      <c r="V14" s="11">
        <f t="shared" si="4"/>
        <v>2.4210526315789474E-2</v>
      </c>
      <c r="W14" s="11">
        <f t="shared" si="4"/>
        <v>2.0225187656380317E-2</v>
      </c>
    </row>
    <row r="15" spans="1:23">
      <c r="B15" s="3" t="s">
        <v>114</v>
      </c>
      <c r="C15" s="8">
        <v>174</v>
      </c>
      <c r="D15" s="8">
        <v>148</v>
      </c>
      <c r="E15" s="8">
        <v>160</v>
      </c>
      <c r="F15" s="8">
        <v>154</v>
      </c>
      <c r="G15" s="8">
        <v>141</v>
      </c>
      <c r="H15" s="8">
        <v>147</v>
      </c>
      <c r="I15" s="8">
        <v>186</v>
      </c>
      <c r="J15" s="8">
        <v>210</v>
      </c>
      <c r="K15" s="8">
        <v>195</v>
      </c>
      <c r="N15" s="9" t="str">
        <f>B15</f>
        <v>Private</v>
      </c>
      <c r="O15" s="11">
        <f t="shared" ref="O15:W15" si="5">C15/C17</f>
        <v>3.9127501686530244E-2</v>
      </c>
      <c r="P15" s="11">
        <f t="shared" si="5"/>
        <v>3.3265902449988762E-2</v>
      </c>
      <c r="Q15" s="11">
        <f t="shared" si="5"/>
        <v>3.5351303579319489E-2</v>
      </c>
      <c r="R15" s="11">
        <f t="shared" si="5"/>
        <v>3.217046166701483E-2</v>
      </c>
      <c r="S15" s="11">
        <f t="shared" si="5"/>
        <v>2.837593077077883E-2</v>
      </c>
      <c r="T15" s="11">
        <f t="shared" si="5"/>
        <v>2.9920618766537756E-2</v>
      </c>
      <c r="U15" s="11">
        <f t="shared" si="5"/>
        <v>3.8334707337180543E-2</v>
      </c>
      <c r="V15" s="11">
        <f t="shared" si="5"/>
        <v>4.4210526315789471E-2</v>
      </c>
      <c r="W15" s="11">
        <f t="shared" si="5"/>
        <v>4.0658882402001668E-2</v>
      </c>
    </row>
    <row r="16" spans="1:23">
      <c r="B16" s="3" t="s">
        <v>115</v>
      </c>
      <c r="C16" s="8">
        <v>4205</v>
      </c>
      <c r="D16" s="8">
        <v>4231</v>
      </c>
      <c r="E16" s="8">
        <v>4308</v>
      </c>
      <c r="F16" s="8">
        <v>4573</v>
      </c>
      <c r="G16" s="8">
        <v>4743</v>
      </c>
      <c r="H16" s="8">
        <v>4575</v>
      </c>
      <c r="I16" s="8">
        <v>4545</v>
      </c>
      <c r="J16" s="8">
        <v>4425</v>
      </c>
      <c r="K16" s="8">
        <v>4504</v>
      </c>
      <c r="N16" s="9" t="str">
        <f>B16</f>
        <v>Public</v>
      </c>
      <c r="O16" s="11">
        <f t="shared" ref="O16:W16" si="6">C16/C17</f>
        <v>0.94558129075781427</v>
      </c>
      <c r="P16" s="11">
        <f t="shared" si="6"/>
        <v>0.9510002247696111</v>
      </c>
      <c r="Q16" s="11">
        <f t="shared" si="6"/>
        <v>0.95183384887317724</v>
      </c>
      <c r="R16" s="11">
        <f t="shared" si="6"/>
        <v>0.95529559222895344</v>
      </c>
      <c r="S16" s="11">
        <f t="shared" si="6"/>
        <v>0.95451801167236872</v>
      </c>
      <c r="T16" s="11">
        <f t="shared" si="6"/>
        <v>0.93120293099938933</v>
      </c>
      <c r="U16" s="11">
        <f t="shared" si="6"/>
        <v>0.93672712283594395</v>
      </c>
      <c r="V16" s="11">
        <f t="shared" si="6"/>
        <v>0.93157894736842106</v>
      </c>
      <c r="W16" s="11">
        <f t="shared" si="6"/>
        <v>0.93911592994161797</v>
      </c>
    </row>
    <row r="17" spans="2:23">
      <c r="B17" s="134" t="s">
        <v>195</v>
      </c>
      <c r="C17" s="135">
        <v>4447</v>
      </c>
      <c r="D17" s="135">
        <v>4449</v>
      </c>
      <c r="E17" s="135">
        <v>4526</v>
      </c>
      <c r="F17" s="135">
        <v>4787</v>
      </c>
      <c r="G17" s="135">
        <v>4969</v>
      </c>
      <c r="H17" s="135">
        <v>4913</v>
      </c>
      <c r="I17" s="135">
        <v>4852</v>
      </c>
      <c r="J17" s="135">
        <v>4750</v>
      </c>
      <c r="K17" s="135">
        <v>4796</v>
      </c>
    </row>
    <row r="18" spans="2:23">
      <c r="B18" s="132" t="s">
        <v>221</v>
      </c>
      <c r="C18" s="133"/>
      <c r="D18" s="133"/>
      <c r="E18" s="133"/>
      <c r="F18" s="133"/>
      <c r="G18" s="133"/>
      <c r="H18" s="133"/>
      <c r="I18" s="133"/>
      <c r="J18" s="133"/>
      <c r="K18" s="133"/>
      <c r="M18" s="1" t="s">
        <v>116</v>
      </c>
      <c r="N18" s="1" t="str">
        <f>B18</f>
        <v>Central WA (Grant-Kittitas-Klickitat-Skamania-Yakima)</v>
      </c>
      <c r="O18" s="1" t="str">
        <f>$C$12</f>
        <v>2015-2016</v>
      </c>
      <c r="P18" s="1" t="str">
        <f>$D$12</f>
        <v>2016-2017</v>
      </c>
      <c r="Q18" s="1" t="str">
        <f>$E$12</f>
        <v>2017-2018</v>
      </c>
      <c r="R18" s="1" t="str">
        <f>$F$12</f>
        <v>2018-2019</v>
      </c>
      <c r="S18" s="1" t="str">
        <f>$G$12</f>
        <v>2019-2020</v>
      </c>
      <c r="T18" s="1" t="str">
        <f>$H$12</f>
        <v>2020-2021</v>
      </c>
      <c r="U18" s="1" t="str">
        <f>$I$12</f>
        <v>2021-2022</v>
      </c>
      <c r="V18" s="1" t="str">
        <f>$J$12</f>
        <v>2022-2023</v>
      </c>
      <c r="W18" s="1" t="str">
        <f>$K$12</f>
        <v>2023-2024</v>
      </c>
    </row>
    <row r="19" spans="2:23">
      <c r="B19" s="3" t="s">
        <v>113</v>
      </c>
      <c r="C19" s="8">
        <v>109</v>
      </c>
      <c r="D19" s="8">
        <v>108</v>
      </c>
      <c r="E19" s="8">
        <v>106</v>
      </c>
      <c r="F19" s="8">
        <v>107</v>
      </c>
      <c r="G19" s="8">
        <v>105</v>
      </c>
      <c r="H19" s="8">
        <v>153</v>
      </c>
      <c r="I19" s="8">
        <v>164</v>
      </c>
      <c r="J19" s="8">
        <v>165</v>
      </c>
      <c r="K19" s="8">
        <v>214</v>
      </c>
      <c r="N19" s="9" t="str">
        <f>B19</f>
        <v>Home-Based</v>
      </c>
      <c r="O19" s="11">
        <f t="shared" ref="O19:W19" si="7">C19/C22</f>
        <v>1.7015298157976897E-2</v>
      </c>
      <c r="P19" s="11">
        <f t="shared" si="7"/>
        <v>1.6174928860266585E-2</v>
      </c>
      <c r="Q19" s="11">
        <f t="shared" si="7"/>
        <v>1.5783204288266826E-2</v>
      </c>
      <c r="R19" s="11">
        <f t="shared" si="7"/>
        <v>1.534270146257528E-2</v>
      </c>
      <c r="S19" s="11">
        <f t="shared" si="7"/>
        <v>1.4589412255106295E-2</v>
      </c>
      <c r="T19" s="11">
        <f t="shared" si="7"/>
        <v>2.0981897970378496E-2</v>
      </c>
      <c r="U19" s="11">
        <f t="shared" si="7"/>
        <v>2.3030473248139307E-2</v>
      </c>
      <c r="V19" s="11">
        <f t="shared" si="7"/>
        <v>2.3843930635838149E-2</v>
      </c>
      <c r="W19" s="11">
        <f t="shared" si="7"/>
        <v>3.0350304921287759E-2</v>
      </c>
    </row>
    <row r="20" spans="2:23">
      <c r="B20" s="3" t="s">
        <v>114</v>
      </c>
      <c r="C20" s="8">
        <v>151</v>
      </c>
      <c r="D20" s="8">
        <v>154</v>
      </c>
      <c r="E20" s="8">
        <v>167</v>
      </c>
      <c r="F20" s="8">
        <v>155</v>
      </c>
      <c r="G20" s="8">
        <v>169</v>
      </c>
      <c r="H20" s="8">
        <v>150</v>
      </c>
      <c r="I20" s="8">
        <v>163</v>
      </c>
      <c r="J20" s="8">
        <v>167</v>
      </c>
      <c r="K20" s="8">
        <v>169</v>
      </c>
      <c r="N20" s="9" t="str">
        <f>B20</f>
        <v>Private</v>
      </c>
      <c r="O20" s="11">
        <f t="shared" ref="O20:W20" si="8">C20/C22</f>
        <v>2.3571651576646892E-2</v>
      </c>
      <c r="P20" s="11">
        <f t="shared" si="8"/>
        <v>2.3064250411861616E-2</v>
      </c>
      <c r="Q20" s="11">
        <f t="shared" si="8"/>
        <v>2.4865991661703394E-2</v>
      </c>
      <c r="R20" s="11">
        <f t="shared" si="8"/>
        <v>2.2225408660739892E-2</v>
      </c>
      <c r="S20" s="11">
        <f t="shared" si="8"/>
        <v>2.3482006391552037E-2</v>
      </c>
      <c r="T20" s="11">
        <f t="shared" si="8"/>
        <v>2.0570488206253429E-2</v>
      </c>
      <c r="U20" s="11">
        <f t="shared" si="8"/>
        <v>2.2890043533211626E-2</v>
      </c>
      <c r="V20" s="11">
        <f t="shared" si="8"/>
        <v>2.4132947976878611E-2</v>
      </c>
      <c r="W20" s="11">
        <f t="shared" si="8"/>
        <v>2.396823145653099E-2</v>
      </c>
    </row>
    <row r="21" spans="2:23">
      <c r="B21" s="3" t="s">
        <v>115</v>
      </c>
      <c r="C21" s="8">
        <v>6146</v>
      </c>
      <c r="D21" s="8">
        <v>6415</v>
      </c>
      <c r="E21" s="8">
        <v>6443</v>
      </c>
      <c r="F21" s="8">
        <v>6712</v>
      </c>
      <c r="G21" s="8">
        <v>6923</v>
      </c>
      <c r="H21" s="8">
        <v>6989</v>
      </c>
      <c r="I21" s="8">
        <v>6794</v>
      </c>
      <c r="J21" s="8">
        <v>6588</v>
      </c>
      <c r="K21" s="8">
        <v>6668</v>
      </c>
      <c r="N21" s="9" t="str">
        <f>B21</f>
        <v>Public</v>
      </c>
      <c r="O21" s="11">
        <f>C21/C22</f>
        <v>0.95941305026537615</v>
      </c>
      <c r="P21" s="11">
        <f t="shared" ref="P21:W21" si="9">D21/D22</f>
        <v>0.96076082072787183</v>
      </c>
      <c r="Q21" s="11">
        <f t="shared" si="9"/>
        <v>0.95935080405002982</v>
      </c>
      <c r="R21" s="11">
        <f t="shared" si="9"/>
        <v>0.96243188987668482</v>
      </c>
      <c r="S21" s="11">
        <f t="shared" si="9"/>
        <v>0.96192858135334169</v>
      </c>
      <c r="T21" s="11">
        <f t="shared" si="9"/>
        <v>0.95844761382336807</v>
      </c>
      <c r="U21" s="11">
        <f t="shared" si="9"/>
        <v>0.9540794832186491</v>
      </c>
      <c r="V21" s="11">
        <f t="shared" si="9"/>
        <v>0.95202312138728329</v>
      </c>
      <c r="W21" s="11">
        <f t="shared" si="9"/>
        <v>0.94568146362218131</v>
      </c>
    </row>
    <row r="22" spans="2:23">
      <c r="B22" s="134" t="s">
        <v>223</v>
      </c>
      <c r="C22" s="135">
        <v>6406</v>
      </c>
      <c r="D22" s="135">
        <v>6677</v>
      </c>
      <c r="E22" s="135">
        <v>6716</v>
      </c>
      <c r="F22" s="135">
        <v>6974</v>
      </c>
      <c r="G22" s="135">
        <v>7197</v>
      </c>
      <c r="H22" s="135">
        <v>7292</v>
      </c>
      <c r="I22" s="135">
        <v>7121</v>
      </c>
      <c r="J22" s="135">
        <v>6920</v>
      </c>
      <c r="K22" s="135">
        <v>7051</v>
      </c>
    </row>
    <row r="23" spans="2:23">
      <c r="B23" s="132" t="s">
        <v>181</v>
      </c>
      <c r="C23" s="133"/>
      <c r="D23" s="133"/>
      <c r="E23" s="133"/>
      <c r="F23" s="133"/>
      <c r="G23" s="133"/>
      <c r="H23" s="133"/>
      <c r="I23" s="133"/>
      <c r="J23" s="133"/>
      <c r="K23" s="133"/>
      <c r="M23" s="1" t="s">
        <v>116</v>
      </c>
      <c r="N23" s="1" t="str">
        <f>B23</f>
        <v>Chelan-Douglas-Okanogan</v>
      </c>
      <c r="O23" s="1" t="str">
        <f>$C$12</f>
        <v>2015-2016</v>
      </c>
      <c r="P23" s="1" t="str">
        <f>$D$12</f>
        <v>2016-2017</v>
      </c>
      <c r="Q23" s="1" t="str">
        <f>$E$12</f>
        <v>2017-2018</v>
      </c>
      <c r="R23" s="1" t="str">
        <f>$F$12</f>
        <v>2018-2019</v>
      </c>
      <c r="S23" s="1" t="str">
        <f>$G$12</f>
        <v>2019-2020</v>
      </c>
      <c r="T23" s="1" t="str">
        <f>$H$12</f>
        <v>2020-2021</v>
      </c>
      <c r="U23" s="1" t="str">
        <f>$I$12</f>
        <v>2021-2022</v>
      </c>
      <c r="V23" s="1" t="str">
        <f>$J$12</f>
        <v>2022-2023</v>
      </c>
      <c r="W23" s="1" t="str">
        <f>$K$12</f>
        <v>2023-2024</v>
      </c>
    </row>
    <row r="24" spans="2:23">
      <c r="B24" s="3" t="s">
        <v>113</v>
      </c>
      <c r="C24" s="8">
        <v>42</v>
      </c>
      <c r="D24" s="8">
        <v>24</v>
      </c>
      <c r="E24" s="8">
        <v>50</v>
      </c>
      <c r="F24" s="8">
        <v>36</v>
      </c>
      <c r="G24" s="8">
        <v>51</v>
      </c>
      <c r="H24" s="8">
        <v>80</v>
      </c>
      <c r="I24" s="8">
        <v>75</v>
      </c>
      <c r="J24" s="8">
        <v>78</v>
      </c>
      <c r="K24" s="8">
        <v>55</v>
      </c>
      <c r="N24" s="9" t="str">
        <f>B24</f>
        <v>Home-Based</v>
      </c>
      <c r="O24" s="11">
        <f t="shared" ref="O24:W24" si="10">C24/C27</f>
        <v>1.6860698514652751E-2</v>
      </c>
      <c r="P24" s="11">
        <f t="shared" si="10"/>
        <v>9.4080752646021164E-3</v>
      </c>
      <c r="Q24" s="11">
        <f t="shared" si="10"/>
        <v>1.9462826002335541E-2</v>
      </c>
      <c r="R24" s="11">
        <f t="shared" si="10"/>
        <v>1.3225569434239529E-2</v>
      </c>
      <c r="S24" s="11">
        <f t="shared" si="10"/>
        <v>1.8945022288261514E-2</v>
      </c>
      <c r="T24" s="11">
        <f t="shared" si="10"/>
        <v>2.5453388482341712E-2</v>
      </c>
      <c r="U24" s="11">
        <f t="shared" si="10"/>
        <v>2.768549280177187E-2</v>
      </c>
      <c r="V24" s="11">
        <f t="shared" si="10"/>
        <v>2.8322440087145968E-2</v>
      </c>
      <c r="W24" s="11">
        <f t="shared" si="10"/>
        <v>2.1024464831804281E-2</v>
      </c>
    </row>
    <row r="25" spans="2:23">
      <c r="B25" s="3" t="s">
        <v>114</v>
      </c>
      <c r="C25" s="8">
        <v>34</v>
      </c>
      <c r="D25" s="8">
        <v>32</v>
      </c>
      <c r="E25" s="8">
        <v>33</v>
      </c>
      <c r="F25" s="8">
        <v>41</v>
      </c>
      <c r="G25" s="8">
        <v>39</v>
      </c>
      <c r="H25" s="8">
        <v>38</v>
      </c>
      <c r="I25" s="8">
        <v>41</v>
      </c>
      <c r="J25" s="8">
        <v>71</v>
      </c>
      <c r="K25" s="8">
        <v>80</v>
      </c>
      <c r="N25" s="9" t="str">
        <f>B25</f>
        <v>Private</v>
      </c>
      <c r="O25" s="11">
        <f t="shared" ref="O25:W25" si="11">C25/C27</f>
        <v>1.3649136892814131E-2</v>
      </c>
      <c r="P25" s="11">
        <f t="shared" si="11"/>
        <v>1.2544100352802822E-2</v>
      </c>
      <c r="Q25" s="11">
        <f t="shared" si="11"/>
        <v>1.2845465161541456E-2</v>
      </c>
      <c r="R25" s="11">
        <f t="shared" si="11"/>
        <v>1.5062454077883909E-2</v>
      </c>
      <c r="S25" s="11">
        <f t="shared" si="11"/>
        <v>1.448736998514116E-2</v>
      </c>
      <c r="T25" s="11">
        <f t="shared" si="11"/>
        <v>1.2090359529112313E-2</v>
      </c>
      <c r="U25" s="11">
        <f t="shared" si="11"/>
        <v>1.5134736064968624E-2</v>
      </c>
      <c r="V25" s="11">
        <f t="shared" si="11"/>
        <v>2.5780682643427741E-2</v>
      </c>
      <c r="W25" s="11">
        <f t="shared" si="11"/>
        <v>3.0581039755351681E-2</v>
      </c>
    </row>
    <row r="26" spans="2:23">
      <c r="B26" s="3" t="s">
        <v>115</v>
      </c>
      <c r="C26" s="8">
        <v>2415</v>
      </c>
      <c r="D26" s="8">
        <v>2495</v>
      </c>
      <c r="E26" s="8">
        <v>2486</v>
      </c>
      <c r="F26" s="8">
        <v>2645</v>
      </c>
      <c r="G26" s="8">
        <v>2602</v>
      </c>
      <c r="H26" s="8">
        <v>3025</v>
      </c>
      <c r="I26" s="8">
        <v>2593</v>
      </c>
      <c r="J26" s="8">
        <v>2605</v>
      </c>
      <c r="K26" s="8">
        <v>2481</v>
      </c>
      <c r="N26" s="9" t="str">
        <f>B26</f>
        <v>Public</v>
      </c>
      <c r="O26" s="11">
        <f t="shared" ref="O26:V26" si="12">C26/C27</f>
        <v>0.96949016459253312</v>
      </c>
      <c r="P26" s="11">
        <f t="shared" si="12"/>
        <v>0.97804782438259508</v>
      </c>
      <c r="Q26" s="11">
        <f t="shared" si="12"/>
        <v>0.96769170883612299</v>
      </c>
      <c r="R26" s="11">
        <f t="shared" si="12"/>
        <v>0.97171197648787655</v>
      </c>
      <c r="S26" s="11">
        <f t="shared" si="12"/>
        <v>0.96656760772659733</v>
      </c>
      <c r="T26" s="11">
        <f t="shared" si="12"/>
        <v>0.96245625198854601</v>
      </c>
      <c r="U26" s="11">
        <f t="shared" si="12"/>
        <v>0.95717977113325947</v>
      </c>
      <c r="V26" s="11">
        <f t="shared" si="12"/>
        <v>0.94589687726942628</v>
      </c>
      <c r="W26" s="11">
        <f>K26/K27</f>
        <v>0.94839449541284404</v>
      </c>
    </row>
    <row r="27" spans="2:23">
      <c r="B27" s="134" t="s">
        <v>196</v>
      </c>
      <c r="C27" s="135">
        <v>2491</v>
      </c>
      <c r="D27" s="135">
        <v>2551</v>
      </c>
      <c r="E27" s="135">
        <v>2569</v>
      </c>
      <c r="F27" s="135">
        <v>2722</v>
      </c>
      <c r="G27" s="135">
        <v>2692</v>
      </c>
      <c r="H27" s="135">
        <v>3143</v>
      </c>
      <c r="I27" s="135">
        <v>2709</v>
      </c>
      <c r="J27" s="135">
        <v>2754</v>
      </c>
      <c r="K27" s="135">
        <v>2616</v>
      </c>
    </row>
    <row r="28" spans="2:23">
      <c r="B28" s="132" t="s">
        <v>220</v>
      </c>
      <c r="C28" s="133"/>
      <c r="D28" s="133"/>
      <c r="E28" s="133"/>
      <c r="F28" s="133"/>
      <c r="G28" s="133"/>
      <c r="H28" s="133"/>
      <c r="I28" s="133"/>
      <c r="J28" s="133"/>
      <c r="K28" s="133"/>
      <c r="M28" s="1" t="s">
        <v>116</v>
      </c>
      <c r="N28" s="1" t="str">
        <f>B28</f>
        <v>Clallam-Jefferson-Kitsap</v>
      </c>
      <c r="O28" s="1" t="str">
        <f>$C$12</f>
        <v>2015-2016</v>
      </c>
      <c r="P28" s="1" t="str">
        <f>$D$12</f>
        <v>2016-2017</v>
      </c>
      <c r="Q28" s="1" t="str">
        <f>$E$12</f>
        <v>2017-2018</v>
      </c>
      <c r="R28" s="1" t="str">
        <f>$F$12</f>
        <v>2018-2019</v>
      </c>
      <c r="S28" s="1" t="str">
        <f>$G$12</f>
        <v>2019-2020</v>
      </c>
      <c r="T28" s="1" t="str">
        <f>$H$12</f>
        <v>2020-2021</v>
      </c>
      <c r="U28" s="1" t="str">
        <f>$I$12</f>
        <v>2021-2022</v>
      </c>
      <c r="V28" s="1" t="str">
        <f>$J$12</f>
        <v>2022-2023</v>
      </c>
      <c r="W28" s="1" t="str">
        <f>$K$12</f>
        <v>2023-2024</v>
      </c>
    </row>
    <row r="29" spans="2:23">
      <c r="B29" s="3" t="s">
        <v>113</v>
      </c>
      <c r="C29" s="8">
        <v>191</v>
      </c>
      <c r="D29" s="8">
        <v>183</v>
      </c>
      <c r="E29" s="8">
        <v>153</v>
      </c>
      <c r="F29" s="8">
        <v>178</v>
      </c>
      <c r="G29" s="8">
        <v>132</v>
      </c>
      <c r="H29" s="8">
        <v>244</v>
      </c>
      <c r="I29" s="8">
        <v>192</v>
      </c>
      <c r="J29" s="8">
        <v>155</v>
      </c>
      <c r="K29" s="8">
        <v>205</v>
      </c>
      <c r="N29" s="9" t="str">
        <f>B29</f>
        <v>Home-Based</v>
      </c>
      <c r="O29" s="11">
        <f t="shared" ref="O29:W29" si="13">C29/C32</f>
        <v>4.7524259766110973E-2</v>
      </c>
      <c r="P29" s="11">
        <f t="shared" si="13"/>
        <v>4.5887662988966904E-2</v>
      </c>
      <c r="Q29" s="11">
        <f t="shared" si="13"/>
        <v>3.8413256339442634E-2</v>
      </c>
      <c r="R29" s="11">
        <f t="shared" si="13"/>
        <v>4.509754243729415E-2</v>
      </c>
      <c r="S29" s="11">
        <f t="shared" si="13"/>
        <v>3.3224263780518501E-2</v>
      </c>
      <c r="T29" s="11">
        <f t="shared" si="13"/>
        <v>5.9643119041799073E-2</v>
      </c>
      <c r="U29" s="11">
        <f t="shared" si="13"/>
        <v>4.8192771084337352E-2</v>
      </c>
      <c r="V29" s="11">
        <f t="shared" si="13"/>
        <v>4.030161206448258E-2</v>
      </c>
      <c r="W29" s="11">
        <f t="shared" si="13"/>
        <v>5.268568491390388E-2</v>
      </c>
    </row>
    <row r="30" spans="2:23">
      <c r="B30" s="3" t="s">
        <v>114</v>
      </c>
      <c r="C30" s="8">
        <v>194</v>
      </c>
      <c r="D30" s="8">
        <v>182</v>
      </c>
      <c r="E30" s="8">
        <v>188</v>
      </c>
      <c r="F30" s="8">
        <v>173</v>
      </c>
      <c r="G30" s="8">
        <v>151</v>
      </c>
      <c r="H30" s="8">
        <v>161</v>
      </c>
      <c r="I30" s="8">
        <v>177</v>
      </c>
      <c r="J30" s="8">
        <v>214</v>
      </c>
      <c r="K30" s="8">
        <v>191</v>
      </c>
      <c r="N30" s="9" t="str">
        <f>B30</f>
        <v>Private</v>
      </c>
      <c r="O30" s="11">
        <f t="shared" ref="O30:W30" si="14">C30/C32</f>
        <v>4.8270714107987063E-2</v>
      </c>
      <c r="P30" s="11">
        <f t="shared" si="14"/>
        <v>4.5636910732196591E-2</v>
      </c>
      <c r="Q30" s="11">
        <f t="shared" si="14"/>
        <v>4.7200602560883757E-2</v>
      </c>
      <c r="R30" s="11">
        <f t="shared" si="14"/>
        <v>4.3830757537370153E-2</v>
      </c>
      <c r="S30" s="11">
        <f t="shared" si="14"/>
        <v>3.8006544173168892E-2</v>
      </c>
      <c r="T30" s="11">
        <f t="shared" si="14"/>
        <v>3.9354681007088728E-2</v>
      </c>
      <c r="U30" s="11">
        <f t="shared" si="14"/>
        <v>4.4427710843373491E-2</v>
      </c>
      <c r="V30" s="11">
        <f t="shared" si="14"/>
        <v>5.5642225689027561E-2</v>
      </c>
      <c r="W30" s="11">
        <f t="shared" si="14"/>
        <v>4.9087638139295814E-2</v>
      </c>
    </row>
    <row r="31" spans="2:23">
      <c r="B31" s="3" t="s">
        <v>115</v>
      </c>
      <c r="C31" s="8">
        <v>3634</v>
      </c>
      <c r="D31" s="8">
        <v>3623</v>
      </c>
      <c r="E31" s="8">
        <v>3642</v>
      </c>
      <c r="F31" s="8">
        <v>3596</v>
      </c>
      <c r="G31" s="8">
        <v>3690</v>
      </c>
      <c r="H31" s="8">
        <v>3686</v>
      </c>
      <c r="I31" s="8">
        <v>3615</v>
      </c>
      <c r="J31" s="8">
        <v>3477</v>
      </c>
      <c r="K31" s="8">
        <v>3495</v>
      </c>
      <c r="N31" s="9" t="str">
        <f>B31</f>
        <v>Public</v>
      </c>
      <c r="O31" s="11">
        <f t="shared" ref="O31:W31" si="15">C31/C32</f>
        <v>0.90420502612590192</v>
      </c>
      <c r="P31" s="11">
        <f t="shared" si="15"/>
        <v>0.90847542627883648</v>
      </c>
      <c r="Q31" s="11">
        <f t="shared" si="15"/>
        <v>0.91438614109967364</v>
      </c>
      <c r="R31" s="11">
        <f t="shared" si="15"/>
        <v>0.91107170002533566</v>
      </c>
      <c r="S31" s="11">
        <f t="shared" si="15"/>
        <v>0.92876919204631259</v>
      </c>
      <c r="T31" s="11">
        <f t="shared" si="15"/>
        <v>0.90100219995111219</v>
      </c>
      <c r="U31" s="11">
        <f t="shared" si="15"/>
        <v>0.90737951807228912</v>
      </c>
      <c r="V31" s="11">
        <f t="shared" si="15"/>
        <v>0.90405616224648988</v>
      </c>
      <c r="W31" s="11">
        <f t="shared" si="15"/>
        <v>0.89822667694680036</v>
      </c>
    </row>
    <row r="32" spans="2:23">
      <c r="B32" s="134" t="s">
        <v>222</v>
      </c>
      <c r="C32" s="135">
        <v>4019</v>
      </c>
      <c r="D32" s="135">
        <v>3988</v>
      </c>
      <c r="E32" s="135">
        <v>3983</v>
      </c>
      <c r="F32" s="135">
        <v>3947</v>
      </c>
      <c r="G32" s="135">
        <v>3973</v>
      </c>
      <c r="H32" s="135">
        <v>4091</v>
      </c>
      <c r="I32" s="135">
        <v>3984</v>
      </c>
      <c r="J32" s="135">
        <v>3846</v>
      </c>
      <c r="K32" s="135">
        <v>3891</v>
      </c>
    </row>
    <row r="33" spans="2:23">
      <c r="B33" s="132" t="s">
        <v>6</v>
      </c>
      <c r="C33" s="133"/>
      <c r="D33" s="133"/>
      <c r="E33" s="133"/>
      <c r="F33" s="133"/>
      <c r="G33" s="133"/>
      <c r="H33" s="133"/>
      <c r="I33" s="133"/>
      <c r="J33" s="133"/>
      <c r="K33" s="133"/>
      <c r="M33" s="1" t="s">
        <v>116</v>
      </c>
      <c r="N33" s="1" t="str">
        <f>B33</f>
        <v>Clark</v>
      </c>
      <c r="O33" s="1" t="str">
        <f>$C$12</f>
        <v>2015-2016</v>
      </c>
      <c r="P33" s="1" t="str">
        <f>$D$12</f>
        <v>2016-2017</v>
      </c>
      <c r="Q33" s="1" t="str">
        <f>$E$12</f>
        <v>2017-2018</v>
      </c>
      <c r="R33" s="1" t="str">
        <f>$F$12</f>
        <v>2018-2019</v>
      </c>
      <c r="S33" s="1" t="str">
        <f>$G$12</f>
        <v>2019-2020</v>
      </c>
      <c r="T33" s="1" t="str">
        <f>$H$12</f>
        <v>2020-2021</v>
      </c>
      <c r="U33" s="1" t="str">
        <f>$I$12</f>
        <v>2021-2022</v>
      </c>
      <c r="V33" s="1" t="str">
        <f>$J$12</f>
        <v>2022-2023</v>
      </c>
      <c r="W33" s="1" t="str">
        <f>$K$12</f>
        <v>2023-2024</v>
      </c>
    </row>
    <row r="34" spans="2:23">
      <c r="B34" s="3" t="s">
        <v>113</v>
      </c>
      <c r="C34" s="8">
        <v>165</v>
      </c>
      <c r="D34" s="8">
        <v>139</v>
      </c>
      <c r="E34" s="8">
        <v>161</v>
      </c>
      <c r="F34" s="8">
        <v>145</v>
      </c>
      <c r="G34" s="8">
        <v>163</v>
      </c>
      <c r="H34" s="8">
        <v>345</v>
      </c>
      <c r="I34" s="8">
        <v>266</v>
      </c>
      <c r="J34" s="8">
        <v>250</v>
      </c>
      <c r="K34" s="8">
        <v>245</v>
      </c>
      <c r="N34" s="9" t="str">
        <f>B34</f>
        <v>Home-Based</v>
      </c>
      <c r="O34" s="11">
        <f t="shared" ref="O34:W34" si="16">C34/C37</f>
        <v>2.5781249999999999E-2</v>
      </c>
      <c r="P34" s="11">
        <f t="shared" si="16"/>
        <v>2.1490414347557205E-2</v>
      </c>
      <c r="Q34" s="11">
        <f t="shared" si="16"/>
        <v>2.4769230769230769E-2</v>
      </c>
      <c r="R34" s="11">
        <f t="shared" si="16"/>
        <v>2.1788129226145755E-2</v>
      </c>
      <c r="S34" s="11">
        <f t="shared" si="16"/>
        <v>2.3809523809523808E-2</v>
      </c>
      <c r="T34" s="11">
        <f t="shared" si="16"/>
        <v>5.1278240190249701E-2</v>
      </c>
      <c r="U34" s="11">
        <f t="shared" si="16"/>
        <v>4.1297935103244837E-2</v>
      </c>
      <c r="V34" s="11">
        <f t="shared" si="16"/>
        <v>3.9332913782252989E-2</v>
      </c>
      <c r="W34" s="11">
        <f t="shared" si="16"/>
        <v>3.9037603569152327E-2</v>
      </c>
    </row>
    <row r="35" spans="2:23">
      <c r="B35" s="3" t="s">
        <v>114</v>
      </c>
      <c r="C35" s="8">
        <v>244</v>
      </c>
      <c r="D35" s="8">
        <v>292</v>
      </c>
      <c r="E35" s="8">
        <v>295</v>
      </c>
      <c r="F35" s="8">
        <v>274</v>
      </c>
      <c r="G35" s="8">
        <v>263</v>
      </c>
      <c r="H35" s="8">
        <v>234</v>
      </c>
      <c r="I35" s="8">
        <v>284</v>
      </c>
      <c r="J35" s="8">
        <v>339</v>
      </c>
      <c r="K35" s="8">
        <v>343</v>
      </c>
      <c r="N35" s="9" t="str">
        <f>B35</f>
        <v>Private</v>
      </c>
      <c r="O35" s="11">
        <f t="shared" ref="O35:W35" si="17">C35/C37</f>
        <v>3.8124999999999999E-2</v>
      </c>
      <c r="P35" s="11">
        <f t="shared" si="17"/>
        <v>4.5145330859616577E-2</v>
      </c>
      <c r="Q35" s="11">
        <f t="shared" si="17"/>
        <v>4.5384615384615384E-2</v>
      </c>
      <c r="R35" s="11">
        <f t="shared" si="17"/>
        <v>4.1172051089406463E-2</v>
      </c>
      <c r="S35" s="11">
        <f t="shared" si="17"/>
        <v>3.841659363131756E-2</v>
      </c>
      <c r="T35" s="11">
        <f t="shared" si="17"/>
        <v>3.4780023781212845E-2</v>
      </c>
      <c r="U35" s="11">
        <f t="shared" si="17"/>
        <v>4.4092532215494487E-2</v>
      </c>
      <c r="V35" s="11">
        <f t="shared" si="17"/>
        <v>5.3335431088735057E-2</v>
      </c>
      <c r="W35" s="11">
        <f t="shared" si="17"/>
        <v>5.4652644996813257E-2</v>
      </c>
    </row>
    <row r="36" spans="2:23">
      <c r="B36" s="3" t="s">
        <v>115</v>
      </c>
      <c r="C36" s="8">
        <v>5991</v>
      </c>
      <c r="D36" s="8">
        <v>6037</v>
      </c>
      <c r="E36" s="8">
        <v>6044</v>
      </c>
      <c r="F36" s="8">
        <v>6236</v>
      </c>
      <c r="G36" s="8">
        <v>6420</v>
      </c>
      <c r="H36" s="8">
        <v>6149</v>
      </c>
      <c r="I36" s="8">
        <v>5891</v>
      </c>
      <c r="J36" s="8">
        <v>5767</v>
      </c>
      <c r="K36" s="8">
        <v>5688</v>
      </c>
      <c r="N36" s="9" t="str">
        <f>B36</f>
        <v>Public</v>
      </c>
      <c r="O36" s="11">
        <f t="shared" ref="O36:T36" si="18">C36/C37</f>
        <v>0.93609374999999995</v>
      </c>
      <c r="P36" s="11">
        <f t="shared" si="18"/>
        <v>0.93336425479282625</v>
      </c>
      <c r="Q36" s="11">
        <f t="shared" si="18"/>
        <v>0.92984615384615388</v>
      </c>
      <c r="R36" s="11">
        <f t="shared" si="18"/>
        <v>0.93703981968444783</v>
      </c>
      <c r="S36" s="11">
        <f t="shared" si="18"/>
        <v>0.93777388255915861</v>
      </c>
      <c r="T36" s="11">
        <f t="shared" si="18"/>
        <v>0.91394173602853745</v>
      </c>
      <c r="U36" s="11">
        <f>I36/I37</f>
        <v>0.91460953268126066</v>
      </c>
      <c r="V36" s="11">
        <f>J36/J37</f>
        <v>0.90733165512901193</v>
      </c>
      <c r="W36" s="11">
        <f>K36/K37</f>
        <v>0.90630975143403447</v>
      </c>
    </row>
    <row r="37" spans="2:23">
      <c r="B37" s="134" t="s">
        <v>119</v>
      </c>
      <c r="C37" s="135">
        <v>6400</v>
      </c>
      <c r="D37" s="135">
        <v>6468</v>
      </c>
      <c r="E37" s="135">
        <v>6500</v>
      </c>
      <c r="F37" s="135">
        <v>6655</v>
      </c>
      <c r="G37" s="135">
        <v>6846</v>
      </c>
      <c r="H37" s="135">
        <v>6728</v>
      </c>
      <c r="I37" s="135">
        <v>6441</v>
      </c>
      <c r="J37" s="135">
        <v>6356</v>
      </c>
      <c r="K37" s="135">
        <v>6276</v>
      </c>
    </row>
    <row r="38" spans="2:23">
      <c r="B38" s="132" t="s">
        <v>17</v>
      </c>
      <c r="C38" s="133"/>
      <c r="D38" s="133"/>
      <c r="E38" s="133"/>
      <c r="F38" s="133"/>
      <c r="G38" s="133"/>
      <c r="H38" s="133"/>
      <c r="I38" s="133"/>
      <c r="J38" s="133"/>
      <c r="K38" s="133"/>
      <c r="M38" s="1" t="s">
        <v>116</v>
      </c>
      <c r="N38" s="1" t="str">
        <f>B38</f>
        <v>King</v>
      </c>
      <c r="O38" s="1" t="str">
        <f>$C$12</f>
        <v>2015-2016</v>
      </c>
      <c r="P38" s="1" t="str">
        <f>$D$12</f>
        <v>2016-2017</v>
      </c>
      <c r="Q38" s="1" t="str">
        <f>$E$12</f>
        <v>2017-2018</v>
      </c>
      <c r="R38" s="1" t="str">
        <f>$F$12</f>
        <v>2018-2019</v>
      </c>
      <c r="S38" s="1" t="str">
        <f>$G$12</f>
        <v>2019-2020</v>
      </c>
      <c r="T38" s="1" t="str">
        <f>$H$12</f>
        <v>2020-2021</v>
      </c>
      <c r="U38" s="1" t="str">
        <f>$I$12</f>
        <v>2021-2022</v>
      </c>
      <c r="V38" s="1" t="str">
        <f>$J$12</f>
        <v>2022-2023</v>
      </c>
      <c r="W38" s="1" t="str">
        <f>$K$12</f>
        <v>2023-2024</v>
      </c>
    </row>
    <row r="39" spans="2:23">
      <c r="B39" s="3" t="s">
        <v>113</v>
      </c>
      <c r="C39" s="8">
        <v>395</v>
      </c>
      <c r="D39" s="8">
        <v>359</v>
      </c>
      <c r="E39" s="8">
        <v>329</v>
      </c>
      <c r="F39" s="8">
        <v>375</v>
      </c>
      <c r="G39" s="8">
        <v>357</v>
      </c>
      <c r="H39" s="8">
        <v>617</v>
      </c>
      <c r="I39" s="8">
        <v>457</v>
      </c>
      <c r="J39" s="8">
        <v>558</v>
      </c>
      <c r="K39" s="8">
        <v>394</v>
      </c>
      <c r="N39" s="9" t="str">
        <f>B39</f>
        <v>Home-Based</v>
      </c>
      <c r="O39" s="11">
        <f t="shared" ref="O39:W39" si="19">C39/C42</f>
        <v>1.6231097961867193E-2</v>
      </c>
      <c r="P39" s="11">
        <f t="shared" si="19"/>
        <v>1.449567956068804E-2</v>
      </c>
      <c r="Q39" s="11">
        <f t="shared" si="19"/>
        <v>1.3194305193503108E-2</v>
      </c>
      <c r="R39" s="11">
        <f t="shared" si="19"/>
        <v>1.4641002615859135E-2</v>
      </c>
      <c r="S39" s="11">
        <f t="shared" si="19"/>
        <v>1.3552501708298534E-2</v>
      </c>
      <c r="T39" s="11">
        <f t="shared" si="19"/>
        <v>2.3597353424867098E-2</v>
      </c>
      <c r="U39" s="11">
        <f t="shared" si="19"/>
        <v>1.7870410198255974E-2</v>
      </c>
      <c r="V39" s="11">
        <f t="shared" si="19"/>
        <v>2.239345051769805E-2</v>
      </c>
      <c r="W39" s="11">
        <f t="shared" si="19"/>
        <v>1.5984421274696743E-2</v>
      </c>
    </row>
    <row r="40" spans="2:23">
      <c r="B40" s="3" t="s">
        <v>114</v>
      </c>
      <c r="C40" s="8">
        <v>2959</v>
      </c>
      <c r="D40" s="8">
        <v>3043</v>
      </c>
      <c r="E40" s="8">
        <v>3011</v>
      </c>
      <c r="F40" s="8">
        <v>3071</v>
      </c>
      <c r="G40" s="8">
        <v>2760</v>
      </c>
      <c r="H40" s="8">
        <v>2804</v>
      </c>
      <c r="I40" s="8">
        <v>3161</v>
      </c>
      <c r="J40" s="8">
        <v>3331</v>
      </c>
      <c r="K40" s="8">
        <v>3251</v>
      </c>
      <c r="N40" s="9" t="str">
        <f>B40</f>
        <v>Private</v>
      </c>
      <c r="O40" s="11">
        <f t="shared" ref="O40:W40" si="20">C40/C42</f>
        <v>0.12158941485864563</v>
      </c>
      <c r="P40" s="11">
        <f t="shared" si="20"/>
        <v>0.12287006379714124</v>
      </c>
      <c r="Q40" s="11">
        <f t="shared" si="20"/>
        <v>0.1207539602967716</v>
      </c>
      <c r="R40" s="11">
        <f t="shared" si="20"/>
        <v>0.11990005075547573</v>
      </c>
      <c r="S40" s="11">
        <f t="shared" si="20"/>
        <v>0.10477564345911472</v>
      </c>
      <c r="T40" s="11">
        <f t="shared" si="20"/>
        <v>0.10723983631009294</v>
      </c>
      <c r="U40" s="11">
        <f t="shared" si="20"/>
        <v>0.12360692918312283</v>
      </c>
      <c r="V40" s="11">
        <f t="shared" si="20"/>
        <v>0.13367846536640179</v>
      </c>
      <c r="W40" s="11">
        <f t="shared" si="20"/>
        <v>0.13189176031482008</v>
      </c>
    </row>
    <row r="41" spans="2:23">
      <c r="B41" s="3" t="s">
        <v>115</v>
      </c>
      <c r="C41" s="8">
        <v>20982</v>
      </c>
      <c r="D41" s="8">
        <v>21364</v>
      </c>
      <c r="E41" s="8">
        <v>21595</v>
      </c>
      <c r="F41" s="8">
        <v>22167</v>
      </c>
      <c r="G41" s="8">
        <v>23225</v>
      </c>
      <c r="H41" s="8">
        <v>22726</v>
      </c>
      <c r="I41" s="8">
        <v>21955</v>
      </c>
      <c r="J41" s="8">
        <v>21029</v>
      </c>
      <c r="K41" s="8">
        <v>21004</v>
      </c>
      <c r="N41" s="9" t="str">
        <f>B41</f>
        <v>Public</v>
      </c>
      <c r="O41" s="11">
        <f t="shared" ref="O41:W41" si="21">C41/C42</f>
        <v>0.86217948717948723</v>
      </c>
      <c r="P41" s="11">
        <f t="shared" si="21"/>
        <v>0.86263425664217075</v>
      </c>
      <c r="Q41" s="11">
        <f t="shared" si="21"/>
        <v>0.86605173450972528</v>
      </c>
      <c r="R41" s="11">
        <f t="shared" si="21"/>
        <v>0.86545894662866518</v>
      </c>
      <c r="S41" s="11">
        <f t="shared" si="21"/>
        <v>0.8816718548325867</v>
      </c>
      <c r="T41" s="11">
        <f t="shared" si="21"/>
        <v>0.86916281026503994</v>
      </c>
      <c r="U41" s="11">
        <f t="shared" si="21"/>
        <v>0.85852266061862115</v>
      </c>
      <c r="V41" s="11">
        <f t="shared" si="21"/>
        <v>0.84392808411590015</v>
      </c>
      <c r="W41" s="11">
        <f t="shared" si="21"/>
        <v>0.85212381841048324</v>
      </c>
    </row>
    <row r="42" spans="2:23">
      <c r="B42" s="134" t="s">
        <v>120</v>
      </c>
      <c r="C42" s="135">
        <v>24336</v>
      </c>
      <c r="D42" s="135">
        <v>24766</v>
      </c>
      <c r="E42" s="135">
        <v>24935</v>
      </c>
      <c r="F42" s="135">
        <v>25613</v>
      </c>
      <c r="G42" s="135">
        <v>26342</v>
      </c>
      <c r="H42" s="135">
        <v>26147</v>
      </c>
      <c r="I42" s="135">
        <v>25573</v>
      </c>
      <c r="J42" s="135">
        <v>24918</v>
      </c>
      <c r="K42" s="135">
        <v>24649</v>
      </c>
    </row>
    <row r="43" spans="2:23">
      <c r="B43" s="132" t="s">
        <v>184</v>
      </c>
      <c r="C43" s="133"/>
      <c r="D43" s="133"/>
      <c r="E43" s="133"/>
      <c r="F43" s="133"/>
      <c r="G43" s="133"/>
      <c r="H43" s="133"/>
      <c r="I43" s="133"/>
      <c r="J43" s="133"/>
      <c r="K43" s="133"/>
      <c r="M43" s="1" t="s">
        <v>116</v>
      </c>
      <c r="N43" s="1" t="str">
        <f>B43</f>
        <v>NE WA (Ferry, Stevens, Lincoln, Pend Orielle)</v>
      </c>
      <c r="O43" s="1" t="str">
        <f>$C$12</f>
        <v>2015-2016</v>
      </c>
      <c r="P43" s="1" t="str">
        <f>$D$12</f>
        <v>2016-2017</v>
      </c>
      <c r="Q43" s="1" t="str">
        <f>$E$12</f>
        <v>2017-2018</v>
      </c>
      <c r="R43" s="1" t="str">
        <f>$F$12</f>
        <v>2018-2019</v>
      </c>
      <c r="S43" s="1" t="str">
        <f>$G$12</f>
        <v>2019-2020</v>
      </c>
      <c r="T43" s="1" t="str">
        <f>$H$12</f>
        <v>2020-2021</v>
      </c>
      <c r="U43" s="1" t="str">
        <f>$I$12</f>
        <v>2021-2022</v>
      </c>
      <c r="V43" s="1" t="str">
        <f>$J$12</f>
        <v>2022-2023</v>
      </c>
      <c r="W43" s="1" t="str">
        <f>$K$12</f>
        <v>2023-2024</v>
      </c>
    </row>
    <row r="44" spans="2:23">
      <c r="B44" s="3" t="s">
        <v>113</v>
      </c>
      <c r="C44" s="8">
        <v>33</v>
      </c>
      <c r="D44" s="8">
        <v>41</v>
      </c>
      <c r="E44" s="8">
        <v>37</v>
      </c>
      <c r="F44" s="8">
        <v>24</v>
      </c>
      <c r="G44" s="8">
        <v>36</v>
      </c>
      <c r="H44" s="8">
        <v>59</v>
      </c>
      <c r="I44" s="8">
        <v>56</v>
      </c>
      <c r="J44" s="8">
        <v>49</v>
      </c>
      <c r="K44" s="8">
        <v>54</v>
      </c>
      <c r="N44" s="9" t="str">
        <f>B44</f>
        <v>Home-Based</v>
      </c>
      <c r="O44" s="11">
        <f t="shared" ref="O44:W44" si="22">C44/C47</f>
        <v>3.896103896103896E-2</v>
      </c>
      <c r="P44" s="11">
        <f t="shared" si="22"/>
        <v>4.7563805104408351E-2</v>
      </c>
      <c r="Q44" s="11">
        <f t="shared" si="22"/>
        <v>4.2334096109839819E-2</v>
      </c>
      <c r="R44" s="11">
        <f t="shared" si="22"/>
        <v>2.7586206896551724E-2</v>
      </c>
      <c r="S44" s="11">
        <f t="shared" si="22"/>
        <v>3.5785288270377733E-2</v>
      </c>
      <c r="T44" s="11">
        <f t="shared" si="22"/>
        <v>6.4060803474484257E-2</v>
      </c>
      <c r="U44" s="11">
        <f t="shared" si="22"/>
        <v>5.8394160583941604E-2</v>
      </c>
      <c r="V44" s="11">
        <f t="shared" si="22"/>
        <v>5.4384017758046618E-2</v>
      </c>
      <c r="W44" s="11">
        <f t="shared" si="22"/>
        <v>5.7446808510638298E-2</v>
      </c>
    </row>
    <row r="45" spans="2:23">
      <c r="B45" s="3" t="s">
        <v>114</v>
      </c>
      <c r="C45" s="8">
        <v>17</v>
      </c>
      <c r="D45" s="8">
        <v>19</v>
      </c>
      <c r="E45" s="8">
        <v>13</v>
      </c>
      <c r="F45" s="8">
        <v>18</v>
      </c>
      <c r="G45" s="8">
        <v>17</v>
      </c>
      <c r="H45" s="8">
        <v>13</v>
      </c>
      <c r="I45" s="8">
        <v>24</v>
      </c>
      <c r="J45" s="8">
        <v>16</v>
      </c>
      <c r="K45" s="8">
        <v>24</v>
      </c>
      <c r="N45" s="9" t="str">
        <f>B45</f>
        <v>Private</v>
      </c>
      <c r="O45" s="11">
        <f t="shared" ref="O45:W45" si="23">C45/C47</f>
        <v>2.0070838252656435E-2</v>
      </c>
      <c r="P45" s="11">
        <f t="shared" si="23"/>
        <v>2.2041763341067284E-2</v>
      </c>
      <c r="Q45" s="11">
        <f t="shared" si="23"/>
        <v>1.4874141876430207E-2</v>
      </c>
      <c r="R45" s="11">
        <f t="shared" si="23"/>
        <v>2.0689655172413793E-2</v>
      </c>
      <c r="S45" s="11">
        <f t="shared" si="23"/>
        <v>1.6898608349900597E-2</v>
      </c>
      <c r="T45" s="11">
        <f t="shared" si="23"/>
        <v>1.4115092290988056E-2</v>
      </c>
      <c r="U45" s="11">
        <f t="shared" si="23"/>
        <v>2.502606882168926E-2</v>
      </c>
      <c r="V45" s="11">
        <f t="shared" si="23"/>
        <v>1.7758046614872364E-2</v>
      </c>
      <c r="W45" s="11">
        <f t="shared" si="23"/>
        <v>2.553191489361702E-2</v>
      </c>
    </row>
    <row r="46" spans="2:23">
      <c r="B46" s="3" t="s">
        <v>115</v>
      </c>
      <c r="C46" s="8">
        <v>797</v>
      </c>
      <c r="D46" s="8">
        <v>802</v>
      </c>
      <c r="E46" s="8">
        <v>824</v>
      </c>
      <c r="F46" s="8">
        <v>828</v>
      </c>
      <c r="G46" s="8">
        <v>953</v>
      </c>
      <c r="H46" s="8">
        <v>849</v>
      </c>
      <c r="I46" s="8">
        <v>879</v>
      </c>
      <c r="J46" s="8">
        <v>836</v>
      </c>
      <c r="K46" s="8">
        <v>862</v>
      </c>
      <c r="N46" s="9" t="str">
        <f>B46</f>
        <v>Public</v>
      </c>
      <c r="O46" s="11">
        <f t="shared" ref="O46:W46" si="24">C46/C47</f>
        <v>0.94096812278630459</v>
      </c>
      <c r="P46" s="11">
        <f t="shared" si="24"/>
        <v>0.93039443155452439</v>
      </c>
      <c r="Q46" s="11">
        <f t="shared" si="24"/>
        <v>0.94279176201372994</v>
      </c>
      <c r="R46" s="11">
        <f t="shared" si="24"/>
        <v>0.9517241379310345</v>
      </c>
      <c r="S46" s="11">
        <f t="shared" si="24"/>
        <v>0.94731610337972172</v>
      </c>
      <c r="T46" s="11">
        <f t="shared" si="24"/>
        <v>0.92182410423452765</v>
      </c>
      <c r="U46" s="11">
        <f t="shared" si="24"/>
        <v>0.91657977059436913</v>
      </c>
      <c r="V46" s="11">
        <f t="shared" si="24"/>
        <v>0.92785793562708108</v>
      </c>
      <c r="W46" s="11">
        <f t="shared" si="24"/>
        <v>0.91702127659574473</v>
      </c>
    </row>
    <row r="47" spans="2:23">
      <c r="B47" s="134" t="s">
        <v>197</v>
      </c>
      <c r="C47" s="135">
        <v>847</v>
      </c>
      <c r="D47" s="135">
        <v>862</v>
      </c>
      <c r="E47" s="135">
        <v>874</v>
      </c>
      <c r="F47" s="135">
        <v>870</v>
      </c>
      <c r="G47" s="135">
        <v>1006</v>
      </c>
      <c r="H47" s="135">
        <v>921</v>
      </c>
      <c r="I47" s="135">
        <v>959</v>
      </c>
      <c r="J47" s="135">
        <v>901</v>
      </c>
      <c r="K47" s="135">
        <v>940</v>
      </c>
      <c r="M47" s="1"/>
      <c r="N47" s="1"/>
      <c r="O47" s="1"/>
      <c r="P47" s="1"/>
      <c r="Q47" s="1"/>
      <c r="R47" s="1"/>
      <c r="S47" s="1"/>
      <c r="T47" s="1"/>
      <c r="U47" s="1"/>
      <c r="V47" s="1"/>
      <c r="W47" s="1"/>
    </row>
    <row r="48" spans="2:23">
      <c r="B48" s="132" t="s">
        <v>27</v>
      </c>
      <c r="C48" s="133"/>
      <c r="D48" s="133"/>
      <c r="E48" s="133"/>
      <c r="F48" s="133"/>
      <c r="G48" s="133"/>
      <c r="H48" s="133"/>
      <c r="I48" s="133"/>
      <c r="J48" s="133"/>
      <c r="K48" s="133"/>
      <c r="M48" s="1" t="s">
        <v>116</v>
      </c>
      <c r="N48" s="1" t="str">
        <f>B48</f>
        <v>Pierce</v>
      </c>
      <c r="O48" s="1" t="str">
        <f>$C$12</f>
        <v>2015-2016</v>
      </c>
      <c r="P48" s="1" t="str">
        <f>$D$12</f>
        <v>2016-2017</v>
      </c>
      <c r="Q48" s="1" t="str">
        <f>$E$12</f>
        <v>2017-2018</v>
      </c>
      <c r="R48" s="1" t="str">
        <f>$F$12</f>
        <v>2018-2019</v>
      </c>
      <c r="S48" s="1" t="str">
        <f>$G$12</f>
        <v>2019-2020</v>
      </c>
      <c r="T48" s="1" t="str">
        <f>$H$12</f>
        <v>2020-2021</v>
      </c>
      <c r="U48" s="1" t="str">
        <f>$I$12</f>
        <v>2021-2022</v>
      </c>
      <c r="V48" s="1" t="str">
        <f>$J$12</f>
        <v>2022-2023</v>
      </c>
      <c r="W48" s="1" t="str">
        <f>$K$12</f>
        <v>2023-2024</v>
      </c>
    </row>
    <row r="49" spans="2:23">
      <c r="B49" s="3" t="s">
        <v>113</v>
      </c>
      <c r="C49" s="8">
        <v>198</v>
      </c>
      <c r="D49" s="8">
        <v>243</v>
      </c>
      <c r="E49" s="8">
        <v>276</v>
      </c>
      <c r="F49" s="8">
        <v>248</v>
      </c>
      <c r="G49" s="8">
        <v>304</v>
      </c>
      <c r="H49" s="8">
        <v>479</v>
      </c>
      <c r="I49" s="8">
        <v>374</v>
      </c>
      <c r="J49" s="8">
        <v>312</v>
      </c>
      <c r="K49" s="8">
        <v>344</v>
      </c>
      <c r="N49" s="9" t="str">
        <f>B49</f>
        <v>Home-Based</v>
      </c>
      <c r="O49" s="11">
        <f t="shared" ref="O49:W49" si="25">C49/C52</f>
        <v>1.923450553720614E-2</v>
      </c>
      <c r="P49" s="11">
        <f t="shared" si="25"/>
        <v>2.2725147292621341E-2</v>
      </c>
      <c r="Q49" s="11">
        <f t="shared" si="25"/>
        <v>2.574386717656935E-2</v>
      </c>
      <c r="R49" s="11">
        <f t="shared" si="25"/>
        <v>2.1915871332626371E-2</v>
      </c>
      <c r="S49" s="11">
        <f t="shared" si="25"/>
        <v>2.6020713857742017E-2</v>
      </c>
      <c r="T49" s="11">
        <f t="shared" si="25"/>
        <v>4.2058126262182811E-2</v>
      </c>
      <c r="U49" s="11">
        <f t="shared" si="25"/>
        <v>3.2792634809294167E-2</v>
      </c>
      <c r="V49" s="11">
        <f t="shared" si="25"/>
        <v>2.8469750889679714E-2</v>
      </c>
      <c r="W49" s="11">
        <f t="shared" si="25"/>
        <v>3.0899128716428637E-2</v>
      </c>
    </row>
    <row r="50" spans="2:23">
      <c r="B50" s="3" t="s">
        <v>114</v>
      </c>
      <c r="C50" s="8">
        <v>526</v>
      </c>
      <c r="D50" s="8">
        <v>511</v>
      </c>
      <c r="E50" s="8">
        <v>538</v>
      </c>
      <c r="F50" s="8">
        <v>616</v>
      </c>
      <c r="G50" s="8">
        <v>520</v>
      </c>
      <c r="H50" s="8">
        <v>477</v>
      </c>
      <c r="I50" s="8">
        <v>618</v>
      </c>
      <c r="J50" s="8">
        <v>645</v>
      </c>
      <c r="K50" s="8">
        <v>700</v>
      </c>
      <c r="N50" s="9" t="str">
        <f>B50</f>
        <v>Private</v>
      </c>
      <c r="O50" s="11">
        <f t="shared" ref="O50:W50" si="26">C50/C52</f>
        <v>5.1097726831163787E-2</v>
      </c>
      <c r="P50" s="11">
        <f t="shared" si="26"/>
        <v>4.7788272701767512E-2</v>
      </c>
      <c r="Q50" s="11">
        <f t="shared" si="26"/>
        <v>5.0181886018095326E-2</v>
      </c>
      <c r="R50" s="11">
        <f t="shared" si="26"/>
        <v>5.4436196535878403E-2</v>
      </c>
      <c r="S50" s="11">
        <f t="shared" si="26"/>
        <v>4.4509115809295556E-2</v>
      </c>
      <c r="T50" s="11">
        <f t="shared" si="26"/>
        <v>4.1882518219334447E-2</v>
      </c>
      <c r="U50" s="11">
        <f t="shared" si="26"/>
        <v>5.4186760192897851E-2</v>
      </c>
      <c r="V50" s="11">
        <f t="shared" si="26"/>
        <v>5.8855735012318645E-2</v>
      </c>
      <c r="W50" s="11">
        <f t="shared" si="26"/>
        <v>6.2876134015988502E-2</v>
      </c>
    </row>
    <row r="51" spans="2:23">
      <c r="B51" s="3" t="s">
        <v>115</v>
      </c>
      <c r="C51" s="8">
        <v>9570</v>
      </c>
      <c r="D51" s="8">
        <v>9939</v>
      </c>
      <c r="E51" s="8">
        <v>9907</v>
      </c>
      <c r="F51" s="8">
        <v>10452</v>
      </c>
      <c r="G51" s="8">
        <v>10859</v>
      </c>
      <c r="H51" s="8">
        <v>10433</v>
      </c>
      <c r="I51" s="8">
        <v>10413</v>
      </c>
      <c r="J51" s="8">
        <v>10002</v>
      </c>
      <c r="K51" s="8">
        <v>10089</v>
      </c>
      <c r="N51" s="9" t="str">
        <f>B51</f>
        <v>Public</v>
      </c>
      <c r="O51" s="11">
        <f t="shared" ref="O51:W51" si="27">C51/C52</f>
        <v>0.92966776763163006</v>
      </c>
      <c r="P51" s="11">
        <f t="shared" si="27"/>
        <v>0.92948658000561113</v>
      </c>
      <c r="Q51" s="11">
        <f t="shared" si="27"/>
        <v>0.92407424680533534</v>
      </c>
      <c r="R51" s="11">
        <f t="shared" si="27"/>
        <v>0.92364793213149521</v>
      </c>
      <c r="S51" s="11">
        <f t="shared" si="27"/>
        <v>0.92947017033296242</v>
      </c>
      <c r="T51" s="11">
        <f t="shared" si="27"/>
        <v>0.91605935551848272</v>
      </c>
      <c r="U51" s="11">
        <f t="shared" si="27"/>
        <v>0.91302060499780802</v>
      </c>
      <c r="V51" s="11">
        <f t="shared" si="27"/>
        <v>0.9126745140980016</v>
      </c>
      <c r="W51" s="11">
        <f t="shared" si="27"/>
        <v>0.9062247372675829</v>
      </c>
    </row>
    <row r="52" spans="2:23">
      <c r="B52" s="134" t="s">
        <v>121</v>
      </c>
      <c r="C52" s="135">
        <v>10294</v>
      </c>
      <c r="D52" s="135">
        <v>10693</v>
      </c>
      <c r="E52" s="135">
        <v>10721</v>
      </c>
      <c r="F52" s="135">
        <v>11316</v>
      </c>
      <c r="G52" s="135">
        <v>11683</v>
      </c>
      <c r="H52" s="135">
        <v>11389</v>
      </c>
      <c r="I52" s="135">
        <v>11405</v>
      </c>
      <c r="J52" s="135">
        <v>10959</v>
      </c>
      <c r="K52" s="135">
        <v>11133</v>
      </c>
      <c r="M52" s="1"/>
      <c r="N52" s="1"/>
      <c r="O52" s="1"/>
      <c r="P52" s="1"/>
      <c r="Q52" s="1"/>
      <c r="R52" s="1"/>
      <c r="S52" s="1"/>
      <c r="T52" s="1"/>
      <c r="U52" s="1"/>
      <c r="V52" s="1"/>
      <c r="W52" s="1"/>
    </row>
    <row r="53" spans="2:23">
      <c r="B53" s="132" t="s">
        <v>224</v>
      </c>
      <c r="C53" s="133"/>
      <c r="D53" s="133"/>
      <c r="E53" s="133"/>
      <c r="F53" s="133"/>
      <c r="G53" s="133"/>
      <c r="H53" s="133"/>
      <c r="I53" s="133"/>
      <c r="J53" s="133"/>
      <c r="K53" s="133"/>
      <c r="M53" s="1" t="s">
        <v>116</v>
      </c>
      <c r="N53" s="1" t="str">
        <f>B53</f>
        <v>Rural SW WA (Cowlitz-Grays Harbor -Lewis - Mason -Pacific-Wahkiakum)</v>
      </c>
      <c r="O53" s="1" t="str">
        <f>$C$12</f>
        <v>2015-2016</v>
      </c>
      <c r="P53" s="1" t="str">
        <f>$D$12</f>
        <v>2016-2017</v>
      </c>
      <c r="Q53" s="1" t="str">
        <f>$E$12</f>
        <v>2017-2018</v>
      </c>
      <c r="R53" s="1" t="str">
        <f>$F$12</f>
        <v>2018-2019</v>
      </c>
      <c r="S53" s="1" t="str">
        <f>$G$12</f>
        <v>2019-2020</v>
      </c>
      <c r="T53" s="1" t="str">
        <f>$H$12</f>
        <v>2020-2021</v>
      </c>
      <c r="U53" s="1" t="str">
        <f>$I$12</f>
        <v>2021-2022</v>
      </c>
      <c r="V53" s="1" t="str">
        <f>$J$12</f>
        <v>2022-2023</v>
      </c>
      <c r="W53" s="1" t="str">
        <f>$K$12</f>
        <v>2023-2024</v>
      </c>
    </row>
    <row r="54" spans="2:23">
      <c r="B54" s="3" t="s">
        <v>113</v>
      </c>
      <c r="C54" s="8">
        <v>131</v>
      </c>
      <c r="D54" s="8">
        <v>124</v>
      </c>
      <c r="E54" s="8">
        <v>151</v>
      </c>
      <c r="F54" s="8">
        <v>139</v>
      </c>
      <c r="G54" s="8">
        <v>147</v>
      </c>
      <c r="H54" s="8">
        <v>197</v>
      </c>
      <c r="I54" s="8">
        <v>205</v>
      </c>
      <c r="J54" s="8">
        <v>178</v>
      </c>
      <c r="K54" s="8">
        <v>187</v>
      </c>
      <c r="N54" s="9" t="str">
        <f>B54</f>
        <v>Home-Based</v>
      </c>
      <c r="O54" s="11">
        <f t="shared" ref="O54:W54" si="28">C54/C57</f>
        <v>3.3443962215981615E-2</v>
      </c>
      <c r="P54" s="11">
        <f t="shared" si="28"/>
        <v>3.0884184308841843E-2</v>
      </c>
      <c r="Q54" s="11">
        <f t="shared" si="28"/>
        <v>3.4712643678160918E-2</v>
      </c>
      <c r="R54" s="11">
        <f t="shared" si="28"/>
        <v>3.1384059607134793E-2</v>
      </c>
      <c r="S54" s="11">
        <f t="shared" si="28"/>
        <v>3.3123028391167195E-2</v>
      </c>
      <c r="T54" s="11">
        <f t="shared" si="28"/>
        <v>4.3287189628653043E-2</v>
      </c>
      <c r="U54" s="11">
        <f t="shared" si="28"/>
        <v>4.6921492332341497E-2</v>
      </c>
      <c r="V54" s="11">
        <f t="shared" si="28"/>
        <v>4.103273397879207E-2</v>
      </c>
      <c r="W54" s="11">
        <f t="shared" si="28"/>
        <v>4.4103773584905658E-2</v>
      </c>
    </row>
    <row r="55" spans="2:23">
      <c r="B55" s="3" t="s">
        <v>114</v>
      </c>
      <c r="C55" s="8">
        <v>86</v>
      </c>
      <c r="D55" s="8">
        <v>102</v>
      </c>
      <c r="E55" s="8">
        <v>99</v>
      </c>
      <c r="F55" s="8">
        <v>108</v>
      </c>
      <c r="G55" s="8">
        <v>90</v>
      </c>
      <c r="H55" s="8">
        <v>74</v>
      </c>
      <c r="I55" s="8">
        <v>97</v>
      </c>
      <c r="J55" s="8">
        <v>100</v>
      </c>
      <c r="K55" s="8">
        <v>99</v>
      </c>
      <c r="N55" s="9" t="str">
        <f>B55</f>
        <v>Private</v>
      </c>
      <c r="O55" s="11">
        <f t="shared" ref="O55:W55" si="29">C55/C57</f>
        <v>2.195557824865969E-2</v>
      </c>
      <c r="P55" s="11">
        <f t="shared" si="29"/>
        <v>2.5404732254047324E-2</v>
      </c>
      <c r="Q55" s="11">
        <f t="shared" si="29"/>
        <v>2.2758620689655173E-2</v>
      </c>
      <c r="R55" s="11">
        <f t="shared" si="29"/>
        <v>2.4384736960939263E-2</v>
      </c>
      <c r="S55" s="11">
        <f t="shared" si="29"/>
        <v>2.0279405137449302E-2</v>
      </c>
      <c r="T55" s="11">
        <f t="shared" si="29"/>
        <v>1.6260162601626018E-2</v>
      </c>
      <c r="U55" s="11">
        <f t="shared" si="29"/>
        <v>2.2201876859693295E-2</v>
      </c>
      <c r="V55" s="11">
        <f t="shared" si="29"/>
        <v>2.3052097740894423E-2</v>
      </c>
      <c r="W55" s="11">
        <f t="shared" si="29"/>
        <v>2.3349056603773583E-2</v>
      </c>
    </row>
    <row r="56" spans="2:23">
      <c r="B56" s="3" t="s">
        <v>115</v>
      </c>
      <c r="C56" s="8">
        <v>3700</v>
      </c>
      <c r="D56" s="8">
        <v>3789</v>
      </c>
      <c r="E56" s="8">
        <v>4100</v>
      </c>
      <c r="F56" s="8">
        <v>4182</v>
      </c>
      <c r="G56" s="8">
        <v>4201</v>
      </c>
      <c r="H56" s="8">
        <v>4280</v>
      </c>
      <c r="I56" s="8">
        <v>4067</v>
      </c>
      <c r="J56" s="8">
        <v>4060</v>
      </c>
      <c r="K56" s="8">
        <v>3954</v>
      </c>
      <c r="N56" s="9" t="str">
        <f>B56</f>
        <v>Public</v>
      </c>
      <c r="O56" s="11">
        <f t="shared" ref="O56:W56" si="30">C56/C57</f>
        <v>0.94460045953535865</v>
      </c>
      <c r="P56" s="11">
        <f t="shared" si="30"/>
        <v>0.94371108343711085</v>
      </c>
      <c r="Q56" s="11">
        <f t="shared" si="30"/>
        <v>0.94252873563218387</v>
      </c>
      <c r="R56" s="11">
        <f t="shared" si="30"/>
        <v>0.9442312034319259</v>
      </c>
      <c r="S56" s="11">
        <f t="shared" si="30"/>
        <v>0.94659756647138349</v>
      </c>
      <c r="T56" s="11">
        <f t="shared" si="30"/>
        <v>0.94045264776972093</v>
      </c>
      <c r="U56" s="11">
        <f t="shared" si="30"/>
        <v>0.93087663080796523</v>
      </c>
      <c r="V56" s="11">
        <f t="shared" si="30"/>
        <v>0.93591516828031351</v>
      </c>
      <c r="W56" s="11">
        <f t="shared" si="30"/>
        <v>0.9325471698113208</v>
      </c>
    </row>
    <row r="57" spans="2:23">
      <c r="B57" s="134" t="s">
        <v>226</v>
      </c>
      <c r="C57" s="135">
        <v>3917</v>
      </c>
      <c r="D57" s="135">
        <v>4015</v>
      </c>
      <c r="E57" s="135">
        <v>4350</v>
      </c>
      <c r="F57" s="135">
        <v>4429</v>
      </c>
      <c r="G57" s="135">
        <v>4438</v>
      </c>
      <c r="H57" s="135">
        <v>4551</v>
      </c>
      <c r="I57" s="135">
        <v>4369</v>
      </c>
      <c r="J57" s="135">
        <v>4338</v>
      </c>
      <c r="K57" s="135">
        <v>4240</v>
      </c>
      <c r="O57" s="11"/>
      <c r="P57" s="11"/>
      <c r="Q57" s="11"/>
      <c r="R57" s="11"/>
      <c r="S57" s="11"/>
      <c r="T57" s="11"/>
      <c r="U57" s="11"/>
      <c r="V57" s="11"/>
      <c r="W57" s="11"/>
    </row>
    <row r="58" spans="2:23">
      <c r="B58" s="132" t="s">
        <v>185</v>
      </c>
      <c r="C58" s="133"/>
      <c r="D58" s="133"/>
      <c r="E58" s="133"/>
      <c r="F58" s="133"/>
      <c r="G58" s="133"/>
      <c r="H58" s="133"/>
      <c r="I58" s="133"/>
      <c r="J58" s="133"/>
      <c r="K58" s="133"/>
      <c r="M58" s="1" t="s">
        <v>116</v>
      </c>
      <c r="N58" s="1" t="str">
        <f>B58</f>
        <v>SE WA (Adams-Asotin-Columia-Garfield-Walla Walla-Whitman)</v>
      </c>
      <c r="O58" s="1" t="str">
        <f>$C$12</f>
        <v>2015-2016</v>
      </c>
      <c r="P58" s="1" t="str">
        <f>$D$12</f>
        <v>2016-2017</v>
      </c>
      <c r="Q58" s="1" t="str">
        <f>$E$12</f>
        <v>2017-2018</v>
      </c>
      <c r="R58" s="1" t="str">
        <f>$F$12</f>
        <v>2018-2019</v>
      </c>
      <c r="S58" s="1" t="str">
        <f>$G$12</f>
        <v>2019-2020</v>
      </c>
      <c r="T58" s="1" t="str">
        <f>$H$12</f>
        <v>2020-2021</v>
      </c>
      <c r="U58" s="1" t="str">
        <f>$I$12</f>
        <v>2021-2022</v>
      </c>
      <c r="V58" s="1" t="str">
        <f>$J$12</f>
        <v>2022-2023</v>
      </c>
      <c r="W58" s="1" t="str">
        <f>$K$12</f>
        <v>2023-2024</v>
      </c>
    </row>
    <row r="59" spans="2:23">
      <c r="B59" s="3" t="s">
        <v>113</v>
      </c>
      <c r="C59" s="8">
        <v>40</v>
      </c>
      <c r="D59" s="8">
        <v>58</v>
      </c>
      <c r="E59" s="8">
        <v>49</v>
      </c>
      <c r="F59" s="8">
        <v>38</v>
      </c>
      <c r="G59" s="8">
        <v>23</v>
      </c>
      <c r="H59" s="8">
        <v>72</v>
      </c>
      <c r="I59" s="8">
        <v>51</v>
      </c>
      <c r="J59" s="8">
        <v>43</v>
      </c>
      <c r="K59" s="8">
        <v>52</v>
      </c>
      <c r="N59" s="9" t="str">
        <f>B59</f>
        <v>Home-Based</v>
      </c>
      <c r="O59" s="11">
        <f t="shared" ref="O59:W59" si="31">C59/C62</f>
        <v>2.2222222222222223E-2</v>
      </c>
      <c r="P59" s="11">
        <f t="shared" si="31"/>
        <v>3.2293986636971049E-2</v>
      </c>
      <c r="Q59" s="11">
        <f t="shared" si="31"/>
        <v>2.5843881856540084E-2</v>
      </c>
      <c r="R59" s="11">
        <f t="shared" si="31"/>
        <v>1.994750656167979E-2</v>
      </c>
      <c r="S59" s="11">
        <f t="shared" si="31"/>
        <v>1.2162876784769964E-2</v>
      </c>
      <c r="T59" s="11">
        <f t="shared" si="31"/>
        <v>3.7305699481865282E-2</v>
      </c>
      <c r="U59" s="11">
        <f t="shared" si="31"/>
        <v>2.8349082823790995E-2</v>
      </c>
      <c r="V59" s="11">
        <f t="shared" si="31"/>
        <v>2.3471615720524017E-2</v>
      </c>
      <c r="W59" s="11">
        <f t="shared" si="31"/>
        <v>2.7182435964453737E-2</v>
      </c>
    </row>
    <row r="60" spans="2:23">
      <c r="B60" s="3" t="s">
        <v>114</v>
      </c>
      <c r="C60" s="8">
        <v>76</v>
      </c>
      <c r="D60" s="8">
        <v>85</v>
      </c>
      <c r="E60" s="8">
        <v>86</v>
      </c>
      <c r="F60" s="8">
        <v>100</v>
      </c>
      <c r="G60" s="8">
        <v>75</v>
      </c>
      <c r="H60" s="8">
        <v>90</v>
      </c>
      <c r="I60" s="8">
        <v>87</v>
      </c>
      <c r="J60" s="8">
        <v>86</v>
      </c>
      <c r="K60" s="8">
        <v>110</v>
      </c>
      <c r="N60" s="9" t="str">
        <f>B60</f>
        <v>Private</v>
      </c>
      <c r="O60" s="11">
        <f t="shared" ref="O60:W60" si="32">C60/C62</f>
        <v>4.2222222222222223E-2</v>
      </c>
      <c r="P60" s="11">
        <f t="shared" si="32"/>
        <v>4.7327394209354119E-2</v>
      </c>
      <c r="Q60" s="11">
        <f t="shared" si="32"/>
        <v>4.5358649789029537E-2</v>
      </c>
      <c r="R60" s="11">
        <f t="shared" si="32"/>
        <v>5.2493438320209973E-2</v>
      </c>
      <c r="S60" s="11">
        <f t="shared" si="32"/>
        <v>3.9661554732945532E-2</v>
      </c>
      <c r="T60" s="11">
        <f t="shared" si="32"/>
        <v>4.6632124352331605E-2</v>
      </c>
      <c r="U60" s="11">
        <f t="shared" si="32"/>
        <v>4.8360200111172875E-2</v>
      </c>
      <c r="V60" s="11">
        <f t="shared" si="32"/>
        <v>4.6943231441048033E-2</v>
      </c>
      <c r="W60" s="11">
        <f t="shared" si="32"/>
        <v>5.7501306847882905E-2</v>
      </c>
    </row>
    <row r="61" spans="2:23">
      <c r="B61" s="3" t="s">
        <v>115</v>
      </c>
      <c r="C61" s="8">
        <v>1684</v>
      </c>
      <c r="D61" s="8">
        <v>1653</v>
      </c>
      <c r="E61" s="8">
        <v>1761</v>
      </c>
      <c r="F61" s="8">
        <v>1767</v>
      </c>
      <c r="G61" s="8">
        <v>1793</v>
      </c>
      <c r="H61" s="8">
        <v>1768</v>
      </c>
      <c r="I61" s="8">
        <v>1661</v>
      </c>
      <c r="J61" s="8">
        <v>1703</v>
      </c>
      <c r="K61" s="8">
        <v>1751</v>
      </c>
      <c r="N61" s="9" t="str">
        <f>B61</f>
        <v>Public</v>
      </c>
      <c r="O61" s="11">
        <f t="shared" ref="O61:W61" si="33">C61/C62</f>
        <v>0.93555555555555558</v>
      </c>
      <c r="P61" s="11">
        <f t="shared" si="33"/>
        <v>0.9203786191536748</v>
      </c>
      <c r="Q61" s="11">
        <f t="shared" si="33"/>
        <v>0.92879746835443033</v>
      </c>
      <c r="R61" s="11">
        <f t="shared" si="33"/>
        <v>0.92755905511811021</v>
      </c>
      <c r="S61" s="11">
        <f t="shared" si="33"/>
        <v>0.94817556848228446</v>
      </c>
      <c r="T61" s="11">
        <f t="shared" si="33"/>
        <v>0.9160621761658031</v>
      </c>
      <c r="U61" s="11">
        <f t="shared" si="33"/>
        <v>0.92329071706503618</v>
      </c>
      <c r="V61" s="11">
        <f t="shared" si="33"/>
        <v>0.92958515283842791</v>
      </c>
      <c r="W61" s="11">
        <f t="shared" si="33"/>
        <v>0.91531625718766341</v>
      </c>
    </row>
    <row r="62" spans="2:23">
      <c r="B62" s="134" t="s">
        <v>198</v>
      </c>
      <c r="C62" s="135">
        <v>1800</v>
      </c>
      <c r="D62" s="135">
        <v>1796</v>
      </c>
      <c r="E62" s="135">
        <v>1896</v>
      </c>
      <c r="F62" s="135">
        <v>1905</v>
      </c>
      <c r="G62" s="135">
        <v>1891</v>
      </c>
      <c r="H62" s="135">
        <v>1930</v>
      </c>
      <c r="I62" s="135">
        <v>1799</v>
      </c>
      <c r="J62" s="135">
        <v>1832</v>
      </c>
      <c r="K62" s="135">
        <v>1913</v>
      </c>
      <c r="O62" s="11"/>
      <c r="P62" s="11"/>
      <c r="Q62" s="11"/>
      <c r="R62" s="11"/>
      <c r="S62" s="11"/>
      <c r="T62" s="11"/>
      <c r="U62" s="11"/>
      <c r="V62" s="11"/>
      <c r="W62" s="11"/>
    </row>
    <row r="63" spans="2:23">
      <c r="B63" s="132" t="s">
        <v>225</v>
      </c>
      <c r="C63" s="133"/>
      <c r="D63" s="133"/>
      <c r="E63" s="133"/>
      <c r="F63" s="133"/>
      <c r="G63" s="133"/>
      <c r="H63" s="133"/>
      <c r="I63" s="133"/>
      <c r="J63" s="133"/>
      <c r="K63" s="133"/>
      <c r="M63" s="1" t="s">
        <v>116</v>
      </c>
      <c r="N63" s="1" t="str">
        <f>B63</f>
        <v>Skagit-San Juan -Island</v>
      </c>
      <c r="O63" s="1" t="str">
        <f>$C$12</f>
        <v>2015-2016</v>
      </c>
      <c r="P63" s="1" t="str">
        <f>$D$12</f>
        <v>2016-2017</v>
      </c>
      <c r="Q63" s="1" t="str">
        <f>$E$12</f>
        <v>2017-2018</v>
      </c>
      <c r="R63" s="1" t="str">
        <f>$F$12</f>
        <v>2018-2019</v>
      </c>
      <c r="S63" s="1" t="str">
        <f>$G$12</f>
        <v>2019-2020</v>
      </c>
      <c r="T63" s="1" t="str">
        <f>$H$12</f>
        <v>2020-2021</v>
      </c>
      <c r="U63" s="1" t="str">
        <f>$I$12</f>
        <v>2021-2022</v>
      </c>
      <c r="V63" s="1" t="str">
        <f>$J$12</f>
        <v>2022-2023</v>
      </c>
      <c r="W63" s="1" t="str">
        <f>$K$12</f>
        <v>2023-2024</v>
      </c>
    </row>
    <row r="64" spans="2:23">
      <c r="B64" s="3" t="s">
        <v>113</v>
      </c>
      <c r="C64" s="8">
        <v>94</v>
      </c>
      <c r="D64" s="8">
        <v>90</v>
      </c>
      <c r="E64" s="8">
        <v>105</v>
      </c>
      <c r="F64" s="8">
        <v>96</v>
      </c>
      <c r="G64" s="8">
        <v>95</v>
      </c>
      <c r="H64" s="8">
        <v>176</v>
      </c>
      <c r="I64" s="8">
        <v>143</v>
      </c>
      <c r="J64" s="8">
        <v>127</v>
      </c>
      <c r="K64" s="8">
        <v>152</v>
      </c>
      <c r="N64" s="9" t="str">
        <f>B64</f>
        <v>Home-Based</v>
      </c>
      <c r="O64" s="11">
        <f t="shared" ref="O64:W64" si="34">C64/C67</f>
        <v>4.1355037395512537E-2</v>
      </c>
      <c r="P64" s="11">
        <f t="shared" si="34"/>
        <v>3.839590443686007E-2</v>
      </c>
      <c r="Q64" s="11">
        <f t="shared" si="34"/>
        <v>4.2338709677419352E-2</v>
      </c>
      <c r="R64" s="11">
        <f t="shared" si="34"/>
        <v>3.9103869653767824E-2</v>
      </c>
      <c r="S64" s="11">
        <f t="shared" si="34"/>
        <v>3.6736272235112145E-2</v>
      </c>
      <c r="T64" s="11">
        <f t="shared" si="34"/>
        <v>6.9924513309495437E-2</v>
      </c>
      <c r="U64" s="11">
        <f t="shared" si="34"/>
        <v>5.8153721024806829E-2</v>
      </c>
      <c r="V64" s="11">
        <f t="shared" si="34"/>
        <v>5.3745239102835379E-2</v>
      </c>
      <c r="W64" s="11">
        <f t="shared" si="34"/>
        <v>6.3122923588039864E-2</v>
      </c>
    </row>
    <row r="65" spans="2:23">
      <c r="B65" s="3" t="s">
        <v>114</v>
      </c>
      <c r="C65" s="8">
        <v>94</v>
      </c>
      <c r="D65" s="8">
        <v>118</v>
      </c>
      <c r="E65" s="8">
        <v>109</v>
      </c>
      <c r="F65" s="8">
        <v>109</v>
      </c>
      <c r="G65" s="8">
        <v>102</v>
      </c>
      <c r="H65" s="8">
        <v>113</v>
      </c>
      <c r="I65" s="8">
        <v>118</v>
      </c>
      <c r="J65" s="8">
        <v>142</v>
      </c>
      <c r="K65" s="8">
        <v>150</v>
      </c>
      <c r="N65" s="9" t="str">
        <f>B65</f>
        <v>Private</v>
      </c>
      <c r="O65" s="11">
        <f t="shared" ref="O65:W65" si="35">C65/C67</f>
        <v>4.1355037395512537E-2</v>
      </c>
      <c r="P65" s="11">
        <f t="shared" si="35"/>
        <v>5.0341296928327645E-2</v>
      </c>
      <c r="Q65" s="11">
        <f t="shared" si="35"/>
        <v>4.3951612903225808E-2</v>
      </c>
      <c r="R65" s="11">
        <f t="shared" si="35"/>
        <v>4.4399185336048877E-2</v>
      </c>
      <c r="S65" s="11">
        <f t="shared" si="35"/>
        <v>3.9443155452436193E-2</v>
      </c>
      <c r="T65" s="11">
        <f t="shared" si="35"/>
        <v>4.4894715931664678E-2</v>
      </c>
      <c r="U65" s="11">
        <f t="shared" si="35"/>
        <v>4.7986986579910532E-2</v>
      </c>
      <c r="V65" s="11">
        <f t="shared" si="35"/>
        <v>6.009310198899704E-2</v>
      </c>
      <c r="W65" s="11">
        <f t="shared" si="35"/>
        <v>6.229235880398671E-2</v>
      </c>
    </row>
    <row r="66" spans="2:23">
      <c r="B66" s="3" t="s">
        <v>115</v>
      </c>
      <c r="C66" s="8">
        <v>2085</v>
      </c>
      <c r="D66" s="8">
        <v>2136</v>
      </c>
      <c r="E66" s="8">
        <v>2266</v>
      </c>
      <c r="F66" s="8">
        <v>2250</v>
      </c>
      <c r="G66" s="8">
        <v>2389</v>
      </c>
      <c r="H66" s="8">
        <v>2228</v>
      </c>
      <c r="I66" s="8">
        <v>2198</v>
      </c>
      <c r="J66" s="8">
        <v>2094</v>
      </c>
      <c r="K66" s="8">
        <v>2106</v>
      </c>
      <c r="N66" s="9" t="str">
        <f>B66</f>
        <v>Public</v>
      </c>
      <c r="O66" s="11">
        <f t="shared" ref="O66:W66" si="36">C66/C67</f>
        <v>0.9172899252089749</v>
      </c>
      <c r="P66" s="11">
        <f t="shared" si="36"/>
        <v>0.9112627986348123</v>
      </c>
      <c r="Q66" s="11">
        <f t="shared" si="36"/>
        <v>0.91370967741935483</v>
      </c>
      <c r="R66" s="11">
        <f t="shared" si="36"/>
        <v>0.91649694501018331</v>
      </c>
      <c r="S66" s="11">
        <f t="shared" si="36"/>
        <v>0.92382057231245163</v>
      </c>
      <c r="T66" s="11">
        <f t="shared" si="36"/>
        <v>0.88518077075883994</v>
      </c>
      <c r="U66" s="11">
        <f t="shared" si="36"/>
        <v>0.89385929239528261</v>
      </c>
      <c r="V66" s="11">
        <f t="shared" si="36"/>
        <v>0.88616165890816756</v>
      </c>
      <c r="W66" s="11">
        <f t="shared" si="36"/>
        <v>0.87458471760797341</v>
      </c>
    </row>
    <row r="67" spans="2:23">
      <c r="B67" s="134" t="s">
        <v>227</v>
      </c>
      <c r="C67" s="135">
        <v>2273</v>
      </c>
      <c r="D67" s="135">
        <v>2344</v>
      </c>
      <c r="E67" s="135">
        <v>2480</v>
      </c>
      <c r="F67" s="135">
        <v>2455</v>
      </c>
      <c r="G67" s="135">
        <v>2586</v>
      </c>
      <c r="H67" s="135">
        <v>2517</v>
      </c>
      <c r="I67" s="135">
        <v>2459</v>
      </c>
      <c r="J67" s="135">
        <v>2363</v>
      </c>
      <c r="K67" s="135">
        <v>2408</v>
      </c>
      <c r="O67" s="11"/>
      <c r="P67" s="11"/>
      <c r="Q67" s="11"/>
      <c r="R67" s="11"/>
      <c r="S67" s="11"/>
      <c r="T67" s="11"/>
      <c r="U67" s="11"/>
      <c r="V67" s="11"/>
      <c r="W67" s="11"/>
    </row>
    <row r="68" spans="2:23">
      <c r="B68" s="132" t="s">
        <v>31</v>
      </c>
      <c r="C68" s="133"/>
      <c r="D68" s="133"/>
      <c r="E68" s="133"/>
      <c r="F68" s="133"/>
      <c r="G68" s="133"/>
      <c r="H68" s="133"/>
      <c r="I68" s="133"/>
      <c r="J68" s="133"/>
      <c r="K68" s="133"/>
      <c r="M68" s="1" t="s">
        <v>116</v>
      </c>
      <c r="N68" s="1" t="str">
        <f>B68</f>
        <v>Snohomish</v>
      </c>
      <c r="O68" s="1" t="str">
        <f>$C$12</f>
        <v>2015-2016</v>
      </c>
      <c r="P68" s="1" t="str">
        <f>$D$12</f>
        <v>2016-2017</v>
      </c>
      <c r="Q68" s="1" t="str">
        <f>$E$12</f>
        <v>2017-2018</v>
      </c>
      <c r="R68" s="1" t="str">
        <f>$F$12</f>
        <v>2018-2019</v>
      </c>
      <c r="S68" s="1" t="str">
        <f>$G$12</f>
        <v>2019-2020</v>
      </c>
      <c r="T68" s="1" t="str">
        <f>$H$12</f>
        <v>2020-2021</v>
      </c>
      <c r="U68" s="1" t="str">
        <f>$I$12</f>
        <v>2021-2022</v>
      </c>
      <c r="V68" s="1" t="str">
        <f>$J$12</f>
        <v>2022-2023</v>
      </c>
      <c r="W68" s="1" t="str">
        <f>$K$12</f>
        <v>2023-2024</v>
      </c>
    </row>
    <row r="69" spans="2:23">
      <c r="B69" s="3" t="s">
        <v>113</v>
      </c>
      <c r="C69" s="8">
        <v>210</v>
      </c>
      <c r="D69" s="8">
        <v>184</v>
      </c>
      <c r="E69" s="8">
        <v>196</v>
      </c>
      <c r="F69" s="8">
        <v>231</v>
      </c>
      <c r="G69" s="8">
        <v>245</v>
      </c>
      <c r="H69" s="8">
        <v>384</v>
      </c>
      <c r="I69" s="8">
        <v>348</v>
      </c>
      <c r="J69" s="8">
        <v>310</v>
      </c>
      <c r="K69" s="8">
        <v>333</v>
      </c>
      <c r="N69" s="9" t="str">
        <f>B69</f>
        <v>Home-Based</v>
      </c>
      <c r="O69" s="11">
        <f t="shared" ref="O69:W69" si="37">C69/C72</f>
        <v>2.4210283606179387E-2</v>
      </c>
      <c r="P69" s="11">
        <f t="shared" si="37"/>
        <v>2.0718387568967458E-2</v>
      </c>
      <c r="Q69" s="11">
        <f t="shared" si="37"/>
        <v>2.2149395411910952E-2</v>
      </c>
      <c r="R69" s="11">
        <f t="shared" si="37"/>
        <v>2.604284103720406E-2</v>
      </c>
      <c r="S69" s="11">
        <f t="shared" si="37"/>
        <v>2.6105487480021311E-2</v>
      </c>
      <c r="T69" s="11">
        <f t="shared" si="37"/>
        <v>4.0885860306643949E-2</v>
      </c>
      <c r="U69" s="11">
        <f t="shared" si="37"/>
        <v>3.9464731231571785E-2</v>
      </c>
      <c r="V69" s="11">
        <f t="shared" si="37"/>
        <v>3.5636280032187606E-2</v>
      </c>
      <c r="W69" s="11">
        <f t="shared" si="37"/>
        <v>3.809632765129848E-2</v>
      </c>
    </row>
    <row r="70" spans="2:23">
      <c r="B70" s="3" t="s">
        <v>114</v>
      </c>
      <c r="C70" s="8">
        <v>377</v>
      </c>
      <c r="D70" s="8">
        <v>368</v>
      </c>
      <c r="E70" s="8">
        <v>393</v>
      </c>
      <c r="F70" s="8">
        <v>408</v>
      </c>
      <c r="G70" s="8">
        <v>369</v>
      </c>
      <c r="H70" s="8">
        <v>367</v>
      </c>
      <c r="I70" s="8">
        <v>329</v>
      </c>
      <c r="J70" s="8">
        <v>449</v>
      </c>
      <c r="K70" s="8">
        <v>405</v>
      </c>
      <c r="N70" s="9" t="str">
        <f>B70</f>
        <v>Private</v>
      </c>
      <c r="O70" s="11">
        <f t="shared" ref="O70:W70" si="38">C70/C72</f>
        <v>4.3463223426331563E-2</v>
      </c>
      <c r="P70" s="11">
        <f t="shared" si="38"/>
        <v>4.1436775137934916E-2</v>
      </c>
      <c r="Q70" s="11">
        <f t="shared" si="38"/>
        <v>4.4411797943270423E-2</v>
      </c>
      <c r="R70" s="11">
        <f t="shared" si="38"/>
        <v>4.5997745208568204E-2</v>
      </c>
      <c r="S70" s="11">
        <f t="shared" si="38"/>
        <v>3.9318060735215772E-2</v>
      </c>
      <c r="T70" s="11">
        <f t="shared" si="38"/>
        <v>3.9075809199318572E-2</v>
      </c>
      <c r="U70" s="11">
        <f t="shared" si="38"/>
        <v>3.7310047629848041E-2</v>
      </c>
      <c r="V70" s="11">
        <f t="shared" si="38"/>
        <v>5.1615128175652371E-2</v>
      </c>
      <c r="W70" s="11">
        <f t="shared" si="38"/>
        <v>4.6333371467795446E-2</v>
      </c>
    </row>
    <row r="71" spans="2:23">
      <c r="B71" s="3" t="s">
        <v>115</v>
      </c>
      <c r="C71" s="8">
        <v>8087</v>
      </c>
      <c r="D71" s="8">
        <v>8329</v>
      </c>
      <c r="E71" s="8">
        <v>8260</v>
      </c>
      <c r="F71" s="8">
        <v>8231</v>
      </c>
      <c r="G71" s="8">
        <v>8771</v>
      </c>
      <c r="H71" s="8">
        <v>8641</v>
      </c>
      <c r="I71" s="8">
        <v>8141</v>
      </c>
      <c r="J71" s="8">
        <v>7940</v>
      </c>
      <c r="K71" s="8">
        <v>8003</v>
      </c>
      <c r="N71" s="9" t="str">
        <f>B71</f>
        <v>Public</v>
      </c>
      <c r="O71" s="11">
        <f t="shared" ref="O71:W71" si="39">C71/C72</f>
        <v>0.93232649296748904</v>
      </c>
      <c r="P71" s="11">
        <f t="shared" si="39"/>
        <v>0.93784483729309764</v>
      </c>
      <c r="Q71" s="11">
        <f t="shared" si="39"/>
        <v>0.9334388066448186</v>
      </c>
      <c r="R71" s="11">
        <f t="shared" si="39"/>
        <v>0.92795941375422775</v>
      </c>
      <c r="S71" s="11">
        <f t="shared" si="39"/>
        <v>0.9345764517847629</v>
      </c>
      <c r="T71" s="11">
        <f t="shared" si="39"/>
        <v>0.92003833049403749</v>
      </c>
      <c r="U71" s="11">
        <f t="shared" si="39"/>
        <v>0.92322522113858019</v>
      </c>
      <c r="V71" s="11">
        <f t="shared" si="39"/>
        <v>0.91274859179216006</v>
      </c>
      <c r="W71" s="11">
        <f t="shared" si="39"/>
        <v>0.91557030088090607</v>
      </c>
    </row>
    <row r="72" spans="2:23">
      <c r="B72" s="134" t="s">
        <v>122</v>
      </c>
      <c r="C72" s="135">
        <v>8674</v>
      </c>
      <c r="D72" s="135">
        <v>8881</v>
      </c>
      <c r="E72" s="135">
        <v>8849</v>
      </c>
      <c r="F72" s="135">
        <v>8870</v>
      </c>
      <c r="G72" s="135">
        <v>9385</v>
      </c>
      <c r="H72" s="135">
        <v>9392</v>
      </c>
      <c r="I72" s="135">
        <v>8818</v>
      </c>
      <c r="J72" s="135">
        <v>8699</v>
      </c>
      <c r="K72" s="135">
        <v>8741</v>
      </c>
      <c r="O72" s="11"/>
      <c r="P72" s="11"/>
      <c r="Q72" s="11"/>
      <c r="R72" s="11"/>
      <c r="S72" s="11"/>
      <c r="T72" s="11"/>
      <c r="U72" s="11"/>
      <c r="V72" s="11"/>
      <c r="W72" s="11"/>
    </row>
    <row r="73" spans="2:23">
      <c r="B73" s="132" t="s">
        <v>32</v>
      </c>
      <c r="C73" s="133"/>
      <c r="D73" s="133"/>
      <c r="E73" s="133"/>
      <c r="F73" s="133"/>
      <c r="G73" s="133"/>
      <c r="H73" s="133"/>
      <c r="I73" s="133"/>
      <c r="J73" s="133"/>
      <c r="K73" s="133"/>
      <c r="M73" s="1" t="s">
        <v>116</v>
      </c>
      <c r="N73" s="1" t="str">
        <f>B73</f>
        <v>Spokane</v>
      </c>
      <c r="O73" s="1" t="str">
        <f>$C$12</f>
        <v>2015-2016</v>
      </c>
      <c r="P73" s="1" t="str">
        <f>$D$12</f>
        <v>2016-2017</v>
      </c>
      <c r="Q73" s="1" t="str">
        <f>$E$12</f>
        <v>2017-2018</v>
      </c>
      <c r="R73" s="1" t="str">
        <f>$F$12</f>
        <v>2018-2019</v>
      </c>
      <c r="S73" s="1" t="str">
        <f>$G$12</f>
        <v>2019-2020</v>
      </c>
      <c r="T73" s="1" t="str">
        <f>$H$12</f>
        <v>2020-2021</v>
      </c>
      <c r="U73" s="1" t="str">
        <f>$I$12</f>
        <v>2021-2022</v>
      </c>
      <c r="V73" s="1" t="str">
        <f>$J$12</f>
        <v>2022-2023</v>
      </c>
      <c r="W73" s="1" t="str">
        <f>$K$12</f>
        <v>2023-2024</v>
      </c>
    </row>
    <row r="74" spans="2:23">
      <c r="B74" s="3" t="s">
        <v>113</v>
      </c>
      <c r="C74" s="8">
        <v>123</v>
      </c>
      <c r="D74" s="8">
        <v>152</v>
      </c>
      <c r="E74" s="8">
        <v>142</v>
      </c>
      <c r="F74" s="8">
        <v>142</v>
      </c>
      <c r="G74" s="8">
        <v>130</v>
      </c>
      <c r="H74" s="8">
        <v>291</v>
      </c>
      <c r="I74" s="8">
        <v>252</v>
      </c>
      <c r="J74" s="8">
        <v>219</v>
      </c>
      <c r="K74" s="8">
        <v>239</v>
      </c>
      <c r="N74" s="9" t="str">
        <f>B74</f>
        <v>Home-Based</v>
      </c>
      <c r="O74" s="11">
        <f t="shared" ref="O74:W74" si="40">C74/C77</f>
        <v>1.9880394375303055E-2</v>
      </c>
      <c r="P74" s="11">
        <f t="shared" si="40"/>
        <v>2.4312220089571339E-2</v>
      </c>
      <c r="Q74" s="11">
        <f t="shared" si="40"/>
        <v>2.2436403855269394E-2</v>
      </c>
      <c r="R74" s="11">
        <f t="shared" si="40"/>
        <v>2.1729150726855394E-2</v>
      </c>
      <c r="S74" s="11">
        <f t="shared" si="40"/>
        <v>1.908957415565345E-2</v>
      </c>
      <c r="T74" s="11">
        <f t="shared" si="40"/>
        <v>4.3674020711391266E-2</v>
      </c>
      <c r="U74" s="11">
        <f t="shared" si="40"/>
        <v>3.8828967642526961E-2</v>
      </c>
      <c r="V74" s="11">
        <f t="shared" si="40"/>
        <v>3.4160037435657466E-2</v>
      </c>
      <c r="W74" s="11">
        <f t="shared" si="40"/>
        <v>3.6985453419993812E-2</v>
      </c>
    </row>
    <row r="75" spans="2:23">
      <c r="B75" s="3" t="s">
        <v>114</v>
      </c>
      <c r="C75" s="8">
        <v>408</v>
      </c>
      <c r="D75" s="8">
        <v>405</v>
      </c>
      <c r="E75" s="8">
        <v>397</v>
      </c>
      <c r="F75" s="8">
        <v>357</v>
      </c>
      <c r="G75" s="8">
        <v>353</v>
      </c>
      <c r="H75" s="8">
        <v>377</v>
      </c>
      <c r="I75" s="8">
        <v>398</v>
      </c>
      <c r="J75" s="8">
        <v>436</v>
      </c>
      <c r="K75" s="8">
        <v>453</v>
      </c>
      <c r="N75" s="9" t="str">
        <f>B75</f>
        <v>Private</v>
      </c>
      <c r="O75" s="11">
        <f t="shared" ref="O75:W75" si="41">C75/C77</f>
        <v>6.5944722805883302E-2</v>
      </c>
      <c r="P75" s="11">
        <f t="shared" si="41"/>
        <v>6.4779270633397307E-2</v>
      </c>
      <c r="Q75" s="11">
        <f t="shared" si="41"/>
        <v>6.2727129088323591E-2</v>
      </c>
      <c r="R75" s="11">
        <f t="shared" si="41"/>
        <v>5.4628921193573071E-2</v>
      </c>
      <c r="S75" s="11">
        <f t="shared" si="41"/>
        <v>5.1835535976505143E-2</v>
      </c>
      <c r="T75" s="11">
        <f t="shared" si="41"/>
        <v>5.6581119615788683E-2</v>
      </c>
      <c r="U75" s="11">
        <f t="shared" si="41"/>
        <v>6.1325115562403699E-2</v>
      </c>
      <c r="V75" s="11">
        <f t="shared" si="41"/>
        <v>6.8008111059117138E-2</v>
      </c>
      <c r="W75" s="11">
        <f t="shared" si="41"/>
        <v>7.010213556174559E-2</v>
      </c>
    </row>
    <row r="76" spans="2:23">
      <c r="B76" s="3" t="s">
        <v>115</v>
      </c>
      <c r="C76" s="8">
        <v>5656</v>
      </c>
      <c r="D76" s="8">
        <v>5695</v>
      </c>
      <c r="E76" s="8">
        <v>5790</v>
      </c>
      <c r="F76" s="8">
        <v>6036</v>
      </c>
      <c r="G76" s="8">
        <v>6327</v>
      </c>
      <c r="H76" s="8">
        <v>5995</v>
      </c>
      <c r="I76" s="8">
        <v>5840</v>
      </c>
      <c r="J76" s="8">
        <v>5756</v>
      </c>
      <c r="K76" s="8">
        <v>5770</v>
      </c>
      <c r="N76" s="9" t="str">
        <f>B76</f>
        <v>Public</v>
      </c>
      <c r="O76" s="11">
        <f t="shared" ref="O76:W76" si="42">C76/C77</f>
        <v>0.91417488281881365</v>
      </c>
      <c r="P76" s="11">
        <f t="shared" si="42"/>
        <v>0.91090850927703138</v>
      </c>
      <c r="Q76" s="11">
        <f t="shared" si="42"/>
        <v>0.91483646705640698</v>
      </c>
      <c r="R76" s="11">
        <f t="shared" si="42"/>
        <v>0.92364192807957157</v>
      </c>
      <c r="S76" s="11">
        <f t="shared" si="42"/>
        <v>0.92907488986784137</v>
      </c>
      <c r="T76" s="11">
        <f t="shared" si="42"/>
        <v>0.89974485967282003</v>
      </c>
      <c r="U76" s="11">
        <f t="shared" si="42"/>
        <v>0.89984591679506931</v>
      </c>
      <c r="V76" s="11">
        <f t="shared" si="42"/>
        <v>0.89783185150522538</v>
      </c>
      <c r="W76" s="11">
        <f t="shared" si="42"/>
        <v>0.89291241101826058</v>
      </c>
    </row>
    <row r="77" spans="2:23">
      <c r="B77" s="134" t="s">
        <v>123</v>
      </c>
      <c r="C77" s="135">
        <v>6187</v>
      </c>
      <c r="D77" s="135">
        <v>6252</v>
      </c>
      <c r="E77" s="135">
        <v>6329</v>
      </c>
      <c r="F77" s="135">
        <v>6535</v>
      </c>
      <c r="G77" s="135">
        <v>6810</v>
      </c>
      <c r="H77" s="135">
        <v>6663</v>
      </c>
      <c r="I77" s="135">
        <v>6490</v>
      </c>
      <c r="J77" s="135">
        <v>6411</v>
      </c>
      <c r="K77" s="135">
        <v>6462</v>
      </c>
      <c r="O77" s="11"/>
      <c r="P77" s="11"/>
      <c r="Q77" s="11"/>
      <c r="R77" s="11"/>
      <c r="S77" s="11"/>
      <c r="T77" s="11"/>
      <c r="U77" s="11"/>
      <c r="V77" s="11"/>
      <c r="W77" s="11"/>
    </row>
    <row r="78" spans="2:23">
      <c r="B78" s="132" t="s">
        <v>34</v>
      </c>
      <c r="C78" s="133"/>
      <c r="D78" s="133"/>
      <c r="E78" s="133"/>
      <c r="F78" s="133"/>
      <c r="G78" s="133"/>
      <c r="H78" s="133"/>
      <c r="I78" s="133"/>
      <c r="J78" s="133"/>
      <c r="K78" s="133"/>
      <c r="M78" s="1" t="s">
        <v>116</v>
      </c>
      <c r="N78" s="1" t="str">
        <f>B78</f>
        <v>Thurston</v>
      </c>
      <c r="O78" s="1" t="str">
        <f>$C$12</f>
        <v>2015-2016</v>
      </c>
      <c r="P78" s="1" t="str">
        <f>$D$12</f>
        <v>2016-2017</v>
      </c>
      <c r="Q78" s="1" t="str">
        <f>$E$12</f>
        <v>2017-2018</v>
      </c>
      <c r="R78" s="1" t="str">
        <f>$F$12</f>
        <v>2018-2019</v>
      </c>
      <c r="S78" s="1" t="str">
        <f>$G$12</f>
        <v>2019-2020</v>
      </c>
      <c r="T78" s="1" t="str">
        <f>$H$12</f>
        <v>2020-2021</v>
      </c>
      <c r="U78" s="1" t="str">
        <f>$I$12</f>
        <v>2021-2022</v>
      </c>
      <c r="V78" s="1" t="str">
        <f>$J$12</f>
        <v>2022-2023</v>
      </c>
      <c r="W78" s="1" t="str">
        <f>$K$12</f>
        <v>2023-2024</v>
      </c>
    </row>
    <row r="79" spans="2:23">
      <c r="B79" s="3" t="s">
        <v>113</v>
      </c>
      <c r="C79" s="8">
        <v>123</v>
      </c>
      <c r="D79" s="8">
        <v>138</v>
      </c>
      <c r="E79" s="8">
        <v>112</v>
      </c>
      <c r="F79" s="8">
        <v>113</v>
      </c>
      <c r="G79" s="8">
        <v>142</v>
      </c>
      <c r="H79" s="8">
        <v>182</v>
      </c>
      <c r="I79" s="8">
        <v>158</v>
      </c>
      <c r="J79" s="8">
        <v>134</v>
      </c>
      <c r="K79" s="8">
        <v>132</v>
      </c>
      <c r="N79" s="9" t="str">
        <f>B79</f>
        <v>Home-Based</v>
      </c>
      <c r="O79" s="11">
        <f t="shared" ref="O79:W79" si="43">C79/C82</f>
        <v>3.5807860262008731E-2</v>
      </c>
      <c r="P79" s="11">
        <f t="shared" si="43"/>
        <v>3.9919004917558579E-2</v>
      </c>
      <c r="Q79" s="11">
        <f t="shared" si="43"/>
        <v>3.2285961372153359E-2</v>
      </c>
      <c r="R79" s="11">
        <f t="shared" si="43"/>
        <v>3.2801161103047899E-2</v>
      </c>
      <c r="S79" s="11">
        <f t="shared" si="43"/>
        <v>3.8607939097335509E-2</v>
      </c>
      <c r="T79" s="11">
        <f t="shared" si="43"/>
        <v>5.0654049540773724E-2</v>
      </c>
      <c r="U79" s="11">
        <f t="shared" si="43"/>
        <v>4.3864519711271518E-2</v>
      </c>
      <c r="V79" s="11">
        <f t="shared" si="43"/>
        <v>3.8851841113366196E-2</v>
      </c>
      <c r="W79" s="11">
        <f t="shared" si="43"/>
        <v>3.7833190025795355E-2</v>
      </c>
    </row>
    <row r="80" spans="2:23">
      <c r="B80" s="3" t="s">
        <v>114</v>
      </c>
      <c r="C80" s="8">
        <v>173</v>
      </c>
      <c r="D80" s="8">
        <v>165</v>
      </c>
      <c r="E80" s="8">
        <v>157</v>
      </c>
      <c r="F80" s="8">
        <v>158</v>
      </c>
      <c r="G80" s="8">
        <v>178</v>
      </c>
      <c r="H80" s="8">
        <v>163</v>
      </c>
      <c r="I80" s="8">
        <v>163</v>
      </c>
      <c r="J80" s="8">
        <v>173</v>
      </c>
      <c r="K80" s="8">
        <v>190</v>
      </c>
      <c r="N80" s="9" t="str">
        <f>B80</f>
        <v>Private</v>
      </c>
      <c r="O80" s="11">
        <f t="shared" ref="O80:W80" si="44">C80/C82</f>
        <v>5.0363901018922852E-2</v>
      </c>
      <c r="P80" s="11">
        <f t="shared" si="44"/>
        <v>4.7729245010124384E-2</v>
      </c>
      <c r="Q80" s="11">
        <f t="shared" si="44"/>
        <v>4.5257999423464979E-2</v>
      </c>
      <c r="R80" s="11">
        <f t="shared" si="44"/>
        <v>4.5863570391872277E-2</v>
      </c>
      <c r="S80" s="11">
        <f t="shared" si="44"/>
        <v>4.8395867319195214E-2</v>
      </c>
      <c r="T80" s="11">
        <f t="shared" si="44"/>
        <v>4.5365989423879767E-2</v>
      </c>
      <c r="U80" s="11">
        <f t="shared" si="44"/>
        <v>4.5252637423653527E-2</v>
      </c>
      <c r="V80" s="11">
        <f t="shared" si="44"/>
        <v>5.0159466512032472E-2</v>
      </c>
      <c r="W80" s="11">
        <f t="shared" si="44"/>
        <v>5.4456864431069077E-2</v>
      </c>
    </row>
    <row r="81" spans="2:23">
      <c r="B81" s="3" t="s">
        <v>115</v>
      </c>
      <c r="C81" s="8">
        <v>3139</v>
      </c>
      <c r="D81" s="8">
        <v>3154</v>
      </c>
      <c r="E81" s="8">
        <v>3200</v>
      </c>
      <c r="F81" s="8">
        <v>3174</v>
      </c>
      <c r="G81" s="8">
        <v>3358</v>
      </c>
      <c r="H81" s="8">
        <v>3248</v>
      </c>
      <c r="I81" s="8">
        <v>3281</v>
      </c>
      <c r="J81" s="8">
        <v>3142</v>
      </c>
      <c r="K81" s="8">
        <v>3167</v>
      </c>
      <c r="N81" s="9" t="str">
        <f>B81</f>
        <v>Public</v>
      </c>
      <c r="O81" s="11">
        <f t="shared" ref="O81:W81" si="45">C81/C82</f>
        <v>0.91382823871906838</v>
      </c>
      <c r="P81" s="11">
        <f t="shared" si="45"/>
        <v>0.91235175007231706</v>
      </c>
      <c r="Q81" s="11">
        <f t="shared" si="45"/>
        <v>0.92245603920438168</v>
      </c>
      <c r="R81" s="11">
        <f t="shared" si="45"/>
        <v>0.92133526850507985</v>
      </c>
      <c r="S81" s="11">
        <f t="shared" si="45"/>
        <v>0.91299619358346928</v>
      </c>
      <c r="T81" s="11">
        <f t="shared" si="45"/>
        <v>0.9039799610353465</v>
      </c>
      <c r="U81" s="11">
        <f t="shared" si="45"/>
        <v>0.91088284286507493</v>
      </c>
      <c r="V81" s="11">
        <f t="shared" si="45"/>
        <v>0.91098869237460134</v>
      </c>
      <c r="W81" s="11">
        <f t="shared" si="45"/>
        <v>0.90770994554313555</v>
      </c>
    </row>
    <row r="82" spans="2:23">
      <c r="B82" s="134" t="s">
        <v>124</v>
      </c>
      <c r="C82" s="135">
        <v>3435</v>
      </c>
      <c r="D82" s="135">
        <v>3457</v>
      </c>
      <c r="E82" s="135">
        <v>3469</v>
      </c>
      <c r="F82" s="135">
        <v>3445</v>
      </c>
      <c r="G82" s="135">
        <v>3678</v>
      </c>
      <c r="H82" s="135">
        <v>3593</v>
      </c>
      <c r="I82" s="135">
        <v>3602</v>
      </c>
      <c r="J82" s="135">
        <v>3449</v>
      </c>
      <c r="K82" s="135">
        <v>3489</v>
      </c>
      <c r="O82" s="11"/>
      <c r="P82" s="11"/>
      <c r="Q82" s="11"/>
      <c r="R82" s="11"/>
      <c r="S82" s="11"/>
      <c r="T82" s="11"/>
      <c r="U82" s="11"/>
      <c r="V82" s="11"/>
      <c r="W82" s="11"/>
    </row>
    <row r="83" spans="2:23">
      <c r="B83" s="132" t="s">
        <v>37</v>
      </c>
      <c r="C83" s="133"/>
      <c r="D83" s="133"/>
      <c r="E83" s="133"/>
      <c r="F83" s="133"/>
      <c r="G83" s="133"/>
      <c r="H83" s="133"/>
      <c r="I83" s="133"/>
      <c r="J83" s="133"/>
      <c r="K83" s="133"/>
      <c r="M83" s="1" t="s">
        <v>116</v>
      </c>
      <c r="N83" s="1" t="str">
        <f>B83</f>
        <v>Whatcom</v>
      </c>
      <c r="O83" s="1" t="str">
        <f>$C$12</f>
        <v>2015-2016</v>
      </c>
      <c r="P83" s="1" t="str">
        <f>$D$12</f>
        <v>2016-2017</v>
      </c>
      <c r="Q83" s="1" t="str">
        <f>$E$12</f>
        <v>2017-2018</v>
      </c>
      <c r="R83" s="1" t="str">
        <f>$F$12</f>
        <v>2018-2019</v>
      </c>
      <c r="S83" s="1" t="str">
        <f>$G$12</f>
        <v>2019-2020</v>
      </c>
      <c r="T83" s="1" t="str">
        <f>$H$12</f>
        <v>2020-2021</v>
      </c>
      <c r="U83" s="1" t="str">
        <f>$I$12</f>
        <v>2021-2022</v>
      </c>
      <c r="V83" s="1" t="str">
        <f>$J$12</f>
        <v>2022-2023</v>
      </c>
      <c r="W83" s="1" t="str">
        <f>$K$12</f>
        <v>2023-2024</v>
      </c>
    </row>
    <row r="84" spans="2:23">
      <c r="B84" s="3" t="s">
        <v>113</v>
      </c>
      <c r="C84" s="8">
        <v>97</v>
      </c>
      <c r="D84" s="8">
        <v>96</v>
      </c>
      <c r="E84" s="8">
        <v>88</v>
      </c>
      <c r="F84" s="8">
        <v>71</v>
      </c>
      <c r="G84" s="8">
        <v>65</v>
      </c>
      <c r="H84" s="8">
        <v>121</v>
      </c>
      <c r="I84" s="8">
        <v>86</v>
      </c>
      <c r="J84" s="8">
        <v>105</v>
      </c>
      <c r="K84" s="8">
        <v>97</v>
      </c>
      <c r="N84" s="9" t="str">
        <f>B84</f>
        <v>Home-Based</v>
      </c>
      <c r="O84" s="11">
        <f t="shared" ref="O84:W84" si="46">C84/C87</f>
        <v>4.3226381461675581E-2</v>
      </c>
      <c r="P84" s="11">
        <f t="shared" si="46"/>
        <v>4.1775456919060053E-2</v>
      </c>
      <c r="Q84" s="11">
        <f t="shared" si="46"/>
        <v>3.7115141290594685E-2</v>
      </c>
      <c r="R84" s="11">
        <f t="shared" si="46"/>
        <v>2.9571012078300707E-2</v>
      </c>
      <c r="S84" s="11">
        <f t="shared" si="46"/>
        <v>2.7718550106609809E-2</v>
      </c>
      <c r="T84" s="11">
        <f t="shared" si="46"/>
        <v>4.9651210504718914E-2</v>
      </c>
      <c r="U84" s="11">
        <f t="shared" si="46"/>
        <v>3.6332910857625689E-2</v>
      </c>
      <c r="V84" s="11">
        <f t="shared" si="46"/>
        <v>4.3604651162790699E-2</v>
      </c>
      <c r="W84" s="11">
        <f t="shared" si="46"/>
        <v>4.0366208905534745E-2</v>
      </c>
    </row>
    <row r="85" spans="2:23">
      <c r="B85" s="3" t="s">
        <v>114</v>
      </c>
      <c r="C85" s="8">
        <v>180</v>
      </c>
      <c r="D85" s="8">
        <v>225</v>
      </c>
      <c r="E85" s="8">
        <v>200</v>
      </c>
      <c r="F85" s="8">
        <v>197</v>
      </c>
      <c r="G85" s="8">
        <v>205</v>
      </c>
      <c r="H85" s="8">
        <v>188</v>
      </c>
      <c r="I85" s="8">
        <v>232</v>
      </c>
      <c r="J85" s="8">
        <v>259</v>
      </c>
      <c r="K85" s="8">
        <v>268</v>
      </c>
      <c r="N85" s="9" t="str">
        <f>B85</f>
        <v>Private</v>
      </c>
      <c r="O85" s="11">
        <f t="shared" ref="O85:W85" si="47">C85/C87</f>
        <v>8.0213903743315509E-2</v>
      </c>
      <c r="P85" s="11">
        <f t="shared" si="47"/>
        <v>9.7911227154047001E-2</v>
      </c>
      <c r="Q85" s="11">
        <f t="shared" si="47"/>
        <v>8.4352593842260654E-2</v>
      </c>
      <c r="R85" s="11">
        <f t="shared" si="47"/>
        <v>8.2049146189087874E-2</v>
      </c>
      <c r="S85" s="11">
        <f t="shared" si="47"/>
        <v>8.7420042643923238E-2</v>
      </c>
      <c r="T85" s="11">
        <f t="shared" si="47"/>
        <v>7.7144029544521958E-2</v>
      </c>
      <c r="U85" s="11">
        <f t="shared" si="47"/>
        <v>9.8014364174059995E-2</v>
      </c>
      <c r="V85" s="11">
        <f t="shared" si="47"/>
        <v>0.10755813953488372</v>
      </c>
      <c r="W85" s="11">
        <f t="shared" si="47"/>
        <v>0.11152725759467333</v>
      </c>
    </row>
    <row r="86" spans="2:23">
      <c r="B86" s="3" t="s">
        <v>115</v>
      </c>
      <c r="C86" s="8">
        <v>1967</v>
      </c>
      <c r="D86" s="8">
        <v>1977</v>
      </c>
      <c r="E86" s="8">
        <v>2083</v>
      </c>
      <c r="F86" s="8">
        <v>2133</v>
      </c>
      <c r="G86" s="8">
        <v>2075</v>
      </c>
      <c r="H86" s="8">
        <v>2128</v>
      </c>
      <c r="I86" s="8">
        <v>2049</v>
      </c>
      <c r="J86" s="8">
        <v>2044</v>
      </c>
      <c r="K86" s="8">
        <v>2038</v>
      </c>
      <c r="N86" s="9" t="str">
        <f>B86</f>
        <v>Public</v>
      </c>
      <c r="O86" s="11">
        <f t="shared" ref="O86:W86" si="48">C86/C87</f>
        <v>0.87655971479500894</v>
      </c>
      <c r="P86" s="11">
        <f t="shared" si="48"/>
        <v>0.86031331592689297</v>
      </c>
      <c r="Q86" s="11">
        <f t="shared" si="48"/>
        <v>0.87853226486714464</v>
      </c>
      <c r="R86" s="11">
        <f t="shared" si="48"/>
        <v>0.88837984173261142</v>
      </c>
      <c r="S86" s="11">
        <f t="shared" si="48"/>
        <v>0.88486140724946694</v>
      </c>
      <c r="T86" s="11">
        <f t="shared" si="48"/>
        <v>0.87320475995075908</v>
      </c>
      <c r="U86" s="11">
        <f t="shared" si="48"/>
        <v>0.86565272496831436</v>
      </c>
      <c r="V86" s="11">
        <f t="shared" si="48"/>
        <v>0.84883720930232553</v>
      </c>
      <c r="W86" s="11">
        <f t="shared" si="48"/>
        <v>0.84810653349979193</v>
      </c>
    </row>
    <row r="87" spans="2:23">
      <c r="B87" s="134" t="s">
        <v>125</v>
      </c>
      <c r="C87" s="135">
        <v>2244</v>
      </c>
      <c r="D87" s="135">
        <v>2298</v>
      </c>
      <c r="E87" s="135">
        <v>2371</v>
      </c>
      <c r="F87" s="135">
        <v>2401</v>
      </c>
      <c r="G87" s="135">
        <v>2345</v>
      </c>
      <c r="H87" s="135">
        <v>2437</v>
      </c>
      <c r="I87" s="135">
        <v>2367</v>
      </c>
      <c r="J87" s="135">
        <v>2408</v>
      </c>
      <c r="K87" s="135">
        <v>2403</v>
      </c>
      <c r="O87" s="11"/>
      <c r="P87" s="11"/>
      <c r="Q87" s="11"/>
      <c r="R87" s="11"/>
      <c r="S87" s="11"/>
      <c r="T87" s="11"/>
      <c r="U87" s="11"/>
      <c r="V87" s="11"/>
      <c r="W87" s="11"/>
    </row>
    <row r="88" spans="2:23">
      <c r="B88" s="130" t="s">
        <v>111</v>
      </c>
      <c r="C88" s="131">
        <v>87770</v>
      </c>
      <c r="D88" s="131">
        <v>89497</v>
      </c>
      <c r="E88" s="131">
        <v>90568</v>
      </c>
      <c r="F88" s="131">
        <v>92924</v>
      </c>
      <c r="G88" s="131">
        <v>95841</v>
      </c>
      <c r="H88" s="131">
        <v>95707</v>
      </c>
      <c r="I88" s="131">
        <v>92948</v>
      </c>
      <c r="J88" s="131">
        <v>90904</v>
      </c>
      <c r="K88" s="131">
        <v>91008</v>
      </c>
      <c r="M88" s="1"/>
      <c r="N88" s="1"/>
      <c r="O88" s="1"/>
      <c r="P88" s="1"/>
      <c r="Q88" s="1"/>
      <c r="R88" s="1"/>
      <c r="S88" s="1"/>
      <c r="T88" s="1"/>
      <c r="U88" s="1"/>
      <c r="V88" s="1"/>
      <c r="W88" s="1"/>
    </row>
    <row r="89" spans="2:23">
      <c r="B89"/>
      <c r="C89"/>
      <c r="D89"/>
      <c r="E89"/>
      <c r="F89"/>
      <c r="G89"/>
      <c r="H89"/>
      <c r="I89"/>
      <c r="O89" s="11"/>
      <c r="P89" s="11"/>
      <c r="Q89" s="11"/>
      <c r="R89" s="11"/>
      <c r="S89" s="11"/>
      <c r="T89" s="11"/>
      <c r="U89" s="11"/>
      <c r="V89" s="11"/>
      <c r="W89" s="11"/>
    </row>
    <row r="90" spans="2:23">
      <c r="B90"/>
      <c r="C90"/>
      <c r="D90"/>
      <c r="E90"/>
      <c r="F90"/>
      <c r="G90"/>
      <c r="H90"/>
      <c r="I90"/>
      <c r="O90" s="11"/>
      <c r="P90" s="11"/>
      <c r="Q90" s="11"/>
      <c r="R90" s="11"/>
      <c r="S90" s="11"/>
      <c r="T90" s="11"/>
      <c r="U90" s="11"/>
      <c r="V90" s="11"/>
      <c r="W90" s="11"/>
    </row>
    <row r="91" spans="2:23">
      <c r="B91"/>
      <c r="C91"/>
      <c r="D91"/>
      <c r="E91"/>
      <c r="F91"/>
      <c r="G91"/>
      <c r="H91"/>
      <c r="I91"/>
      <c r="O91" s="11"/>
      <c r="P91" s="11"/>
      <c r="Q91" s="11"/>
      <c r="R91" s="11"/>
      <c r="S91" s="11"/>
      <c r="T91" s="11"/>
      <c r="U91" s="11"/>
      <c r="V91" s="11"/>
      <c r="W91" s="11"/>
    </row>
    <row r="92" spans="2:23">
      <c r="B92"/>
      <c r="C92"/>
      <c r="D92"/>
      <c r="E92"/>
      <c r="F92"/>
      <c r="G92"/>
      <c r="H92"/>
      <c r="I92"/>
      <c r="O92" s="11"/>
      <c r="P92" s="11"/>
      <c r="Q92" s="11"/>
      <c r="R92" s="11"/>
      <c r="S92" s="11"/>
      <c r="T92" s="11"/>
      <c r="U92" s="11"/>
      <c r="V92" s="11"/>
      <c r="W92" s="11"/>
    </row>
    <row r="93" spans="2:23">
      <c r="B93"/>
      <c r="C93"/>
      <c r="D93"/>
      <c r="E93"/>
      <c r="F93"/>
      <c r="G93"/>
      <c r="H93"/>
      <c r="I93"/>
      <c r="M93" s="1"/>
      <c r="N93" s="1"/>
      <c r="O93" s="1"/>
      <c r="P93" s="1"/>
      <c r="Q93" s="1"/>
      <c r="R93" s="1"/>
      <c r="S93" s="1"/>
      <c r="T93" s="1"/>
      <c r="U93" s="1"/>
      <c r="V93" s="1"/>
      <c r="W93" s="1"/>
    </row>
    <row r="94" spans="2:23">
      <c r="B94"/>
      <c r="C94"/>
      <c r="D94"/>
      <c r="E94"/>
      <c r="F94"/>
      <c r="G94"/>
      <c r="H94"/>
      <c r="I94"/>
      <c r="O94" s="11"/>
      <c r="P94" s="11"/>
      <c r="Q94" s="11"/>
      <c r="R94" s="11"/>
      <c r="S94" s="11"/>
      <c r="T94" s="11"/>
      <c r="U94" s="11"/>
      <c r="V94" s="11"/>
      <c r="W94" s="11"/>
    </row>
    <row r="95" spans="2:23">
      <c r="B95"/>
      <c r="C95"/>
      <c r="D95"/>
      <c r="E95"/>
      <c r="F95"/>
      <c r="G95"/>
      <c r="H95"/>
      <c r="I95"/>
      <c r="O95" s="11"/>
      <c r="P95" s="11"/>
      <c r="Q95" s="11"/>
      <c r="R95" s="11"/>
      <c r="S95" s="11"/>
      <c r="T95" s="11"/>
      <c r="U95" s="11"/>
      <c r="V95" s="11"/>
      <c r="W95" s="11"/>
    </row>
    <row r="96" spans="2:23">
      <c r="B96"/>
      <c r="C96"/>
      <c r="D96"/>
      <c r="E96"/>
      <c r="F96"/>
      <c r="G96"/>
      <c r="H96"/>
      <c r="I96"/>
      <c r="O96" s="11"/>
      <c r="P96" s="11"/>
      <c r="Q96" s="11"/>
      <c r="R96" s="11"/>
      <c r="S96" s="11"/>
      <c r="T96" s="11"/>
      <c r="U96" s="11"/>
      <c r="V96" s="11"/>
      <c r="W96" s="11"/>
    </row>
    <row r="97" spans="2:23">
      <c r="B97"/>
      <c r="C97"/>
      <c r="D97"/>
      <c r="E97"/>
      <c r="F97"/>
      <c r="G97"/>
      <c r="H97"/>
      <c r="I97"/>
      <c r="O97" s="11"/>
      <c r="P97" s="11"/>
      <c r="Q97" s="11"/>
      <c r="R97" s="11"/>
      <c r="S97" s="11"/>
      <c r="T97" s="11"/>
      <c r="U97" s="11"/>
      <c r="V97" s="11"/>
      <c r="W97" s="11"/>
    </row>
    <row r="98" spans="2:23">
      <c r="B98"/>
      <c r="C98"/>
      <c r="D98"/>
      <c r="E98"/>
      <c r="F98"/>
      <c r="G98"/>
      <c r="H98"/>
      <c r="I98"/>
      <c r="M98" s="1"/>
      <c r="N98" s="1"/>
      <c r="O98" s="1"/>
      <c r="P98" s="1"/>
      <c r="Q98" s="1"/>
      <c r="R98" s="1"/>
      <c r="S98" s="1"/>
      <c r="T98" s="1"/>
      <c r="U98" s="1"/>
      <c r="V98" s="1"/>
      <c r="W98" s="1"/>
    </row>
    <row r="99" spans="2:23">
      <c r="B99"/>
      <c r="C99"/>
      <c r="D99"/>
      <c r="E99"/>
      <c r="F99"/>
      <c r="G99"/>
      <c r="H99"/>
      <c r="I99"/>
      <c r="O99" s="11"/>
      <c r="P99" s="11"/>
      <c r="Q99" s="11"/>
      <c r="R99" s="11"/>
      <c r="S99" s="11"/>
      <c r="T99" s="11"/>
      <c r="U99" s="11"/>
      <c r="V99" s="11"/>
      <c r="W99" s="11"/>
    </row>
    <row r="100" spans="2:23">
      <c r="B100"/>
      <c r="C100"/>
      <c r="D100"/>
      <c r="E100"/>
      <c r="F100"/>
      <c r="G100"/>
      <c r="H100"/>
      <c r="I100"/>
      <c r="O100" s="11"/>
      <c r="P100" s="11"/>
      <c r="Q100" s="11"/>
      <c r="R100" s="11"/>
      <c r="S100" s="11"/>
      <c r="T100" s="11"/>
      <c r="U100" s="11"/>
      <c r="V100" s="11"/>
      <c r="W100" s="11"/>
    </row>
    <row r="101" spans="2:23">
      <c r="B101"/>
      <c r="C101"/>
      <c r="D101"/>
      <c r="E101"/>
      <c r="F101"/>
      <c r="G101"/>
      <c r="H101"/>
      <c r="I101"/>
      <c r="O101" s="11"/>
      <c r="P101" s="11"/>
      <c r="Q101" s="11"/>
      <c r="R101" s="11"/>
      <c r="S101" s="11"/>
      <c r="T101" s="11"/>
      <c r="U101" s="11"/>
      <c r="V101" s="11"/>
      <c r="W101" s="11"/>
    </row>
    <row r="102" spans="2:23">
      <c r="B102"/>
      <c r="C102"/>
      <c r="D102"/>
      <c r="E102"/>
      <c r="F102"/>
      <c r="G102"/>
      <c r="H102"/>
      <c r="I102"/>
      <c r="O102" s="11"/>
      <c r="P102" s="11"/>
      <c r="Q102" s="11"/>
      <c r="R102" s="11"/>
      <c r="S102" s="11"/>
      <c r="T102" s="11"/>
      <c r="U102" s="11"/>
      <c r="V102" s="11"/>
      <c r="W102" s="11"/>
    </row>
    <row r="103" spans="2:23">
      <c r="B103"/>
      <c r="C103"/>
      <c r="D103"/>
      <c r="E103"/>
      <c r="F103"/>
      <c r="G103"/>
      <c r="H103"/>
      <c r="I103"/>
      <c r="M103" s="1"/>
      <c r="N103" s="1"/>
      <c r="O103" s="1"/>
      <c r="P103" s="1"/>
      <c r="Q103" s="1"/>
      <c r="R103" s="1"/>
      <c r="S103" s="1"/>
      <c r="T103" s="1"/>
      <c r="U103" s="1"/>
      <c r="V103" s="1"/>
      <c r="W103" s="1"/>
    </row>
    <row r="104" spans="2:23">
      <c r="B104"/>
      <c r="C104"/>
      <c r="D104"/>
      <c r="E104"/>
      <c r="F104"/>
      <c r="G104"/>
      <c r="H104"/>
      <c r="I104"/>
      <c r="O104" s="11"/>
      <c r="P104" s="11"/>
      <c r="Q104" s="11"/>
      <c r="R104" s="11"/>
      <c r="S104" s="11"/>
      <c r="T104" s="11"/>
      <c r="U104" s="11"/>
      <c r="V104" s="11"/>
      <c r="W104" s="11"/>
    </row>
    <row r="105" spans="2:23">
      <c r="B105"/>
      <c r="C105"/>
      <c r="D105"/>
      <c r="E105"/>
      <c r="F105"/>
      <c r="G105"/>
      <c r="H105"/>
      <c r="I105"/>
      <c r="O105" s="11"/>
      <c r="P105" s="11"/>
      <c r="Q105" s="11"/>
      <c r="R105" s="11"/>
      <c r="S105" s="11"/>
      <c r="T105" s="11"/>
      <c r="U105" s="11"/>
      <c r="V105" s="11"/>
      <c r="W105" s="11"/>
    </row>
    <row r="106" spans="2:23">
      <c r="B106"/>
      <c r="C106"/>
      <c r="D106"/>
      <c r="E106"/>
      <c r="F106"/>
      <c r="G106"/>
      <c r="H106"/>
      <c r="I106"/>
      <c r="O106" s="11"/>
      <c r="P106" s="11"/>
      <c r="Q106" s="11"/>
      <c r="R106" s="11"/>
      <c r="S106" s="11"/>
      <c r="T106" s="11"/>
      <c r="U106" s="11"/>
      <c r="V106" s="11"/>
      <c r="W106" s="11"/>
    </row>
    <row r="107" spans="2:23">
      <c r="B107"/>
      <c r="C107"/>
      <c r="D107"/>
      <c r="E107"/>
      <c r="F107"/>
      <c r="G107"/>
      <c r="H107"/>
      <c r="I107"/>
      <c r="O107" s="11"/>
      <c r="P107" s="11"/>
      <c r="Q107" s="11"/>
      <c r="R107" s="11"/>
      <c r="S107" s="11"/>
      <c r="T107" s="11"/>
      <c r="U107" s="11"/>
      <c r="V107" s="11"/>
      <c r="W107" s="11"/>
    </row>
    <row r="108" spans="2:23">
      <c r="B108"/>
      <c r="C108"/>
      <c r="D108"/>
      <c r="E108"/>
      <c r="F108"/>
      <c r="G108"/>
      <c r="H108"/>
      <c r="I108"/>
      <c r="M108" s="1"/>
      <c r="N108" s="1"/>
      <c r="O108" s="1"/>
      <c r="P108" s="1"/>
      <c r="Q108" s="1"/>
      <c r="R108" s="1"/>
      <c r="S108" s="1"/>
      <c r="T108" s="1"/>
      <c r="U108" s="1"/>
      <c r="V108" s="1"/>
      <c r="W108" s="1"/>
    </row>
    <row r="109" spans="2:23">
      <c r="O109" s="11"/>
      <c r="P109" s="11"/>
      <c r="Q109" s="11"/>
      <c r="R109" s="11"/>
      <c r="S109" s="11"/>
      <c r="T109" s="11"/>
      <c r="U109" s="11"/>
      <c r="V109" s="11"/>
      <c r="W109" s="11"/>
    </row>
    <row r="110" spans="2:23">
      <c r="O110" s="11"/>
      <c r="P110" s="11"/>
      <c r="Q110" s="11"/>
      <c r="R110" s="11"/>
      <c r="S110" s="11"/>
      <c r="T110" s="11"/>
      <c r="U110" s="11"/>
      <c r="V110" s="11"/>
      <c r="W110" s="11"/>
    </row>
    <row r="111" spans="2:23">
      <c r="O111" s="11"/>
      <c r="P111" s="11"/>
      <c r="Q111" s="11"/>
      <c r="R111" s="11"/>
      <c r="S111" s="11"/>
      <c r="T111" s="11"/>
      <c r="U111" s="11"/>
      <c r="V111" s="11"/>
      <c r="W111" s="11"/>
    </row>
    <row r="112" spans="2:23">
      <c r="O112" s="11"/>
      <c r="P112" s="11"/>
      <c r="Q112" s="11"/>
      <c r="R112" s="11"/>
      <c r="S112" s="11"/>
      <c r="T112" s="11"/>
      <c r="U112" s="11"/>
      <c r="V112" s="11"/>
      <c r="W112" s="11"/>
    </row>
    <row r="113" spans="13:23">
      <c r="O113" s="11"/>
      <c r="P113" s="11"/>
      <c r="Q113" s="11"/>
      <c r="R113" s="11"/>
      <c r="S113" s="11"/>
      <c r="T113" s="11"/>
      <c r="U113" s="11"/>
      <c r="V113" s="11"/>
      <c r="W113" s="11"/>
    </row>
    <row r="115" spans="13:23">
      <c r="M115" s="1"/>
      <c r="N115" s="1"/>
      <c r="O115" s="1"/>
      <c r="P115" s="1"/>
      <c r="Q115" s="1"/>
      <c r="R115" s="1"/>
      <c r="S115" s="1"/>
      <c r="T115" s="1"/>
      <c r="U115" s="1"/>
      <c r="V115" s="1"/>
      <c r="W115" s="1"/>
    </row>
    <row r="116" spans="13:23">
      <c r="O116" s="11"/>
      <c r="P116" s="11"/>
      <c r="Q116" s="11"/>
      <c r="R116" s="11"/>
      <c r="S116" s="11"/>
      <c r="T116" s="11"/>
      <c r="U116" s="11"/>
      <c r="V116" s="11"/>
      <c r="W116" s="11"/>
    </row>
    <row r="117" spans="13:23">
      <c r="O117" s="11"/>
      <c r="P117" s="11"/>
      <c r="Q117" s="11"/>
      <c r="R117" s="11"/>
      <c r="S117" s="11"/>
      <c r="T117" s="11"/>
      <c r="U117" s="11"/>
      <c r="V117" s="11"/>
      <c r="W117" s="11"/>
    </row>
    <row r="118" spans="13:23">
      <c r="O118" s="11"/>
      <c r="P118" s="11"/>
      <c r="Q118" s="11"/>
      <c r="R118" s="11"/>
      <c r="S118" s="11"/>
      <c r="T118" s="11"/>
      <c r="U118" s="11"/>
      <c r="V118" s="11"/>
      <c r="W118" s="11"/>
    </row>
    <row r="120" spans="13:23">
      <c r="M120" s="1"/>
      <c r="N120" s="1"/>
      <c r="O120" s="1"/>
      <c r="P120" s="1"/>
      <c r="Q120" s="1"/>
      <c r="R120" s="1"/>
      <c r="S120" s="1"/>
      <c r="T120" s="1"/>
      <c r="U120" s="1"/>
      <c r="V120" s="1"/>
      <c r="W120" s="1"/>
    </row>
    <row r="121" spans="13:23">
      <c r="O121" s="11"/>
      <c r="P121" s="11"/>
      <c r="Q121" s="11"/>
      <c r="R121" s="11"/>
      <c r="S121" s="11"/>
      <c r="T121" s="11"/>
      <c r="U121" s="11"/>
      <c r="V121" s="11"/>
      <c r="W121" s="11"/>
    </row>
    <row r="122" spans="13:23">
      <c r="O122" s="11"/>
      <c r="P122" s="11"/>
      <c r="Q122" s="11"/>
      <c r="R122" s="11"/>
      <c r="S122" s="11"/>
      <c r="T122" s="11"/>
      <c r="U122" s="11"/>
      <c r="V122" s="11"/>
      <c r="W122" s="11"/>
    </row>
    <row r="123" spans="13:23">
      <c r="O123" s="11"/>
      <c r="P123" s="11"/>
      <c r="Q123" s="11"/>
      <c r="R123" s="11"/>
      <c r="S123" s="11"/>
      <c r="T123" s="11"/>
      <c r="U123" s="11"/>
      <c r="V123" s="11"/>
      <c r="W123" s="11"/>
    </row>
    <row r="125" spans="13:23">
      <c r="M125" s="1"/>
      <c r="N125" s="1"/>
      <c r="O125" s="1"/>
      <c r="P125" s="1"/>
      <c r="Q125" s="1"/>
      <c r="R125" s="1"/>
      <c r="S125" s="1"/>
      <c r="T125" s="1"/>
      <c r="U125" s="1"/>
      <c r="V125" s="1"/>
      <c r="W125" s="1"/>
    </row>
    <row r="126" spans="13:23">
      <c r="O126" s="11"/>
      <c r="P126" s="11"/>
      <c r="Q126" s="11"/>
      <c r="R126" s="11"/>
      <c r="S126" s="11"/>
      <c r="T126" s="11"/>
      <c r="U126" s="11"/>
      <c r="V126" s="11"/>
      <c r="W126" s="11"/>
    </row>
    <row r="127" spans="13:23">
      <c r="O127" s="11"/>
      <c r="P127" s="11"/>
      <c r="Q127" s="11"/>
      <c r="R127" s="11"/>
      <c r="S127" s="11"/>
      <c r="T127" s="11"/>
      <c r="U127" s="11"/>
      <c r="V127" s="11"/>
      <c r="W127" s="11"/>
    </row>
    <row r="128" spans="13:23">
      <c r="O128" s="11"/>
      <c r="P128" s="11"/>
      <c r="Q128" s="11"/>
      <c r="R128" s="11"/>
      <c r="S128" s="11"/>
      <c r="T128" s="11"/>
      <c r="U128" s="11"/>
      <c r="V128" s="11"/>
      <c r="W128" s="11"/>
    </row>
    <row r="130" spans="13:23">
      <c r="M130" s="1"/>
      <c r="N130" s="1"/>
      <c r="O130" s="1"/>
      <c r="P130" s="1"/>
      <c r="Q130" s="1"/>
      <c r="R130" s="1"/>
      <c r="S130" s="1"/>
      <c r="T130" s="1"/>
      <c r="U130" s="1"/>
      <c r="V130" s="1"/>
      <c r="W130" s="1"/>
    </row>
    <row r="131" spans="13:23">
      <c r="O131" s="11"/>
      <c r="P131" s="11"/>
      <c r="Q131" s="11"/>
      <c r="R131" s="11"/>
      <c r="S131" s="11"/>
      <c r="T131" s="11"/>
      <c r="U131" s="11"/>
      <c r="V131" s="11"/>
      <c r="W131" s="11"/>
    </row>
    <row r="132" spans="13:23">
      <c r="O132" s="11"/>
      <c r="P132" s="11"/>
      <c r="Q132" s="11"/>
      <c r="R132" s="11"/>
      <c r="S132" s="11"/>
      <c r="T132" s="11"/>
      <c r="U132" s="11"/>
      <c r="V132" s="11"/>
      <c r="W132" s="11"/>
    </row>
    <row r="133" spans="13:23">
      <c r="O133" s="11"/>
      <c r="P133" s="11"/>
      <c r="Q133" s="11"/>
      <c r="R133" s="11"/>
      <c r="S133" s="11"/>
      <c r="T133" s="11"/>
      <c r="U133" s="11"/>
      <c r="V133" s="11"/>
      <c r="W133" s="11"/>
    </row>
    <row r="135" spans="13:23">
      <c r="M135" s="1"/>
      <c r="N135" s="1"/>
      <c r="O135" s="1"/>
      <c r="P135" s="1"/>
      <c r="Q135" s="1"/>
      <c r="R135" s="1"/>
      <c r="S135" s="1"/>
      <c r="T135" s="1"/>
      <c r="U135" s="1"/>
      <c r="V135" s="1"/>
      <c r="W135" s="1"/>
    </row>
    <row r="136" spans="13:23">
      <c r="O136" s="11"/>
      <c r="P136" s="11"/>
      <c r="Q136" s="11"/>
      <c r="R136" s="11"/>
      <c r="S136" s="11"/>
      <c r="T136" s="11"/>
      <c r="U136" s="11"/>
      <c r="V136" s="11"/>
      <c r="W136" s="11"/>
    </row>
    <row r="137" spans="13:23">
      <c r="O137" s="11"/>
      <c r="P137" s="11"/>
      <c r="Q137" s="11"/>
      <c r="R137" s="11"/>
      <c r="S137" s="11"/>
      <c r="T137" s="11"/>
      <c r="U137" s="11"/>
      <c r="V137" s="11"/>
      <c r="W137" s="11"/>
    </row>
    <row r="139" spans="13:23">
      <c r="M139" s="1"/>
      <c r="N139" s="1"/>
      <c r="O139" s="1"/>
      <c r="P139" s="1"/>
      <c r="Q139" s="1"/>
      <c r="R139" s="1"/>
      <c r="S139" s="1"/>
      <c r="T139" s="1"/>
      <c r="U139" s="1"/>
      <c r="V139" s="1"/>
      <c r="W139" s="1"/>
    </row>
    <row r="140" spans="13:23">
      <c r="O140" s="11"/>
      <c r="P140" s="11"/>
      <c r="Q140" s="11"/>
      <c r="R140" s="11"/>
      <c r="S140" s="11"/>
      <c r="T140" s="11"/>
      <c r="U140" s="11"/>
      <c r="V140" s="11"/>
      <c r="W140" s="11"/>
    </row>
    <row r="141" spans="13:23">
      <c r="O141" s="11"/>
      <c r="P141" s="11"/>
      <c r="Q141" s="11"/>
      <c r="R141" s="11"/>
      <c r="S141" s="11"/>
      <c r="T141" s="11"/>
      <c r="U141" s="11"/>
      <c r="V141" s="11"/>
      <c r="W141" s="11"/>
    </row>
    <row r="142" spans="13:23">
      <c r="O142" s="11"/>
      <c r="P142" s="11"/>
      <c r="Q142" s="11"/>
      <c r="R142" s="11"/>
      <c r="S142" s="11"/>
      <c r="T142" s="11"/>
      <c r="U142" s="11"/>
      <c r="V142" s="11"/>
      <c r="W142" s="11"/>
    </row>
    <row r="144" spans="13:23">
      <c r="M144" s="1"/>
      <c r="N144" s="1"/>
      <c r="O144" s="1"/>
      <c r="P144" s="1"/>
      <c r="Q144" s="1"/>
      <c r="R144" s="1"/>
      <c r="S144" s="1"/>
      <c r="T144" s="1"/>
      <c r="U144" s="1"/>
      <c r="V144" s="1"/>
      <c r="W144" s="1"/>
    </row>
    <row r="145" spans="13:23">
      <c r="O145" s="11"/>
      <c r="P145" s="11"/>
      <c r="Q145" s="11"/>
      <c r="R145" s="11"/>
      <c r="S145" s="11"/>
      <c r="T145" s="11"/>
      <c r="U145" s="11"/>
      <c r="V145" s="11"/>
      <c r="W145" s="11"/>
    </row>
    <row r="146" spans="13:23">
      <c r="O146" s="11"/>
      <c r="P146" s="11"/>
      <c r="Q146" s="11"/>
      <c r="R146" s="11"/>
      <c r="S146" s="11"/>
      <c r="T146" s="11"/>
      <c r="U146" s="11"/>
      <c r="V146" s="11"/>
      <c r="W146" s="11"/>
    </row>
    <row r="147" spans="13:23">
      <c r="O147" s="11"/>
      <c r="P147" s="11"/>
      <c r="Q147" s="11"/>
      <c r="R147" s="11"/>
      <c r="S147" s="11"/>
      <c r="T147" s="11"/>
      <c r="U147" s="11"/>
      <c r="V147" s="11"/>
      <c r="W147" s="11"/>
    </row>
    <row r="149" spans="13:23">
      <c r="M149" s="1"/>
      <c r="N149" s="1"/>
      <c r="O149" s="1"/>
      <c r="P149" s="1"/>
      <c r="Q149" s="1"/>
      <c r="R149" s="1"/>
      <c r="S149" s="1"/>
      <c r="T149" s="1"/>
      <c r="U149" s="1"/>
      <c r="V149" s="1"/>
      <c r="W149" s="1"/>
    </row>
    <row r="150" spans="13:23">
      <c r="O150" s="11"/>
      <c r="P150" s="11"/>
      <c r="Q150" s="11"/>
      <c r="R150" s="11"/>
      <c r="S150" s="11"/>
      <c r="T150" s="11"/>
      <c r="U150" s="11"/>
      <c r="V150" s="11"/>
      <c r="W150" s="11"/>
    </row>
    <row r="151" spans="13:23">
      <c r="O151" s="11"/>
      <c r="P151" s="11"/>
      <c r="Q151" s="11"/>
      <c r="R151" s="11"/>
      <c r="S151" s="11"/>
      <c r="T151" s="11"/>
      <c r="U151" s="11"/>
      <c r="V151" s="11"/>
      <c r="W151" s="11"/>
    </row>
    <row r="152" spans="13:23">
      <c r="O152" s="11"/>
      <c r="P152" s="11"/>
      <c r="Q152" s="11"/>
      <c r="R152" s="11"/>
      <c r="S152" s="11"/>
      <c r="T152" s="11"/>
      <c r="U152" s="11"/>
      <c r="V152" s="11"/>
      <c r="W152" s="11"/>
    </row>
    <row r="154" spans="13:23">
      <c r="M154" s="1"/>
      <c r="N154" s="1"/>
      <c r="O154" s="1"/>
      <c r="P154" s="1"/>
      <c r="Q154" s="1"/>
      <c r="R154" s="1"/>
      <c r="S154" s="1"/>
      <c r="T154" s="1"/>
      <c r="U154" s="1"/>
      <c r="V154" s="1"/>
      <c r="W154" s="1"/>
    </row>
    <row r="155" spans="13:23">
      <c r="O155" s="11"/>
      <c r="P155" s="11"/>
      <c r="Q155" s="11"/>
      <c r="R155" s="11"/>
      <c r="S155" s="11"/>
      <c r="T155" s="11"/>
      <c r="U155" s="11"/>
      <c r="V155" s="11"/>
      <c r="W155" s="11"/>
    </row>
    <row r="156" spans="13:23">
      <c r="O156" s="11"/>
      <c r="P156" s="11"/>
      <c r="Q156" s="11"/>
      <c r="R156" s="11"/>
      <c r="S156" s="11"/>
      <c r="T156" s="11"/>
      <c r="U156" s="11"/>
      <c r="V156" s="11"/>
      <c r="W156" s="11"/>
    </row>
    <row r="158" spans="13:23">
      <c r="M158" s="1"/>
      <c r="N158" s="1"/>
      <c r="O158" s="1"/>
      <c r="P158" s="1"/>
      <c r="Q158" s="1"/>
      <c r="R158" s="1"/>
      <c r="S158" s="1"/>
      <c r="T158" s="1"/>
      <c r="U158" s="1"/>
      <c r="V158" s="1"/>
      <c r="W158" s="1"/>
    </row>
    <row r="159" spans="13:23">
      <c r="O159" s="11"/>
      <c r="P159" s="11"/>
      <c r="Q159" s="11"/>
      <c r="R159" s="11"/>
      <c r="S159" s="11"/>
      <c r="T159" s="11"/>
      <c r="U159" s="11"/>
      <c r="V159" s="11"/>
      <c r="W159" s="11"/>
    </row>
    <row r="160" spans="13:23">
      <c r="O160" s="11"/>
      <c r="P160" s="11"/>
      <c r="Q160" s="11"/>
      <c r="R160" s="11"/>
      <c r="S160" s="11"/>
      <c r="T160" s="11"/>
      <c r="U160" s="11"/>
      <c r="V160" s="11"/>
      <c r="W160" s="11"/>
    </row>
    <row r="161" spans="13:23">
      <c r="O161" s="11"/>
      <c r="P161" s="11"/>
      <c r="Q161" s="11"/>
      <c r="R161" s="11"/>
      <c r="S161" s="11"/>
      <c r="T161" s="11"/>
      <c r="U161" s="11"/>
      <c r="V161" s="11"/>
      <c r="W161" s="11"/>
    </row>
    <row r="163" spans="13:23">
      <c r="M163" s="1"/>
      <c r="N163" s="1"/>
      <c r="O163" s="1"/>
      <c r="P163" s="1"/>
      <c r="Q163" s="1"/>
      <c r="R163" s="1"/>
      <c r="S163" s="1"/>
      <c r="T163" s="1"/>
      <c r="U163" s="1"/>
      <c r="V163" s="1"/>
      <c r="W163" s="1"/>
    </row>
    <row r="164" spans="13:23">
      <c r="O164" s="11"/>
      <c r="P164" s="11"/>
      <c r="Q164" s="11"/>
      <c r="R164" s="11"/>
      <c r="S164" s="11"/>
      <c r="T164" s="11"/>
      <c r="U164" s="11"/>
      <c r="V164" s="11"/>
      <c r="W164" s="11"/>
    </row>
    <row r="165" spans="13:23">
      <c r="O165" s="11"/>
      <c r="P165" s="11"/>
      <c r="Q165" s="11"/>
      <c r="R165" s="11"/>
      <c r="S165" s="11"/>
      <c r="T165" s="11"/>
      <c r="U165" s="11"/>
      <c r="V165" s="11"/>
      <c r="W165" s="11"/>
    </row>
    <row r="166" spans="13:23">
      <c r="O166" s="11"/>
      <c r="P166" s="11"/>
      <c r="Q166" s="11"/>
      <c r="R166" s="11"/>
      <c r="S166" s="11"/>
      <c r="T166" s="11"/>
      <c r="U166" s="11"/>
      <c r="V166" s="11"/>
      <c r="W166" s="11"/>
    </row>
    <row r="168" spans="13:23">
      <c r="M168" s="1"/>
      <c r="N168" s="1"/>
      <c r="O168" s="1"/>
      <c r="P168" s="1"/>
      <c r="Q168" s="1"/>
      <c r="R168" s="1"/>
      <c r="S168" s="1"/>
      <c r="T168" s="1"/>
      <c r="U168" s="1"/>
      <c r="V168" s="1"/>
      <c r="W168" s="1"/>
    </row>
    <row r="169" spans="13:23">
      <c r="O169" s="11"/>
      <c r="P169" s="11"/>
      <c r="Q169" s="11"/>
      <c r="R169" s="11"/>
      <c r="S169" s="11"/>
      <c r="T169" s="11"/>
      <c r="U169" s="11"/>
      <c r="V169" s="11"/>
      <c r="W169" s="11"/>
    </row>
    <row r="170" spans="13:23">
      <c r="O170" s="11"/>
      <c r="P170" s="11"/>
      <c r="Q170" s="11"/>
      <c r="R170" s="11"/>
      <c r="S170" s="11"/>
      <c r="T170" s="11"/>
      <c r="U170" s="11"/>
      <c r="V170" s="11"/>
      <c r="W170" s="11"/>
    </row>
    <row r="171" spans="13:23">
      <c r="O171" s="11"/>
      <c r="P171" s="11"/>
      <c r="Q171" s="11"/>
      <c r="R171" s="11"/>
      <c r="S171" s="11"/>
      <c r="T171" s="11"/>
      <c r="U171" s="11"/>
      <c r="V171" s="11"/>
      <c r="W171" s="11"/>
    </row>
    <row r="173" spans="13:23">
      <c r="M173" s="1"/>
      <c r="N173" s="1"/>
      <c r="O173" s="1"/>
      <c r="P173" s="1"/>
      <c r="Q173" s="1"/>
      <c r="R173" s="1"/>
      <c r="S173" s="1"/>
      <c r="T173" s="1"/>
      <c r="U173" s="1"/>
      <c r="V173" s="1"/>
      <c r="W173" s="1"/>
    </row>
    <row r="174" spans="13:23">
      <c r="O174" s="11"/>
      <c r="P174" s="11"/>
      <c r="Q174" s="11"/>
      <c r="R174" s="11"/>
      <c r="S174" s="11"/>
      <c r="T174" s="11"/>
      <c r="U174" s="11"/>
      <c r="V174" s="11"/>
      <c r="W174" s="11"/>
    </row>
    <row r="175" spans="13:23">
      <c r="O175" s="11"/>
      <c r="P175" s="11"/>
      <c r="Q175" s="11"/>
      <c r="R175" s="11"/>
      <c r="S175" s="11"/>
      <c r="T175" s="11"/>
      <c r="U175" s="11"/>
      <c r="V175" s="11"/>
      <c r="W175" s="11"/>
    </row>
    <row r="176" spans="13:23">
      <c r="O176" s="11"/>
      <c r="P176" s="11"/>
      <c r="Q176" s="11"/>
      <c r="R176" s="11"/>
      <c r="S176" s="11"/>
      <c r="T176" s="11"/>
      <c r="U176" s="11"/>
      <c r="V176" s="11"/>
      <c r="W176" s="11"/>
    </row>
    <row r="178" spans="13:23">
      <c r="M178" s="1"/>
      <c r="N178" s="1"/>
      <c r="O178" s="1"/>
      <c r="P178" s="1"/>
      <c r="Q178" s="1"/>
      <c r="R178" s="1"/>
      <c r="S178" s="1"/>
      <c r="T178" s="1"/>
      <c r="U178" s="1"/>
      <c r="V178" s="1"/>
      <c r="W178" s="1"/>
    </row>
    <row r="179" spans="13:23">
      <c r="O179" s="11"/>
      <c r="P179" s="11"/>
      <c r="Q179" s="11"/>
      <c r="R179" s="11"/>
      <c r="S179" s="11"/>
      <c r="T179" s="11"/>
      <c r="U179" s="11"/>
      <c r="V179" s="11"/>
      <c r="W179" s="11"/>
    </row>
    <row r="180" spans="13:23">
      <c r="O180" s="11"/>
      <c r="P180" s="11"/>
      <c r="Q180" s="11"/>
      <c r="R180" s="11"/>
      <c r="S180" s="11"/>
      <c r="T180" s="11"/>
      <c r="U180" s="11"/>
      <c r="V180" s="11"/>
      <c r="W180" s="11"/>
    </row>
    <row r="182" spans="13:23">
      <c r="M182" s="1"/>
      <c r="N182" s="1"/>
      <c r="O182" s="1"/>
      <c r="P182" s="1"/>
      <c r="Q182" s="1"/>
      <c r="R182" s="1"/>
      <c r="S182" s="1"/>
      <c r="T182" s="1"/>
      <c r="U182" s="1"/>
      <c r="V182" s="1"/>
      <c r="W182" s="1"/>
    </row>
    <row r="183" spans="13:23">
      <c r="O183" s="11"/>
      <c r="P183" s="11"/>
      <c r="Q183" s="11"/>
      <c r="R183" s="11"/>
      <c r="S183" s="11"/>
      <c r="T183" s="11"/>
      <c r="U183" s="11"/>
      <c r="V183" s="11"/>
      <c r="W183" s="11"/>
    </row>
    <row r="184" spans="13:23">
      <c r="O184" s="11"/>
      <c r="P184" s="11"/>
      <c r="Q184" s="11"/>
      <c r="R184" s="11"/>
      <c r="S184" s="11"/>
      <c r="T184" s="11"/>
      <c r="U184" s="11"/>
      <c r="V184" s="11"/>
      <c r="W184" s="11"/>
    </row>
    <row r="185" spans="13:23">
      <c r="O185" s="11"/>
      <c r="P185" s="11"/>
      <c r="Q185" s="11"/>
      <c r="R185" s="11"/>
      <c r="S185" s="11"/>
      <c r="T185" s="11"/>
      <c r="U185" s="11"/>
      <c r="V185" s="11"/>
      <c r="W185" s="11"/>
    </row>
    <row r="187" spans="13:23">
      <c r="M187" s="1"/>
      <c r="N187" s="1"/>
      <c r="O187" s="1"/>
      <c r="P187" s="1"/>
      <c r="Q187" s="1"/>
      <c r="R187" s="1"/>
      <c r="S187" s="1"/>
      <c r="T187" s="1"/>
      <c r="U187" s="1"/>
      <c r="V187" s="1"/>
      <c r="W187" s="1"/>
    </row>
    <row r="188" spans="13:23">
      <c r="O188" s="11"/>
      <c r="P188" s="11"/>
      <c r="Q188" s="11"/>
      <c r="R188" s="11"/>
      <c r="S188" s="11"/>
      <c r="T188" s="11"/>
      <c r="U188" s="11"/>
      <c r="V188" s="11"/>
      <c r="W188" s="11"/>
    </row>
    <row r="189" spans="13:23">
      <c r="O189" s="11"/>
      <c r="P189" s="11"/>
      <c r="Q189" s="11"/>
      <c r="R189" s="11"/>
      <c r="S189" s="11"/>
      <c r="T189" s="11"/>
      <c r="U189" s="11"/>
      <c r="V189" s="11"/>
      <c r="W189" s="11"/>
    </row>
    <row r="190" spans="13:23">
      <c r="O190" s="11"/>
      <c r="P190" s="11"/>
      <c r="Q190" s="11"/>
      <c r="R190" s="11"/>
      <c r="S190" s="11"/>
      <c r="T190" s="11"/>
      <c r="U190" s="11"/>
      <c r="V190" s="11"/>
      <c r="W190" s="11"/>
    </row>
    <row r="192" spans="13:23">
      <c r="M192" s="1"/>
      <c r="N192" s="1"/>
      <c r="O192" s="1"/>
      <c r="P192" s="1"/>
      <c r="Q192" s="1"/>
      <c r="R192" s="1"/>
      <c r="S192" s="1"/>
      <c r="T192" s="1"/>
      <c r="U192" s="1"/>
      <c r="V192" s="1"/>
      <c r="W192" s="1"/>
    </row>
    <row r="193" spans="13:23">
      <c r="O193" s="11"/>
      <c r="P193" s="11"/>
      <c r="Q193" s="11"/>
      <c r="R193" s="11"/>
      <c r="S193" s="11"/>
      <c r="T193" s="11"/>
      <c r="U193" s="11"/>
      <c r="V193" s="11"/>
      <c r="W193" s="11"/>
    </row>
    <row r="194" spans="13:23">
      <c r="O194" s="11"/>
      <c r="P194" s="11"/>
      <c r="Q194" s="11"/>
      <c r="R194" s="11"/>
      <c r="S194" s="11"/>
      <c r="T194" s="11"/>
      <c r="U194" s="11"/>
      <c r="V194" s="11"/>
      <c r="W194" s="11"/>
    </row>
    <row r="195" spans="13:23">
      <c r="O195" s="11"/>
      <c r="P195" s="11"/>
      <c r="Q195" s="11"/>
      <c r="R195" s="11"/>
      <c r="S195" s="11"/>
      <c r="T195" s="11"/>
      <c r="U195" s="11"/>
      <c r="V195" s="11"/>
      <c r="W195" s="11"/>
    </row>
    <row r="197" spans="13:23">
      <c r="M197" s="1"/>
      <c r="N197" s="1"/>
      <c r="O197" s="1"/>
      <c r="P197" s="1"/>
      <c r="Q197" s="1"/>
      <c r="R197" s="1"/>
      <c r="S197" s="1"/>
      <c r="T197" s="1"/>
      <c r="U197" s="1"/>
      <c r="V197" s="1"/>
      <c r="W197" s="1"/>
    </row>
    <row r="198" spans="13:23">
      <c r="O198" s="11"/>
      <c r="P198" s="11"/>
      <c r="Q198" s="11"/>
      <c r="R198" s="11"/>
      <c r="S198" s="11"/>
      <c r="T198" s="11"/>
      <c r="U198" s="11"/>
      <c r="V198" s="11"/>
      <c r="W198" s="11"/>
    </row>
    <row r="199" spans="13:23">
      <c r="O199" s="11"/>
      <c r="P199" s="11"/>
      <c r="Q199" s="11"/>
      <c r="R199" s="11"/>
      <c r="S199" s="11"/>
      <c r="T199" s="11"/>
      <c r="U199" s="11"/>
      <c r="V199" s="11"/>
      <c r="W199" s="11"/>
    </row>
    <row r="200" spans="13:23">
      <c r="O200" s="11"/>
      <c r="P200" s="11"/>
      <c r="Q200" s="11"/>
      <c r="R200" s="11"/>
      <c r="S200" s="11"/>
      <c r="T200" s="11"/>
      <c r="U200" s="11"/>
      <c r="V200" s="11"/>
      <c r="W200" s="11"/>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317A8-7F5B-40D0-9BB1-8DB752DF8F3C}">
  <dimension ref="A1:W200"/>
  <sheetViews>
    <sheetView zoomScale="70" zoomScaleNormal="70" workbookViewId="0">
      <selection activeCell="M11" sqref="M11"/>
    </sheetView>
  </sheetViews>
  <sheetFormatPr defaultRowHeight="15"/>
  <cols>
    <col min="1" max="1" width="14.28515625" style="9" bestFit="1" customWidth="1"/>
    <col min="2" max="2" width="19.28515625" style="9" bestFit="1" customWidth="1"/>
    <col min="3" max="3" width="21.7109375" style="9" bestFit="1" customWidth="1"/>
    <col min="4" max="6" width="13.5703125" style="9" bestFit="1" customWidth="1"/>
    <col min="7" max="9" width="14" style="9" bestFit="1" customWidth="1"/>
    <col min="10" max="10" width="14.42578125" style="9" bestFit="1" customWidth="1"/>
    <col min="11" max="11" width="14.42578125" style="9" customWidth="1"/>
    <col min="12" max="12" width="6.7109375" style="9" customWidth="1"/>
    <col min="13" max="13" width="25.42578125" style="9" customWidth="1"/>
    <col min="14" max="14" width="35.85546875" style="9" bestFit="1" customWidth="1"/>
    <col min="15" max="18" width="13.5703125" style="9" bestFit="1" customWidth="1"/>
    <col min="19" max="21" width="14" style="9" bestFit="1" customWidth="1"/>
    <col min="22" max="23" width="14.42578125" style="9" bestFit="1" customWidth="1"/>
    <col min="24" max="16384" width="9.140625" style="9"/>
  </cols>
  <sheetData>
    <row r="1" spans="1:23">
      <c r="B1" s="1" t="s">
        <v>212</v>
      </c>
      <c r="M1" s="1" t="s">
        <v>212</v>
      </c>
      <c r="N1" s="9" t="s">
        <v>268</v>
      </c>
    </row>
    <row r="3" spans="1:23">
      <c r="B3" s="128" t="s">
        <v>147</v>
      </c>
      <c r="C3" s="128" t="s">
        <v>112</v>
      </c>
      <c r="D3" s="128"/>
      <c r="E3" s="128"/>
      <c r="F3" s="128"/>
      <c r="G3" s="128"/>
      <c r="H3" s="128"/>
      <c r="I3" s="128"/>
      <c r="J3" s="128"/>
      <c r="K3" s="128"/>
    </row>
    <row r="4" spans="1:23">
      <c r="B4" s="129" t="s">
        <v>110</v>
      </c>
      <c r="C4" s="129" t="s">
        <v>0</v>
      </c>
      <c r="D4" s="129" t="s">
        <v>103</v>
      </c>
      <c r="E4" s="129" t="s">
        <v>104</v>
      </c>
      <c r="F4" s="129" t="s">
        <v>105</v>
      </c>
      <c r="G4" s="129" t="s">
        <v>106</v>
      </c>
      <c r="H4" s="129" t="s">
        <v>107</v>
      </c>
      <c r="I4" s="129" t="s">
        <v>108</v>
      </c>
      <c r="J4" s="129" t="s">
        <v>230</v>
      </c>
      <c r="K4" s="129" t="s">
        <v>234</v>
      </c>
      <c r="M4" s="1" t="s">
        <v>116</v>
      </c>
      <c r="N4" s="1" t="str">
        <f>A5</f>
        <v>State Total</v>
      </c>
      <c r="O4" s="1" t="str">
        <f t="shared" ref="O4:W4" si="0">C4</f>
        <v>2015-2016</v>
      </c>
      <c r="P4" s="1" t="str">
        <f t="shared" si="0"/>
        <v>2016-2017</v>
      </c>
      <c r="Q4" s="1" t="str">
        <f t="shared" si="0"/>
        <v>2017-2018</v>
      </c>
      <c r="R4" s="1" t="str">
        <f t="shared" si="0"/>
        <v>2018-2019</v>
      </c>
      <c r="S4" s="1" t="str">
        <f t="shared" si="0"/>
        <v>2019-2020</v>
      </c>
      <c r="T4" s="1" t="str">
        <f t="shared" si="0"/>
        <v>2020-2021</v>
      </c>
      <c r="U4" s="1" t="str">
        <f t="shared" si="0"/>
        <v>2021-2022</v>
      </c>
      <c r="V4" s="1" t="str">
        <f t="shared" si="0"/>
        <v>2022-2023</v>
      </c>
      <c r="W4" s="1" t="str">
        <f t="shared" si="0"/>
        <v>2023-2024</v>
      </c>
    </row>
    <row r="5" spans="1:23">
      <c r="A5" s="1" t="s">
        <v>126</v>
      </c>
      <c r="B5" s="10" t="s">
        <v>113</v>
      </c>
      <c r="C5" s="8">
        <v>1942</v>
      </c>
      <c r="D5" s="8">
        <v>1933</v>
      </c>
      <c r="E5" s="8">
        <v>1943</v>
      </c>
      <c r="F5" s="8">
        <v>1966</v>
      </c>
      <c r="G5" s="8">
        <v>1864</v>
      </c>
      <c r="H5" s="8">
        <v>3139</v>
      </c>
      <c r="I5" s="8">
        <v>2669</v>
      </c>
      <c r="J5" s="8">
        <v>2621</v>
      </c>
      <c r="K5" s="8">
        <v>2479</v>
      </c>
      <c r="N5" s="9" t="str">
        <f>B5</f>
        <v>Home-Based</v>
      </c>
      <c r="O5" s="11">
        <f>C5/C8</f>
        <v>2.2296723231302669E-2</v>
      </c>
      <c r="P5" s="11">
        <f t="shared" ref="P5:W5" si="1">D5/D8</f>
        <v>2.1743532058492689E-2</v>
      </c>
      <c r="Q5" s="11">
        <f t="shared" si="1"/>
        <v>2.157091312794893E-2</v>
      </c>
      <c r="R5" s="11">
        <f t="shared" si="1"/>
        <v>2.1582338928347954E-2</v>
      </c>
      <c r="S5" s="11">
        <f t="shared" si="1"/>
        <v>2.0109393373825425E-2</v>
      </c>
      <c r="T5" s="11">
        <f t="shared" si="1"/>
        <v>3.2871863611611443E-2</v>
      </c>
      <c r="U5" s="11">
        <f t="shared" si="1"/>
        <v>2.8155731046836201E-2</v>
      </c>
      <c r="V5" s="11">
        <f t="shared" si="1"/>
        <v>2.8108444330051691E-2</v>
      </c>
      <c r="W5" s="11">
        <f t="shared" si="1"/>
        <v>2.7186787155641341E-2</v>
      </c>
    </row>
    <row r="6" spans="1:23">
      <c r="B6" s="10" t="s">
        <v>114</v>
      </c>
      <c r="C6" s="8">
        <v>5445</v>
      </c>
      <c r="D6" s="8">
        <v>5691</v>
      </c>
      <c r="E6" s="8">
        <v>5745</v>
      </c>
      <c r="F6" s="8">
        <v>5872</v>
      </c>
      <c r="G6" s="8">
        <v>5146</v>
      </c>
      <c r="H6" s="8">
        <v>5473</v>
      </c>
      <c r="I6" s="8">
        <v>6012</v>
      </c>
      <c r="J6" s="8">
        <v>6206</v>
      </c>
      <c r="K6" s="8">
        <v>6401</v>
      </c>
      <c r="N6" s="9" t="str">
        <f>B6</f>
        <v>Private</v>
      </c>
      <c r="O6" s="11">
        <f t="shared" ref="O6:W6" si="2">C6/C8</f>
        <v>6.2515786814852231E-2</v>
      </c>
      <c r="P6" s="11">
        <f t="shared" si="2"/>
        <v>6.4015748031496067E-2</v>
      </c>
      <c r="Q6" s="11">
        <f t="shared" si="2"/>
        <v>6.3780183180682765E-2</v>
      </c>
      <c r="R6" s="11">
        <f t="shared" si="2"/>
        <v>6.4461594194943628E-2</v>
      </c>
      <c r="S6" s="11">
        <f t="shared" si="2"/>
        <v>5.5516597801344221E-2</v>
      </c>
      <c r="T6" s="11">
        <f t="shared" si="2"/>
        <v>5.7313701671344197E-2</v>
      </c>
      <c r="U6" s="11">
        <f t="shared" si="2"/>
        <v>6.3421601743566591E-2</v>
      </c>
      <c r="V6" s="11">
        <f t="shared" si="2"/>
        <v>6.655513373227806E-2</v>
      </c>
      <c r="W6" s="11">
        <f t="shared" si="2"/>
        <v>7.0198719073521668E-2</v>
      </c>
    </row>
    <row r="7" spans="1:23">
      <c r="B7" s="10" t="s">
        <v>115</v>
      </c>
      <c r="C7" s="8">
        <v>79711</v>
      </c>
      <c r="D7" s="8">
        <v>81276</v>
      </c>
      <c r="E7" s="8">
        <v>82387</v>
      </c>
      <c r="F7" s="8">
        <v>83255</v>
      </c>
      <c r="G7" s="8">
        <v>85683</v>
      </c>
      <c r="H7" s="8">
        <v>86880</v>
      </c>
      <c r="I7" s="8">
        <v>86113.2</v>
      </c>
      <c r="J7" s="8">
        <v>84419</v>
      </c>
      <c r="K7" s="8">
        <v>82304</v>
      </c>
      <c r="N7" s="9" t="str">
        <f>B7</f>
        <v>Public</v>
      </c>
      <c r="O7" s="11">
        <f t="shared" ref="O7:V7" si="3">C7/C8</f>
        <v>0.91518748995384513</v>
      </c>
      <c r="P7" s="11">
        <f t="shared" si="3"/>
        <v>0.91424071991001121</v>
      </c>
      <c r="Q7" s="11">
        <f t="shared" si="3"/>
        <v>0.91464890369136831</v>
      </c>
      <c r="R7" s="11">
        <f t="shared" si="3"/>
        <v>0.91395606687670838</v>
      </c>
      <c r="S7" s="11">
        <f t="shared" si="3"/>
        <v>0.92437400882483034</v>
      </c>
      <c r="T7" s="11">
        <f t="shared" si="3"/>
        <v>0.90981443471704437</v>
      </c>
      <c r="U7" s="11">
        <f t="shared" si="3"/>
        <v>0.90842266720959719</v>
      </c>
      <c r="V7" s="11">
        <f t="shared" si="3"/>
        <v>0.90533642193767028</v>
      </c>
      <c r="W7" s="11">
        <f>K7/K8</f>
        <v>0.90261449377083702</v>
      </c>
    </row>
    <row r="8" spans="1:23">
      <c r="B8" s="130" t="s">
        <v>111</v>
      </c>
      <c r="C8" s="131">
        <v>87098</v>
      </c>
      <c r="D8" s="131">
        <v>88900</v>
      </c>
      <c r="E8" s="131">
        <v>90075</v>
      </c>
      <c r="F8" s="131">
        <v>91093</v>
      </c>
      <c r="G8" s="131">
        <v>92693</v>
      </c>
      <c r="H8" s="131">
        <v>95492</v>
      </c>
      <c r="I8" s="131">
        <v>94794.2</v>
      </c>
      <c r="J8" s="131">
        <v>93246</v>
      </c>
      <c r="K8" s="131">
        <v>91184</v>
      </c>
    </row>
    <row r="10" spans="1:23">
      <c r="A10" s="1" t="s">
        <v>203</v>
      </c>
      <c r="B10" s="1" t="s">
        <v>212</v>
      </c>
      <c r="C10" s="10"/>
      <c r="D10" s="10"/>
      <c r="E10" s="10"/>
      <c r="F10" s="10"/>
      <c r="G10" s="10"/>
      <c r="H10" s="10"/>
      <c r="I10" s="10"/>
      <c r="J10" s="10"/>
      <c r="K10" s="10"/>
      <c r="M10" s="1" t="s">
        <v>212</v>
      </c>
    </row>
    <row r="11" spans="1:23">
      <c r="B11" s="128" t="s">
        <v>147</v>
      </c>
      <c r="C11" s="128" t="s">
        <v>112</v>
      </c>
      <c r="D11" s="128"/>
      <c r="E11" s="128"/>
      <c r="F11" s="128"/>
      <c r="G11" s="128"/>
      <c r="H11" s="128"/>
      <c r="I11" s="128"/>
      <c r="J11" s="128"/>
      <c r="K11" s="128"/>
    </row>
    <row r="12" spans="1:23">
      <c r="B12" s="129" t="s">
        <v>110</v>
      </c>
      <c r="C12" s="129" t="s">
        <v>0</v>
      </c>
      <c r="D12" s="129" t="s">
        <v>103</v>
      </c>
      <c r="E12" s="129" t="s">
        <v>104</v>
      </c>
      <c r="F12" s="129" t="s">
        <v>105</v>
      </c>
      <c r="G12" s="129" t="s">
        <v>106</v>
      </c>
      <c r="H12" s="129" t="s">
        <v>107</v>
      </c>
      <c r="I12" s="129" t="s">
        <v>108</v>
      </c>
      <c r="J12" s="129" t="s">
        <v>230</v>
      </c>
      <c r="K12" s="129" t="s">
        <v>234</v>
      </c>
    </row>
    <row r="13" spans="1:23">
      <c r="B13" s="132" t="s">
        <v>186</v>
      </c>
      <c r="C13" s="133"/>
      <c r="D13" s="133"/>
      <c r="E13" s="133"/>
      <c r="F13" s="133"/>
      <c r="G13" s="133"/>
      <c r="H13" s="133"/>
      <c r="I13" s="133"/>
      <c r="J13" s="133"/>
      <c r="K13" s="133"/>
      <c r="M13" s="1" t="s">
        <v>116</v>
      </c>
      <c r="N13" s="1" t="str">
        <f>B13</f>
        <v>Benton-Franklin</v>
      </c>
      <c r="O13" s="1" t="str">
        <f>$C$12</f>
        <v>2015-2016</v>
      </c>
      <c r="P13" s="1" t="str">
        <f>$D$12</f>
        <v>2016-2017</v>
      </c>
      <c r="Q13" s="1" t="str">
        <f>$E$12</f>
        <v>2017-2018</v>
      </c>
      <c r="R13" s="1" t="str">
        <f>$F$12</f>
        <v>2018-2019</v>
      </c>
      <c r="S13" s="1" t="str">
        <f>$G$12</f>
        <v>2019-2020</v>
      </c>
      <c r="T13" s="1" t="str">
        <f>$H$12</f>
        <v>2020-2021</v>
      </c>
      <c r="U13" s="1" t="str">
        <f>$I$12</f>
        <v>2021-2022</v>
      </c>
      <c r="V13" s="1" t="str">
        <f>$J$12</f>
        <v>2022-2023</v>
      </c>
      <c r="W13" s="1" t="str">
        <f>$K$12</f>
        <v>2023-2024</v>
      </c>
    </row>
    <row r="14" spans="1:23">
      <c r="B14" s="3" t="s">
        <v>113</v>
      </c>
      <c r="C14" s="8">
        <v>70</v>
      </c>
      <c r="D14" s="8">
        <v>64</v>
      </c>
      <c r="E14" s="8">
        <v>49</v>
      </c>
      <c r="F14" s="8">
        <v>76</v>
      </c>
      <c r="G14" s="8">
        <v>66</v>
      </c>
      <c r="H14" s="8">
        <v>143</v>
      </c>
      <c r="I14" s="8">
        <v>106</v>
      </c>
      <c r="J14" s="8">
        <v>137</v>
      </c>
      <c r="K14" s="8">
        <v>88</v>
      </c>
      <c r="N14" s="9" t="str">
        <f>B14</f>
        <v>Home-Based</v>
      </c>
      <c r="O14" s="11">
        <f t="shared" ref="O14:W14" si="4">C14/C17</f>
        <v>1.6355140186915886E-2</v>
      </c>
      <c r="P14" s="11">
        <f t="shared" si="4"/>
        <v>1.4078310602727673E-2</v>
      </c>
      <c r="Q14" s="11">
        <f t="shared" si="4"/>
        <v>1.1016187050359711E-2</v>
      </c>
      <c r="R14" s="11">
        <f t="shared" si="4"/>
        <v>1.6510971105800566E-2</v>
      </c>
      <c r="S14" s="11">
        <f t="shared" si="4"/>
        <v>1.3758599124452783E-2</v>
      </c>
      <c r="T14" s="11">
        <f t="shared" si="4"/>
        <v>2.8594281143771244E-2</v>
      </c>
      <c r="U14" s="11">
        <f t="shared" si="4"/>
        <v>2.1549095344582232E-2</v>
      </c>
      <c r="V14" s="11">
        <f t="shared" si="4"/>
        <v>2.7648839556004036E-2</v>
      </c>
      <c r="W14" s="11">
        <f t="shared" si="4"/>
        <v>1.8448637316561847E-2</v>
      </c>
    </row>
    <row r="15" spans="1:23">
      <c r="B15" s="3" t="s">
        <v>114</v>
      </c>
      <c r="C15" s="8">
        <v>153</v>
      </c>
      <c r="D15" s="8">
        <v>157</v>
      </c>
      <c r="E15" s="8">
        <v>136</v>
      </c>
      <c r="F15" s="8">
        <v>156</v>
      </c>
      <c r="G15" s="8">
        <v>121</v>
      </c>
      <c r="H15" s="8">
        <v>160</v>
      </c>
      <c r="I15" s="8">
        <v>179</v>
      </c>
      <c r="J15" s="8">
        <v>155</v>
      </c>
      <c r="K15" s="8">
        <v>207</v>
      </c>
      <c r="N15" s="9" t="str">
        <f>B15</f>
        <v>Private</v>
      </c>
      <c r="O15" s="11">
        <f t="shared" ref="O15:W15" si="5">C15/C17</f>
        <v>3.5747663551401868E-2</v>
      </c>
      <c r="P15" s="11">
        <f t="shared" si="5"/>
        <v>3.453585569731632E-2</v>
      </c>
      <c r="Q15" s="11">
        <f t="shared" si="5"/>
        <v>3.0575539568345324E-2</v>
      </c>
      <c r="R15" s="11">
        <f t="shared" si="5"/>
        <v>3.3890940690853792E-2</v>
      </c>
      <c r="S15" s="11">
        <f t="shared" si="5"/>
        <v>2.5224098394830103E-2</v>
      </c>
      <c r="T15" s="11">
        <f t="shared" si="5"/>
        <v>3.1993601279744051E-2</v>
      </c>
      <c r="U15" s="11">
        <f t="shared" si="5"/>
        <v>3.6389510063020943E-2</v>
      </c>
      <c r="V15" s="11">
        <f t="shared" si="5"/>
        <v>3.1281533804238142E-2</v>
      </c>
      <c r="W15" s="11">
        <f t="shared" si="5"/>
        <v>4.3396226415094337E-2</v>
      </c>
    </row>
    <row r="16" spans="1:23">
      <c r="B16" s="3" t="s">
        <v>115</v>
      </c>
      <c r="C16" s="8">
        <v>4057</v>
      </c>
      <c r="D16" s="8">
        <v>4325</v>
      </c>
      <c r="E16" s="8">
        <v>4263</v>
      </c>
      <c r="F16" s="8">
        <v>4371</v>
      </c>
      <c r="G16" s="8">
        <v>4610</v>
      </c>
      <c r="H16" s="8">
        <v>4698</v>
      </c>
      <c r="I16" s="8">
        <v>4634</v>
      </c>
      <c r="J16" s="8">
        <v>4663</v>
      </c>
      <c r="K16" s="8">
        <v>4475</v>
      </c>
      <c r="N16" s="9" t="str">
        <f>B16</f>
        <v>Public</v>
      </c>
      <c r="O16" s="11">
        <f t="shared" ref="O16:W16" si="6">C16/C17</f>
        <v>0.94789719626168223</v>
      </c>
      <c r="P16" s="11">
        <f t="shared" si="6"/>
        <v>0.951385833699956</v>
      </c>
      <c r="Q16" s="11">
        <f t="shared" si="6"/>
        <v>0.95840827338129497</v>
      </c>
      <c r="R16" s="11">
        <f t="shared" si="6"/>
        <v>0.94959808820334568</v>
      </c>
      <c r="S16" s="11">
        <f t="shared" si="6"/>
        <v>0.96101730248071715</v>
      </c>
      <c r="T16" s="11">
        <f t="shared" si="6"/>
        <v>0.93941211757648468</v>
      </c>
      <c r="U16" s="11">
        <f t="shared" si="6"/>
        <v>0.94206139459239679</v>
      </c>
      <c r="V16" s="11">
        <f t="shared" si="6"/>
        <v>0.94106962663975779</v>
      </c>
      <c r="W16" s="11">
        <f t="shared" si="6"/>
        <v>0.93815513626834379</v>
      </c>
    </row>
    <row r="17" spans="2:23">
      <c r="B17" s="134" t="s">
        <v>195</v>
      </c>
      <c r="C17" s="135">
        <v>4280</v>
      </c>
      <c r="D17" s="135">
        <v>4546</v>
      </c>
      <c r="E17" s="135">
        <v>4448</v>
      </c>
      <c r="F17" s="135">
        <v>4603</v>
      </c>
      <c r="G17" s="135">
        <v>4797</v>
      </c>
      <c r="H17" s="135">
        <v>5001</v>
      </c>
      <c r="I17" s="135">
        <v>4919</v>
      </c>
      <c r="J17" s="135">
        <v>4955</v>
      </c>
      <c r="K17" s="135">
        <v>4770</v>
      </c>
    </row>
    <row r="18" spans="2:23">
      <c r="B18" s="132" t="s">
        <v>221</v>
      </c>
      <c r="C18" s="133"/>
      <c r="D18" s="133"/>
      <c r="E18" s="133"/>
      <c r="F18" s="133"/>
      <c r="G18" s="133"/>
      <c r="H18" s="133"/>
      <c r="I18" s="133"/>
      <c r="J18" s="133"/>
      <c r="K18" s="133"/>
      <c r="M18" s="1" t="s">
        <v>116</v>
      </c>
      <c r="N18" s="1" t="str">
        <f>B18</f>
        <v>Central WA (Grant-Kittitas-Klickitat-Skamania-Yakima)</v>
      </c>
      <c r="O18" s="1" t="str">
        <f>$C$12</f>
        <v>2015-2016</v>
      </c>
      <c r="P18" s="1" t="str">
        <f>$D$12</f>
        <v>2016-2017</v>
      </c>
      <c r="Q18" s="1" t="str">
        <f>$E$12</f>
        <v>2017-2018</v>
      </c>
      <c r="R18" s="1" t="str">
        <f>$F$12</f>
        <v>2018-2019</v>
      </c>
      <c r="S18" s="1" t="str">
        <f>$G$12</f>
        <v>2019-2020</v>
      </c>
      <c r="T18" s="1" t="str">
        <f>$H$12</f>
        <v>2020-2021</v>
      </c>
      <c r="U18" s="1" t="str">
        <f>$I$12</f>
        <v>2021-2022</v>
      </c>
      <c r="V18" s="1" t="str">
        <f>$J$12</f>
        <v>2022-2023</v>
      </c>
      <c r="W18" s="1" t="str">
        <f>$K$12</f>
        <v>2023-2024</v>
      </c>
    </row>
    <row r="19" spans="2:23">
      <c r="B19" s="3" t="s">
        <v>113</v>
      </c>
      <c r="C19" s="8">
        <v>102</v>
      </c>
      <c r="D19" s="8">
        <v>125</v>
      </c>
      <c r="E19" s="8">
        <v>99</v>
      </c>
      <c r="F19" s="8">
        <v>112</v>
      </c>
      <c r="G19" s="8">
        <v>94</v>
      </c>
      <c r="H19" s="8">
        <v>130</v>
      </c>
      <c r="I19" s="8">
        <v>174</v>
      </c>
      <c r="J19" s="8">
        <v>154</v>
      </c>
      <c r="K19" s="8">
        <v>168</v>
      </c>
      <c r="N19" s="9" t="str">
        <f>B19</f>
        <v>Home-Based</v>
      </c>
      <c r="O19" s="11">
        <f t="shared" ref="O19:W19" si="7">C19/C22</f>
        <v>1.5977443609022556E-2</v>
      </c>
      <c r="P19" s="11">
        <f t="shared" si="7"/>
        <v>1.9373837569745814E-2</v>
      </c>
      <c r="Q19" s="11">
        <f t="shared" si="7"/>
        <v>1.4710252600297177E-2</v>
      </c>
      <c r="R19" s="11">
        <f t="shared" si="7"/>
        <v>1.671641791044776E-2</v>
      </c>
      <c r="S19" s="11">
        <f t="shared" si="7"/>
        <v>1.3453556605123802E-2</v>
      </c>
      <c r="T19" s="11">
        <f t="shared" si="7"/>
        <v>1.8068102849200834E-2</v>
      </c>
      <c r="U19" s="11">
        <f t="shared" si="7"/>
        <v>2.3799753795650389E-2</v>
      </c>
      <c r="V19" s="11">
        <f t="shared" si="7"/>
        <v>2.1297192642787996E-2</v>
      </c>
      <c r="W19" s="11">
        <f t="shared" si="7"/>
        <v>2.4106758501937151E-2</v>
      </c>
    </row>
    <row r="20" spans="2:23">
      <c r="B20" s="3" t="s">
        <v>114</v>
      </c>
      <c r="C20" s="8">
        <v>169</v>
      </c>
      <c r="D20" s="8">
        <v>132</v>
      </c>
      <c r="E20" s="8">
        <v>142</v>
      </c>
      <c r="F20" s="8">
        <v>151</v>
      </c>
      <c r="G20" s="8">
        <v>134</v>
      </c>
      <c r="H20" s="8">
        <v>151</v>
      </c>
      <c r="I20" s="8">
        <v>170</v>
      </c>
      <c r="J20" s="8">
        <v>174</v>
      </c>
      <c r="K20" s="8">
        <v>129</v>
      </c>
      <c r="N20" s="9" t="str">
        <f>B20</f>
        <v>Private</v>
      </c>
      <c r="O20" s="11">
        <f t="shared" ref="O20:W20" si="8">C20/C22</f>
        <v>2.6472431077694234E-2</v>
      </c>
      <c r="P20" s="11">
        <f t="shared" si="8"/>
        <v>2.045877247365158E-2</v>
      </c>
      <c r="Q20" s="11">
        <f t="shared" si="8"/>
        <v>2.1099554234769689E-2</v>
      </c>
      <c r="R20" s="11">
        <f t="shared" si="8"/>
        <v>2.2537313432835823E-2</v>
      </c>
      <c r="S20" s="11">
        <f t="shared" si="8"/>
        <v>1.9178474309431801E-2</v>
      </c>
      <c r="T20" s="11">
        <f t="shared" si="8"/>
        <v>2.098679638637943E-2</v>
      </c>
      <c r="U20" s="11">
        <f t="shared" si="8"/>
        <v>2.3252633018738887E-2</v>
      </c>
      <c r="V20" s="11">
        <f t="shared" si="8"/>
        <v>2.4063061817176049E-2</v>
      </c>
      <c r="W20" s="11">
        <f t="shared" si="8"/>
        <v>1.8510546706844596E-2</v>
      </c>
    </row>
    <row r="21" spans="2:23">
      <c r="B21" s="3" t="s">
        <v>115</v>
      </c>
      <c r="C21" s="8">
        <v>6113</v>
      </c>
      <c r="D21" s="8">
        <v>6195</v>
      </c>
      <c r="E21" s="8">
        <v>6489</v>
      </c>
      <c r="F21" s="8">
        <v>6437</v>
      </c>
      <c r="G21" s="8">
        <v>6759</v>
      </c>
      <c r="H21" s="8">
        <v>6914</v>
      </c>
      <c r="I21" s="8">
        <v>6967</v>
      </c>
      <c r="J21" s="8">
        <v>6903</v>
      </c>
      <c r="K21" s="8">
        <v>6672</v>
      </c>
      <c r="N21" s="9" t="str">
        <f>B21</f>
        <v>Public</v>
      </c>
      <c r="O21" s="11">
        <f>C21/C22</f>
        <v>0.95755012531328321</v>
      </c>
      <c r="P21" s="11">
        <f t="shared" ref="P21:W21" si="9">D21/D22</f>
        <v>0.96016738995660256</v>
      </c>
      <c r="Q21" s="11">
        <f t="shared" si="9"/>
        <v>0.96419019316493315</v>
      </c>
      <c r="R21" s="11">
        <f t="shared" si="9"/>
        <v>0.96074626865671642</v>
      </c>
      <c r="S21" s="11">
        <f t="shared" si="9"/>
        <v>0.96736796908544442</v>
      </c>
      <c r="T21" s="11">
        <f t="shared" si="9"/>
        <v>0.96094510076441975</v>
      </c>
      <c r="U21" s="11">
        <f t="shared" si="9"/>
        <v>0.95294761318561072</v>
      </c>
      <c r="V21" s="11">
        <f t="shared" si="9"/>
        <v>0.95463974554003594</v>
      </c>
      <c r="W21" s="11">
        <f t="shared" si="9"/>
        <v>0.95738269479121829</v>
      </c>
    </row>
    <row r="22" spans="2:23">
      <c r="B22" s="134" t="s">
        <v>223</v>
      </c>
      <c r="C22" s="135">
        <v>6384</v>
      </c>
      <c r="D22" s="135">
        <v>6452</v>
      </c>
      <c r="E22" s="135">
        <v>6730</v>
      </c>
      <c r="F22" s="135">
        <v>6700</v>
      </c>
      <c r="G22" s="135">
        <v>6987</v>
      </c>
      <c r="H22" s="135">
        <v>7195</v>
      </c>
      <c r="I22" s="135">
        <v>7311</v>
      </c>
      <c r="J22" s="135">
        <v>7231</v>
      </c>
      <c r="K22" s="135">
        <v>6969</v>
      </c>
    </row>
    <row r="23" spans="2:23">
      <c r="B23" s="132" t="s">
        <v>181</v>
      </c>
      <c r="C23" s="133"/>
      <c r="D23" s="133"/>
      <c r="E23" s="133"/>
      <c r="F23" s="133"/>
      <c r="G23" s="133"/>
      <c r="H23" s="133"/>
      <c r="I23" s="133"/>
      <c r="J23" s="133"/>
      <c r="K23" s="133"/>
      <c r="M23" s="1" t="s">
        <v>116</v>
      </c>
      <c r="N23" s="1" t="str">
        <f>B23</f>
        <v>Chelan-Douglas-Okanogan</v>
      </c>
      <c r="O23" s="1" t="str">
        <f>$C$12</f>
        <v>2015-2016</v>
      </c>
      <c r="P23" s="1" t="str">
        <f>$D$12</f>
        <v>2016-2017</v>
      </c>
      <c r="Q23" s="1" t="str">
        <f>$E$12</f>
        <v>2017-2018</v>
      </c>
      <c r="R23" s="1" t="str">
        <f>$F$12</f>
        <v>2018-2019</v>
      </c>
      <c r="S23" s="1" t="str">
        <f>$G$12</f>
        <v>2019-2020</v>
      </c>
      <c r="T23" s="1" t="str">
        <f>$H$12</f>
        <v>2020-2021</v>
      </c>
      <c r="U23" s="1" t="str">
        <f>$I$12</f>
        <v>2021-2022</v>
      </c>
      <c r="V23" s="1" t="str">
        <f>$J$12</f>
        <v>2022-2023</v>
      </c>
      <c r="W23" s="1" t="str">
        <f>$K$12</f>
        <v>2023-2024</v>
      </c>
    </row>
    <row r="24" spans="2:23">
      <c r="B24" s="3" t="s">
        <v>113</v>
      </c>
      <c r="C24" s="8">
        <v>48</v>
      </c>
      <c r="D24" s="8">
        <v>35</v>
      </c>
      <c r="E24" s="8">
        <v>26</v>
      </c>
      <c r="F24" s="8">
        <v>40</v>
      </c>
      <c r="G24" s="8">
        <v>34</v>
      </c>
      <c r="H24" s="8">
        <v>89</v>
      </c>
      <c r="I24" s="8">
        <v>80</v>
      </c>
      <c r="J24" s="8">
        <v>70</v>
      </c>
      <c r="K24" s="8">
        <v>72</v>
      </c>
      <c r="N24" s="9" t="str">
        <f>B24</f>
        <v>Home-Based</v>
      </c>
      <c r="O24" s="11">
        <f t="shared" ref="O24:W24" si="10">C24/C27</f>
        <v>1.7673048600883652E-2</v>
      </c>
      <c r="P24" s="11">
        <f t="shared" si="10"/>
        <v>1.3534416086620264E-2</v>
      </c>
      <c r="Q24" s="11">
        <f t="shared" si="10"/>
        <v>9.8335854765506815E-3</v>
      </c>
      <c r="R24" s="11">
        <f t="shared" si="10"/>
        <v>1.4776505356483192E-2</v>
      </c>
      <c r="S24" s="11">
        <f t="shared" si="10"/>
        <v>1.1917280056081317E-2</v>
      </c>
      <c r="T24" s="11">
        <f t="shared" si="10"/>
        <v>2.9479960251738987E-2</v>
      </c>
      <c r="U24" s="11">
        <f t="shared" si="10"/>
        <v>2.8030833917309039E-2</v>
      </c>
      <c r="V24" s="11">
        <f t="shared" si="10"/>
        <v>2.6002971768202082E-2</v>
      </c>
      <c r="W24" s="11">
        <f t="shared" si="10"/>
        <v>2.5927259632697156E-2</v>
      </c>
    </row>
    <row r="25" spans="2:23">
      <c r="B25" s="3" t="s">
        <v>114</v>
      </c>
      <c r="C25" s="8">
        <v>38</v>
      </c>
      <c r="D25" s="8">
        <v>28</v>
      </c>
      <c r="E25" s="8">
        <v>36</v>
      </c>
      <c r="F25" s="8">
        <v>34</v>
      </c>
      <c r="G25" s="8">
        <v>39</v>
      </c>
      <c r="H25" s="8">
        <v>36</v>
      </c>
      <c r="I25" s="8">
        <v>28</v>
      </c>
      <c r="J25" s="8">
        <v>67</v>
      </c>
      <c r="K25" s="8">
        <v>65</v>
      </c>
      <c r="N25" s="9" t="str">
        <f>B25</f>
        <v>Private</v>
      </c>
      <c r="O25" s="11">
        <f t="shared" ref="O25:W25" si="11">C25/C27</f>
        <v>1.3991163475699559E-2</v>
      </c>
      <c r="P25" s="11">
        <f t="shared" si="11"/>
        <v>1.082753286929621E-2</v>
      </c>
      <c r="Q25" s="11">
        <f t="shared" si="11"/>
        <v>1.3615733736762481E-2</v>
      </c>
      <c r="R25" s="11">
        <f t="shared" si="11"/>
        <v>1.2560029553010712E-2</v>
      </c>
      <c r="S25" s="11">
        <f t="shared" si="11"/>
        <v>1.3669821240799159E-2</v>
      </c>
      <c r="T25" s="11">
        <f t="shared" si="11"/>
        <v>1.1924478304074197E-2</v>
      </c>
      <c r="U25" s="11">
        <f t="shared" si="11"/>
        <v>9.8107918710581641E-3</v>
      </c>
      <c r="V25" s="11">
        <f t="shared" si="11"/>
        <v>2.4888558692421989E-2</v>
      </c>
      <c r="W25" s="11">
        <f t="shared" si="11"/>
        <v>2.3406553835073819E-2</v>
      </c>
    </row>
    <row r="26" spans="2:23">
      <c r="B26" s="3" t="s">
        <v>115</v>
      </c>
      <c r="C26" s="8">
        <v>2630</v>
      </c>
      <c r="D26" s="8">
        <v>2523</v>
      </c>
      <c r="E26" s="8">
        <v>2582</v>
      </c>
      <c r="F26" s="8">
        <v>2633</v>
      </c>
      <c r="G26" s="8">
        <v>2780</v>
      </c>
      <c r="H26" s="8">
        <v>2894</v>
      </c>
      <c r="I26" s="8">
        <v>2746</v>
      </c>
      <c r="J26" s="8">
        <v>2555</v>
      </c>
      <c r="K26" s="8">
        <v>2640</v>
      </c>
      <c r="N26" s="9" t="str">
        <f>B26</f>
        <v>Public</v>
      </c>
      <c r="O26" s="11">
        <f t="shared" ref="O26:W26" si="12">C26/C27</f>
        <v>0.96833578792341679</v>
      </c>
      <c r="P26" s="11">
        <f t="shared" si="12"/>
        <v>0.97563805104408352</v>
      </c>
      <c r="Q26" s="11">
        <f t="shared" si="12"/>
        <v>0.97655068078668683</v>
      </c>
      <c r="R26" s="11">
        <f t="shared" si="12"/>
        <v>0.97266346509050605</v>
      </c>
      <c r="S26" s="11">
        <f t="shared" si="12"/>
        <v>0.97441289870311953</v>
      </c>
      <c r="T26" s="11">
        <f t="shared" si="12"/>
        <v>0.95859556144418678</v>
      </c>
      <c r="U26" s="11">
        <f t="shared" si="12"/>
        <v>0.96215837421163275</v>
      </c>
      <c r="V26" s="11">
        <f t="shared" si="12"/>
        <v>0.94910846953937589</v>
      </c>
      <c r="W26" s="11">
        <f t="shared" si="12"/>
        <v>0.95066618653222901</v>
      </c>
    </row>
    <row r="27" spans="2:23">
      <c r="B27" s="134" t="s">
        <v>196</v>
      </c>
      <c r="C27" s="135">
        <v>2716</v>
      </c>
      <c r="D27" s="135">
        <v>2586</v>
      </c>
      <c r="E27" s="135">
        <v>2644</v>
      </c>
      <c r="F27" s="135">
        <v>2707</v>
      </c>
      <c r="G27" s="135">
        <v>2853</v>
      </c>
      <c r="H27" s="135">
        <v>3019</v>
      </c>
      <c r="I27" s="135">
        <v>2854</v>
      </c>
      <c r="J27" s="135">
        <v>2692</v>
      </c>
      <c r="K27" s="135">
        <v>2777</v>
      </c>
    </row>
    <row r="28" spans="2:23">
      <c r="B28" s="132" t="s">
        <v>220</v>
      </c>
      <c r="C28" s="133"/>
      <c r="D28" s="133"/>
      <c r="E28" s="133"/>
      <c r="F28" s="133"/>
      <c r="G28" s="133"/>
      <c r="H28" s="133"/>
      <c r="I28" s="133"/>
      <c r="J28" s="133"/>
      <c r="K28" s="133"/>
      <c r="M28" s="1" t="s">
        <v>116</v>
      </c>
      <c r="N28" s="1" t="str">
        <f>B28</f>
        <v>Clallam-Jefferson-Kitsap</v>
      </c>
      <c r="O28" s="1" t="str">
        <f>$C$12</f>
        <v>2015-2016</v>
      </c>
      <c r="P28" s="1" t="str">
        <f>$D$12</f>
        <v>2016-2017</v>
      </c>
      <c r="Q28" s="1" t="str">
        <f>$E$12</f>
        <v>2017-2018</v>
      </c>
      <c r="R28" s="1" t="str">
        <f>$F$12</f>
        <v>2018-2019</v>
      </c>
      <c r="S28" s="1" t="str">
        <f>$G$12</f>
        <v>2019-2020</v>
      </c>
      <c r="T28" s="1" t="str">
        <f>$H$12</f>
        <v>2020-2021</v>
      </c>
      <c r="U28" s="1" t="str">
        <f>$I$12</f>
        <v>2021-2022</v>
      </c>
      <c r="V28" s="1" t="str">
        <f>$J$12</f>
        <v>2022-2023</v>
      </c>
      <c r="W28" s="1" t="str">
        <f>$K$12</f>
        <v>2023-2024</v>
      </c>
    </row>
    <row r="29" spans="2:23">
      <c r="B29" s="3" t="s">
        <v>113</v>
      </c>
      <c r="C29" s="8">
        <v>182</v>
      </c>
      <c r="D29" s="8">
        <v>181</v>
      </c>
      <c r="E29" s="8">
        <v>141</v>
      </c>
      <c r="F29" s="8">
        <v>173</v>
      </c>
      <c r="G29" s="8">
        <v>117</v>
      </c>
      <c r="H29" s="8">
        <v>223</v>
      </c>
      <c r="I29" s="8">
        <v>154</v>
      </c>
      <c r="J29" s="8">
        <v>150</v>
      </c>
      <c r="K29" s="8">
        <v>155</v>
      </c>
      <c r="N29" s="9" t="str">
        <f>B29</f>
        <v>Home-Based</v>
      </c>
      <c r="O29" s="11">
        <f t="shared" ref="O29:W29" si="13">C29/C32</f>
        <v>4.6991995868835526E-2</v>
      </c>
      <c r="P29" s="11">
        <f t="shared" si="13"/>
        <v>4.4913151364764266E-2</v>
      </c>
      <c r="Q29" s="11">
        <f t="shared" si="13"/>
        <v>3.589613034623218E-2</v>
      </c>
      <c r="R29" s="11">
        <f t="shared" si="13"/>
        <v>4.3753161355589279E-2</v>
      </c>
      <c r="S29" s="11">
        <f t="shared" si="13"/>
        <v>3.0209140201394268E-2</v>
      </c>
      <c r="T29" s="11">
        <f t="shared" si="13"/>
        <v>5.5763940985246313E-2</v>
      </c>
      <c r="U29" s="11">
        <f t="shared" si="13"/>
        <v>3.6536180308422303E-2</v>
      </c>
      <c r="V29" s="11">
        <f t="shared" si="13"/>
        <v>3.7945863900834806E-2</v>
      </c>
      <c r="W29" s="11">
        <f t="shared" si="13"/>
        <v>3.8993710691823898E-2</v>
      </c>
    </row>
    <row r="30" spans="2:23">
      <c r="B30" s="3" t="s">
        <v>114</v>
      </c>
      <c r="C30" s="8">
        <v>148</v>
      </c>
      <c r="D30" s="8">
        <v>179</v>
      </c>
      <c r="E30" s="8">
        <v>168</v>
      </c>
      <c r="F30" s="8">
        <v>164</v>
      </c>
      <c r="G30" s="8">
        <v>153</v>
      </c>
      <c r="H30" s="8">
        <v>168</v>
      </c>
      <c r="I30" s="8">
        <v>187</v>
      </c>
      <c r="J30" s="8">
        <v>174</v>
      </c>
      <c r="K30" s="8">
        <v>212</v>
      </c>
      <c r="N30" s="9" t="str">
        <f>B30</f>
        <v>Private</v>
      </c>
      <c r="O30" s="11">
        <f t="shared" ref="O30:W30" si="14">C30/C32</f>
        <v>3.8213271365866254E-2</v>
      </c>
      <c r="P30" s="11">
        <f t="shared" si="14"/>
        <v>4.4416873449131512E-2</v>
      </c>
      <c r="Q30" s="11">
        <f t="shared" si="14"/>
        <v>4.2769857433808553E-2</v>
      </c>
      <c r="R30" s="11">
        <f t="shared" si="14"/>
        <v>4.1476985331310064E-2</v>
      </c>
      <c r="S30" s="11">
        <f t="shared" si="14"/>
        <v>3.9504260263361735E-2</v>
      </c>
      <c r="T30" s="11">
        <f t="shared" si="14"/>
        <v>4.2010502625656414E-2</v>
      </c>
      <c r="U30" s="11">
        <f t="shared" si="14"/>
        <v>4.4365361803084223E-2</v>
      </c>
      <c r="V30" s="11">
        <f t="shared" si="14"/>
        <v>4.4017202124968381E-2</v>
      </c>
      <c r="W30" s="11">
        <f t="shared" si="14"/>
        <v>5.3333333333333337E-2</v>
      </c>
    </row>
    <row r="31" spans="2:23">
      <c r="B31" s="3" t="s">
        <v>115</v>
      </c>
      <c r="C31" s="8">
        <v>3543</v>
      </c>
      <c r="D31" s="8">
        <v>3670</v>
      </c>
      <c r="E31" s="8">
        <v>3619</v>
      </c>
      <c r="F31" s="8">
        <v>3617</v>
      </c>
      <c r="G31" s="8">
        <v>3603</v>
      </c>
      <c r="H31" s="8">
        <v>3608</v>
      </c>
      <c r="I31" s="8">
        <v>3874</v>
      </c>
      <c r="J31" s="8">
        <v>3629</v>
      </c>
      <c r="K31" s="8">
        <v>3608</v>
      </c>
      <c r="N31" s="9" t="str">
        <f>B31</f>
        <v>Public</v>
      </c>
      <c r="O31" s="11">
        <f t="shared" ref="O31:V31" si="15">C31/C32</f>
        <v>0.91479473276529821</v>
      </c>
      <c r="P31" s="11">
        <f t="shared" si="15"/>
        <v>0.91066997518610426</v>
      </c>
      <c r="Q31" s="11">
        <f t="shared" si="15"/>
        <v>0.92133401221995925</v>
      </c>
      <c r="R31" s="11">
        <f t="shared" si="15"/>
        <v>0.91476985331310068</v>
      </c>
      <c r="S31" s="11">
        <f t="shared" si="15"/>
        <v>0.93028659953524395</v>
      </c>
      <c r="T31" s="11">
        <f t="shared" si="15"/>
        <v>0.90222555638909729</v>
      </c>
      <c r="U31" s="11">
        <f t="shared" si="15"/>
        <v>0.91909845788849343</v>
      </c>
      <c r="V31" s="11">
        <f t="shared" si="15"/>
        <v>0.91803693397419683</v>
      </c>
      <c r="W31" s="11">
        <f>K31/K32</f>
        <v>0.90767295597484277</v>
      </c>
    </row>
    <row r="32" spans="2:23">
      <c r="B32" s="134" t="s">
        <v>222</v>
      </c>
      <c r="C32" s="135">
        <v>3873</v>
      </c>
      <c r="D32" s="135">
        <v>4030</v>
      </c>
      <c r="E32" s="135">
        <v>3928</v>
      </c>
      <c r="F32" s="135">
        <v>3954</v>
      </c>
      <c r="G32" s="135">
        <v>3873</v>
      </c>
      <c r="H32" s="135">
        <v>3999</v>
      </c>
      <c r="I32" s="135">
        <v>4215</v>
      </c>
      <c r="J32" s="135">
        <v>3953</v>
      </c>
      <c r="K32" s="135">
        <v>3975</v>
      </c>
    </row>
    <row r="33" spans="2:23">
      <c r="B33" s="132" t="s">
        <v>6</v>
      </c>
      <c r="C33" s="133"/>
      <c r="D33" s="133"/>
      <c r="E33" s="133"/>
      <c r="F33" s="133"/>
      <c r="G33" s="133"/>
      <c r="H33" s="133"/>
      <c r="I33" s="133"/>
      <c r="J33" s="133"/>
      <c r="K33" s="133"/>
      <c r="M33" s="1" t="s">
        <v>116</v>
      </c>
      <c r="N33" s="1" t="str">
        <f>B33</f>
        <v>Clark</v>
      </c>
      <c r="O33" s="1" t="str">
        <f>$C$12</f>
        <v>2015-2016</v>
      </c>
      <c r="P33" s="1" t="str">
        <f>$D$12</f>
        <v>2016-2017</v>
      </c>
      <c r="Q33" s="1" t="str">
        <f>$E$12</f>
        <v>2017-2018</v>
      </c>
      <c r="R33" s="1" t="str">
        <f>$F$12</f>
        <v>2018-2019</v>
      </c>
      <c r="S33" s="1" t="str">
        <f>$G$12</f>
        <v>2019-2020</v>
      </c>
      <c r="T33" s="1" t="str">
        <f>$H$12</f>
        <v>2020-2021</v>
      </c>
      <c r="U33" s="1" t="str">
        <f>$I$12</f>
        <v>2021-2022</v>
      </c>
      <c r="V33" s="1" t="str">
        <f>$J$12</f>
        <v>2022-2023</v>
      </c>
      <c r="W33" s="1" t="str">
        <f>$K$12</f>
        <v>2023-2024</v>
      </c>
    </row>
    <row r="34" spans="2:23">
      <c r="B34" s="3" t="s">
        <v>113</v>
      </c>
      <c r="C34" s="8">
        <v>155</v>
      </c>
      <c r="D34" s="8">
        <v>144</v>
      </c>
      <c r="E34" s="8">
        <v>159</v>
      </c>
      <c r="F34" s="8">
        <v>136</v>
      </c>
      <c r="G34" s="8">
        <v>143</v>
      </c>
      <c r="H34" s="8">
        <v>304</v>
      </c>
      <c r="I34" s="8">
        <v>243</v>
      </c>
      <c r="J34" s="8">
        <v>206</v>
      </c>
      <c r="K34" s="8">
        <v>247</v>
      </c>
      <c r="N34" s="9" t="str">
        <f>B34</f>
        <v>Home-Based</v>
      </c>
      <c r="O34" s="11">
        <f t="shared" ref="O34:W34" si="16">C34/C37</f>
        <v>2.4113254511512135E-2</v>
      </c>
      <c r="P34" s="11">
        <f t="shared" si="16"/>
        <v>2.2147031682559212E-2</v>
      </c>
      <c r="Q34" s="11">
        <f t="shared" si="16"/>
        <v>2.4315644593974613E-2</v>
      </c>
      <c r="R34" s="11">
        <f t="shared" si="16"/>
        <v>2.1023342093059207E-2</v>
      </c>
      <c r="S34" s="11">
        <f t="shared" si="16"/>
        <v>2.1436066556738121E-2</v>
      </c>
      <c r="T34" s="11">
        <f t="shared" si="16"/>
        <v>4.5110550526784386E-2</v>
      </c>
      <c r="U34" s="11">
        <f t="shared" si="16"/>
        <v>3.6360915756396828E-2</v>
      </c>
      <c r="V34" s="11">
        <f t="shared" si="16"/>
        <v>3.1760715386987361E-2</v>
      </c>
      <c r="W34" s="11">
        <f t="shared" si="16"/>
        <v>3.8557602247892599E-2</v>
      </c>
    </row>
    <row r="35" spans="2:23">
      <c r="B35" s="3" t="s">
        <v>114</v>
      </c>
      <c r="C35" s="8">
        <v>256</v>
      </c>
      <c r="D35" s="8">
        <v>266</v>
      </c>
      <c r="E35" s="8">
        <v>274</v>
      </c>
      <c r="F35" s="8">
        <v>266</v>
      </c>
      <c r="G35" s="8">
        <v>258</v>
      </c>
      <c r="H35" s="8">
        <v>259</v>
      </c>
      <c r="I35" s="8">
        <v>253</v>
      </c>
      <c r="J35" s="8">
        <v>285</v>
      </c>
      <c r="K35" s="8">
        <v>338</v>
      </c>
      <c r="N35" s="9" t="str">
        <f>B35</f>
        <v>Private</v>
      </c>
      <c r="O35" s="11">
        <f t="shared" ref="O35:W35" si="17">C35/C37</f>
        <v>3.9825762289981331E-2</v>
      </c>
      <c r="P35" s="11">
        <f t="shared" si="17"/>
        <v>4.091048908028299E-2</v>
      </c>
      <c r="Q35" s="11">
        <f t="shared" si="17"/>
        <v>4.19024315644594E-2</v>
      </c>
      <c r="R35" s="11">
        <f t="shared" si="17"/>
        <v>4.1119183799659918E-2</v>
      </c>
      <c r="S35" s="11">
        <f t="shared" si="17"/>
        <v>3.8674861340128916E-2</v>
      </c>
      <c r="T35" s="11">
        <f t="shared" si="17"/>
        <v>3.8433001929069593E-2</v>
      </c>
      <c r="U35" s="11">
        <f t="shared" si="17"/>
        <v>3.785724973814155E-2</v>
      </c>
      <c r="V35" s="11">
        <f t="shared" si="17"/>
        <v>4.3940795559666977E-2</v>
      </c>
      <c r="W35" s="11">
        <f t="shared" si="17"/>
        <v>5.2763034655010928E-2</v>
      </c>
    </row>
    <row r="36" spans="2:23">
      <c r="B36" s="3" t="s">
        <v>115</v>
      </c>
      <c r="C36" s="8">
        <v>6017</v>
      </c>
      <c r="D36" s="8">
        <v>6092</v>
      </c>
      <c r="E36" s="8">
        <v>6106</v>
      </c>
      <c r="F36" s="8">
        <v>6067</v>
      </c>
      <c r="G36" s="8">
        <v>6270</v>
      </c>
      <c r="H36" s="8">
        <v>6176</v>
      </c>
      <c r="I36" s="8">
        <v>6187</v>
      </c>
      <c r="J36" s="8">
        <v>5995</v>
      </c>
      <c r="K36" s="8">
        <v>5821</v>
      </c>
      <c r="N36" s="9" t="str">
        <f>B36</f>
        <v>Public</v>
      </c>
      <c r="O36" s="11">
        <f t="shared" ref="O36:T36" si="18">C36/C37</f>
        <v>0.9360609831985065</v>
      </c>
      <c r="P36" s="11">
        <f t="shared" si="18"/>
        <v>0.93694247923715779</v>
      </c>
      <c r="Q36" s="11">
        <f t="shared" si="18"/>
        <v>0.933781923841566</v>
      </c>
      <c r="R36" s="11">
        <f t="shared" si="18"/>
        <v>0.93785747410728093</v>
      </c>
      <c r="S36" s="11">
        <f t="shared" si="18"/>
        <v>0.93988907210313299</v>
      </c>
      <c r="T36" s="11">
        <f t="shared" si="18"/>
        <v>0.91645644754414601</v>
      </c>
      <c r="U36" s="11">
        <f>I36/I37</f>
        <v>0.92578183450546159</v>
      </c>
      <c r="V36" s="11">
        <f>J36/J37</f>
        <v>0.92429848905334566</v>
      </c>
      <c r="W36" s="11">
        <f>K36/K37</f>
        <v>0.90867936309709652</v>
      </c>
    </row>
    <row r="37" spans="2:23">
      <c r="B37" s="134" t="s">
        <v>119</v>
      </c>
      <c r="C37" s="135">
        <v>6428</v>
      </c>
      <c r="D37" s="135">
        <v>6502</v>
      </c>
      <c r="E37" s="135">
        <v>6539</v>
      </c>
      <c r="F37" s="135">
        <v>6469</v>
      </c>
      <c r="G37" s="135">
        <v>6671</v>
      </c>
      <c r="H37" s="135">
        <v>6739</v>
      </c>
      <c r="I37" s="135">
        <v>6683</v>
      </c>
      <c r="J37" s="135">
        <v>6486</v>
      </c>
      <c r="K37" s="135">
        <v>6406</v>
      </c>
    </row>
    <row r="38" spans="2:23">
      <c r="B38" s="132" t="s">
        <v>17</v>
      </c>
      <c r="C38" s="133"/>
      <c r="D38" s="133"/>
      <c r="E38" s="133"/>
      <c r="F38" s="133"/>
      <c r="G38" s="133"/>
      <c r="H38" s="133"/>
      <c r="I38" s="133"/>
      <c r="J38" s="133"/>
      <c r="K38" s="133"/>
      <c r="M38" s="1" t="s">
        <v>116</v>
      </c>
      <c r="N38" s="1" t="str">
        <f>B38</f>
        <v>King</v>
      </c>
      <c r="O38" s="1" t="str">
        <f>$C$12</f>
        <v>2015-2016</v>
      </c>
      <c r="P38" s="1" t="str">
        <f>$D$12</f>
        <v>2016-2017</v>
      </c>
      <c r="Q38" s="1" t="str">
        <f>$E$12</f>
        <v>2017-2018</v>
      </c>
      <c r="R38" s="1" t="str">
        <f>$F$12</f>
        <v>2018-2019</v>
      </c>
      <c r="S38" s="1" t="str">
        <f>$G$12</f>
        <v>2019-2020</v>
      </c>
      <c r="T38" s="1" t="str">
        <f>$H$12</f>
        <v>2020-2021</v>
      </c>
      <c r="U38" s="1" t="str">
        <f>$I$12</f>
        <v>2021-2022</v>
      </c>
      <c r="V38" s="1" t="str">
        <f>$J$12</f>
        <v>2022-2023</v>
      </c>
      <c r="W38" s="1" t="str">
        <f>$K$12</f>
        <v>2023-2024</v>
      </c>
    </row>
    <row r="39" spans="2:23">
      <c r="B39" s="3" t="s">
        <v>113</v>
      </c>
      <c r="C39" s="8">
        <v>377</v>
      </c>
      <c r="D39" s="8">
        <v>367</v>
      </c>
      <c r="E39" s="8">
        <v>332</v>
      </c>
      <c r="F39" s="8">
        <v>322</v>
      </c>
      <c r="G39" s="8">
        <v>373</v>
      </c>
      <c r="H39" s="8">
        <v>484</v>
      </c>
      <c r="I39" s="8">
        <v>465</v>
      </c>
      <c r="J39" s="8">
        <v>544</v>
      </c>
      <c r="K39" s="8">
        <v>360</v>
      </c>
      <c r="N39" s="9" t="str">
        <f>B39</f>
        <v>Home-Based</v>
      </c>
      <c r="O39" s="11">
        <f t="shared" ref="O39:W39" si="19">C39/C42</f>
        <v>1.5984736061055757E-2</v>
      </c>
      <c r="P39" s="11">
        <f t="shared" si="19"/>
        <v>1.4983872943289919E-2</v>
      </c>
      <c r="Q39" s="11">
        <f t="shared" si="19"/>
        <v>1.3322097829140083E-2</v>
      </c>
      <c r="R39" s="11">
        <f t="shared" si="19"/>
        <v>1.2945244029910751E-2</v>
      </c>
      <c r="S39" s="11">
        <f t="shared" si="19"/>
        <v>1.470820189274448E-2</v>
      </c>
      <c r="T39" s="11">
        <f t="shared" si="19"/>
        <v>1.8626847290640396E-2</v>
      </c>
      <c r="U39" s="11">
        <f t="shared" si="19"/>
        <v>1.8011387845218267E-2</v>
      </c>
      <c r="V39" s="11">
        <f t="shared" si="19"/>
        <v>2.1209403875394751E-2</v>
      </c>
      <c r="W39" s="11">
        <f t="shared" si="19"/>
        <v>1.4536644457904301E-2</v>
      </c>
    </row>
    <row r="40" spans="2:23">
      <c r="B40" s="3" t="s">
        <v>114</v>
      </c>
      <c r="C40" s="8">
        <v>2769</v>
      </c>
      <c r="D40" s="8">
        <v>3017</v>
      </c>
      <c r="E40" s="8">
        <v>3021</v>
      </c>
      <c r="F40" s="8">
        <v>3065</v>
      </c>
      <c r="G40" s="8">
        <v>2688</v>
      </c>
      <c r="H40" s="8">
        <v>2809</v>
      </c>
      <c r="I40" s="8">
        <v>3148</v>
      </c>
      <c r="J40" s="8">
        <v>3182</v>
      </c>
      <c r="K40" s="8">
        <v>3229</v>
      </c>
      <c r="N40" s="9" t="str">
        <f>B40</f>
        <v>Private</v>
      </c>
      <c r="O40" s="11">
        <f t="shared" ref="O40:W40" si="20">C40/C42</f>
        <v>0.11740513037947849</v>
      </c>
      <c r="P40" s="11">
        <f t="shared" si="20"/>
        <v>0.12317805087167762</v>
      </c>
      <c r="Q40" s="11">
        <f t="shared" si="20"/>
        <v>0.12122306488503672</v>
      </c>
      <c r="R40" s="11">
        <f t="shared" si="20"/>
        <v>0.12322103401141754</v>
      </c>
      <c r="S40" s="11">
        <f t="shared" si="20"/>
        <v>0.10599369085173502</v>
      </c>
      <c r="T40" s="11">
        <f t="shared" si="20"/>
        <v>0.10810498768472906</v>
      </c>
      <c r="U40" s="11">
        <f t="shared" si="20"/>
        <v>0.12193515900375722</v>
      </c>
      <c r="V40" s="11">
        <f t="shared" si="20"/>
        <v>0.12405941752115092</v>
      </c>
      <c r="W40" s="11">
        <f t="shared" si="20"/>
        <v>0.13038562487381386</v>
      </c>
    </row>
    <row r="41" spans="2:23">
      <c r="B41" s="3" t="s">
        <v>115</v>
      </c>
      <c r="C41" s="8">
        <v>20439</v>
      </c>
      <c r="D41" s="8">
        <v>21109</v>
      </c>
      <c r="E41" s="8">
        <v>21568</v>
      </c>
      <c r="F41" s="8">
        <v>21487</v>
      </c>
      <c r="G41" s="8">
        <v>22299</v>
      </c>
      <c r="H41" s="8">
        <v>22691</v>
      </c>
      <c r="I41" s="8">
        <v>22204</v>
      </c>
      <c r="J41" s="8">
        <v>21923</v>
      </c>
      <c r="K41" s="8">
        <v>21176</v>
      </c>
      <c r="N41" s="9" t="str">
        <f>B41</f>
        <v>Public</v>
      </c>
      <c r="O41" s="11">
        <f t="shared" ref="O41:W41" si="21">C41/C42</f>
        <v>0.86661013355946581</v>
      </c>
      <c r="P41" s="11">
        <f t="shared" si="21"/>
        <v>0.8618380761850325</v>
      </c>
      <c r="Q41" s="11">
        <f t="shared" si="21"/>
        <v>0.86545483728582318</v>
      </c>
      <c r="R41" s="11">
        <f t="shared" si="21"/>
        <v>0.8638337219586717</v>
      </c>
      <c r="S41" s="11">
        <f t="shared" si="21"/>
        <v>0.87929810725552049</v>
      </c>
      <c r="T41" s="11">
        <f t="shared" si="21"/>
        <v>0.87326816502463056</v>
      </c>
      <c r="U41" s="11">
        <f t="shared" si="21"/>
        <v>0.86005345315102455</v>
      </c>
      <c r="V41" s="11">
        <f t="shared" si="21"/>
        <v>0.85473117860345438</v>
      </c>
      <c r="W41" s="11">
        <f t="shared" si="21"/>
        <v>0.85507773066828185</v>
      </c>
    </row>
    <row r="42" spans="2:23">
      <c r="B42" s="134" t="s">
        <v>120</v>
      </c>
      <c r="C42" s="135">
        <v>23585</v>
      </c>
      <c r="D42" s="135">
        <v>24493</v>
      </c>
      <c r="E42" s="135">
        <v>24921</v>
      </c>
      <c r="F42" s="135">
        <v>24874</v>
      </c>
      <c r="G42" s="135">
        <v>25360</v>
      </c>
      <c r="H42" s="135">
        <v>25984</v>
      </c>
      <c r="I42" s="135">
        <v>25817</v>
      </c>
      <c r="J42" s="135">
        <v>25649</v>
      </c>
      <c r="K42" s="135">
        <v>24765</v>
      </c>
    </row>
    <row r="43" spans="2:23">
      <c r="B43" s="132" t="s">
        <v>184</v>
      </c>
      <c r="C43" s="133"/>
      <c r="D43" s="133"/>
      <c r="E43" s="133"/>
      <c r="F43" s="133"/>
      <c r="G43" s="133"/>
      <c r="H43" s="133"/>
      <c r="I43" s="133"/>
      <c r="J43" s="133"/>
      <c r="K43" s="133"/>
      <c r="M43" s="1" t="s">
        <v>116</v>
      </c>
      <c r="N43" s="1" t="str">
        <f>B43</f>
        <v>NE WA (Ferry, Stevens, Lincoln, Pend Orielle)</v>
      </c>
      <c r="O43" s="1" t="str">
        <f>$C$12</f>
        <v>2015-2016</v>
      </c>
      <c r="P43" s="1" t="str">
        <f>$D$12</f>
        <v>2016-2017</v>
      </c>
      <c r="Q43" s="1" t="str">
        <f>$E$12</f>
        <v>2017-2018</v>
      </c>
      <c r="R43" s="1" t="str">
        <f>$F$12</f>
        <v>2018-2019</v>
      </c>
      <c r="S43" s="1" t="str">
        <f>$G$12</f>
        <v>2019-2020</v>
      </c>
      <c r="T43" s="1" t="str">
        <f>$H$12</f>
        <v>2020-2021</v>
      </c>
      <c r="U43" s="1" t="str">
        <f>$I$12</f>
        <v>2021-2022</v>
      </c>
      <c r="V43" s="1" t="str">
        <f>$J$12</f>
        <v>2022-2023</v>
      </c>
      <c r="W43" s="1" t="str">
        <f>$K$12</f>
        <v>2023-2024</v>
      </c>
    </row>
    <row r="44" spans="2:23">
      <c r="B44" s="3" t="s">
        <v>113</v>
      </c>
      <c r="C44" s="8">
        <v>35</v>
      </c>
      <c r="D44" s="8">
        <v>26</v>
      </c>
      <c r="E44" s="8">
        <v>37</v>
      </c>
      <c r="F44" s="8">
        <v>23</v>
      </c>
      <c r="G44" s="8">
        <v>23</v>
      </c>
      <c r="H44" s="8">
        <v>59</v>
      </c>
      <c r="I44" s="8">
        <v>56</v>
      </c>
      <c r="J44" s="8">
        <v>46</v>
      </c>
      <c r="K44" s="8">
        <v>53</v>
      </c>
      <c r="N44" s="9" t="str">
        <f>B44</f>
        <v>Home-Based</v>
      </c>
      <c r="O44" s="11">
        <f t="shared" ref="O44:W44" si="22">C44/C47</f>
        <v>3.9637599093997736E-2</v>
      </c>
      <c r="P44" s="11">
        <f t="shared" si="22"/>
        <v>2.9850746268656716E-2</v>
      </c>
      <c r="Q44" s="11">
        <f t="shared" si="22"/>
        <v>4.209328782707622E-2</v>
      </c>
      <c r="R44" s="11">
        <f t="shared" si="22"/>
        <v>2.4468085106382979E-2</v>
      </c>
      <c r="S44" s="11">
        <f t="shared" si="22"/>
        <v>2.6166097838452786E-2</v>
      </c>
      <c r="T44" s="11">
        <f t="shared" si="22"/>
        <v>5.8531746031746032E-2</v>
      </c>
      <c r="U44" s="11">
        <f t="shared" si="22"/>
        <v>5.8031088082901555E-2</v>
      </c>
      <c r="V44" s="11">
        <f t="shared" si="22"/>
        <v>4.791666666666667E-2</v>
      </c>
      <c r="W44" s="11">
        <f t="shared" si="22"/>
        <v>5.3916581892166839E-2</v>
      </c>
    </row>
    <row r="45" spans="2:23">
      <c r="B45" s="3" t="s">
        <v>114</v>
      </c>
      <c r="C45" s="8">
        <v>21</v>
      </c>
      <c r="D45" s="8">
        <v>19</v>
      </c>
      <c r="E45" s="8">
        <v>18</v>
      </c>
      <c r="F45" s="8">
        <v>13</v>
      </c>
      <c r="G45" s="8">
        <v>7</v>
      </c>
      <c r="H45" s="8">
        <v>14</v>
      </c>
      <c r="I45" s="8">
        <v>25</v>
      </c>
      <c r="J45" s="8">
        <v>16</v>
      </c>
      <c r="K45" s="8">
        <v>15</v>
      </c>
      <c r="N45" s="9" t="str">
        <f>B45</f>
        <v>Private</v>
      </c>
      <c r="O45" s="11">
        <f t="shared" ref="O45:W45" si="23">C45/C47</f>
        <v>2.3782559456398639E-2</v>
      </c>
      <c r="P45" s="11">
        <f t="shared" si="23"/>
        <v>2.1814006888633754E-2</v>
      </c>
      <c r="Q45" s="11">
        <f t="shared" si="23"/>
        <v>2.0477815699658702E-2</v>
      </c>
      <c r="R45" s="11">
        <f t="shared" si="23"/>
        <v>1.3829787234042552E-2</v>
      </c>
      <c r="S45" s="11">
        <f t="shared" si="23"/>
        <v>7.9635949943117172E-3</v>
      </c>
      <c r="T45" s="11">
        <f t="shared" si="23"/>
        <v>1.3888888888888888E-2</v>
      </c>
      <c r="U45" s="11">
        <f t="shared" si="23"/>
        <v>2.5906735751295335E-2</v>
      </c>
      <c r="V45" s="11">
        <f t="shared" si="23"/>
        <v>1.6666666666666666E-2</v>
      </c>
      <c r="W45" s="11">
        <f t="shared" si="23"/>
        <v>1.5259409969481181E-2</v>
      </c>
    </row>
    <row r="46" spans="2:23">
      <c r="B46" s="3" t="s">
        <v>115</v>
      </c>
      <c r="C46" s="8">
        <v>827</v>
      </c>
      <c r="D46" s="8">
        <v>826</v>
      </c>
      <c r="E46" s="8">
        <v>824</v>
      </c>
      <c r="F46" s="8">
        <v>904</v>
      </c>
      <c r="G46" s="8">
        <v>849</v>
      </c>
      <c r="H46" s="8">
        <v>935</v>
      </c>
      <c r="I46" s="8">
        <v>884</v>
      </c>
      <c r="J46" s="8">
        <v>898</v>
      </c>
      <c r="K46" s="8">
        <v>915</v>
      </c>
      <c r="N46" s="9" t="str">
        <f>B46</f>
        <v>Public</v>
      </c>
      <c r="O46" s="11">
        <f t="shared" ref="O46:W46" si="24">C46/C47</f>
        <v>0.9365798414496036</v>
      </c>
      <c r="P46" s="11">
        <f t="shared" si="24"/>
        <v>0.94833524684270953</v>
      </c>
      <c r="Q46" s="11">
        <f t="shared" si="24"/>
        <v>0.93742889647326511</v>
      </c>
      <c r="R46" s="11">
        <f t="shared" si="24"/>
        <v>0.96170212765957441</v>
      </c>
      <c r="S46" s="11">
        <f t="shared" si="24"/>
        <v>0.96587030716723554</v>
      </c>
      <c r="T46" s="11">
        <f t="shared" si="24"/>
        <v>0.92757936507936511</v>
      </c>
      <c r="U46" s="11">
        <f t="shared" si="24"/>
        <v>0.9160621761658031</v>
      </c>
      <c r="V46" s="11">
        <f t="shared" si="24"/>
        <v>0.93541666666666667</v>
      </c>
      <c r="W46" s="11">
        <f t="shared" si="24"/>
        <v>0.93082400813835198</v>
      </c>
    </row>
    <row r="47" spans="2:23">
      <c r="B47" s="134" t="s">
        <v>197</v>
      </c>
      <c r="C47" s="135">
        <v>883</v>
      </c>
      <c r="D47" s="135">
        <v>871</v>
      </c>
      <c r="E47" s="135">
        <v>879</v>
      </c>
      <c r="F47" s="135">
        <v>940</v>
      </c>
      <c r="G47" s="135">
        <v>879</v>
      </c>
      <c r="H47" s="135">
        <v>1008</v>
      </c>
      <c r="I47" s="135">
        <v>965</v>
      </c>
      <c r="J47" s="135">
        <v>960</v>
      </c>
      <c r="K47" s="135">
        <v>983</v>
      </c>
      <c r="M47" s="1"/>
      <c r="N47" s="1"/>
      <c r="O47" s="1"/>
      <c r="P47" s="1"/>
      <c r="Q47" s="1"/>
      <c r="R47" s="1"/>
      <c r="S47" s="1"/>
      <c r="T47" s="1"/>
      <c r="U47" s="1"/>
      <c r="V47" s="1"/>
      <c r="W47" s="1"/>
    </row>
    <row r="48" spans="2:23">
      <c r="B48" s="132" t="s">
        <v>27</v>
      </c>
      <c r="C48" s="133"/>
      <c r="D48" s="133"/>
      <c r="E48" s="133"/>
      <c r="F48" s="133"/>
      <c r="G48" s="133"/>
      <c r="H48" s="133"/>
      <c r="I48" s="133"/>
      <c r="J48" s="133"/>
      <c r="K48" s="133"/>
      <c r="M48" s="1" t="s">
        <v>116</v>
      </c>
      <c r="N48" s="1" t="str">
        <f>B48</f>
        <v>Pierce</v>
      </c>
      <c r="O48" s="1" t="str">
        <f>$C$12</f>
        <v>2015-2016</v>
      </c>
      <c r="P48" s="1" t="str">
        <f>$D$12</f>
        <v>2016-2017</v>
      </c>
      <c r="Q48" s="1" t="str">
        <f>$E$12</f>
        <v>2017-2018</v>
      </c>
      <c r="R48" s="1" t="str">
        <f>$F$12</f>
        <v>2018-2019</v>
      </c>
      <c r="S48" s="1" t="str">
        <f>$G$12</f>
        <v>2019-2020</v>
      </c>
      <c r="T48" s="1" t="str">
        <f>$H$12</f>
        <v>2020-2021</v>
      </c>
      <c r="U48" s="1" t="str">
        <f>$I$12</f>
        <v>2021-2022</v>
      </c>
      <c r="V48" s="1" t="str">
        <f>$J$12</f>
        <v>2022-2023</v>
      </c>
      <c r="W48" s="1" t="str">
        <f>$K$12</f>
        <v>2023-2024</v>
      </c>
    </row>
    <row r="49" spans="2:23">
      <c r="B49" s="3" t="s">
        <v>113</v>
      </c>
      <c r="C49" s="8">
        <v>215</v>
      </c>
      <c r="D49" s="8">
        <v>197</v>
      </c>
      <c r="E49" s="8">
        <v>233</v>
      </c>
      <c r="F49" s="8">
        <v>276</v>
      </c>
      <c r="G49" s="8">
        <v>251</v>
      </c>
      <c r="H49" s="8">
        <v>392</v>
      </c>
      <c r="I49" s="8">
        <v>320</v>
      </c>
      <c r="J49" s="8">
        <v>321</v>
      </c>
      <c r="K49" s="8">
        <v>302</v>
      </c>
      <c r="N49" s="9" t="str">
        <f>B49</f>
        <v>Home-Based</v>
      </c>
      <c r="O49" s="11">
        <f t="shared" ref="O49:W49" si="25">C49/C52</f>
        <v>2.0605712095073798E-2</v>
      </c>
      <c r="P49" s="11">
        <f t="shared" si="25"/>
        <v>1.9013608725026544E-2</v>
      </c>
      <c r="Q49" s="11">
        <f t="shared" si="25"/>
        <v>2.1674418604651163E-2</v>
      </c>
      <c r="R49" s="11">
        <f t="shared" si="25"/>
        <v>2.5388648698371815E-2</v>
      </c>
      <c r="S49" s="11">
        <f t="shared" si="25"/>
        <v>2.2243885147110953E-2</v>
      </c>
      <c r="T49" s="11">
        <f t="shared" si="25"/>
        <v>3.4131475838049631E-2</v>
      </c>
      <c r="U49" s="11">
        <f t="shared" si="25"/>
        <v>2.8268551236749116E-2</v>
      </c>
      <c r="V49" s="11">
        <f t="shared" si="25"/>
        <v>2.8239641066244391E-2</v>
      </c>
      <c r="W49" s="11">
        <f t="shared" si="25"/>
        <v>2.7534646243617796E-2</v>
      </c>
    </row>
    <row r="50" spans="2:23">
      <c r="B50" s="3" t="s">
        <v>114</v>
      </c>
      <c r="C50" s="8">
        <v>528</v>
      </c>
      <c r="D50" s="8">
        <v>499</v>
      </c>
      <c r="E50" s="8">
        <v>501</v>
      </c>
      <c r="F50" s="8">
        <v>549</v>
      </c>
      <c r="G50" s="8">
        <v>533</v>
      </c>
      <c r="H50" s="8">
        <v>511</v>
      </c>
      <c r="I50" s="8">
        <v>588</v>
      </c>
      <c r="J50" s="8">
        <v>601</v>
      </c>
      <c r="K50" s="8">
        <v>638</v>
      </c>
      <c r="N50" s="9" t="str">
        <f>B50</f>
        <v>Private</v>
      </c>
      <c r="O50" s="11">
        <f t="shared" ref="O50:W50" si="26">C50/C52</f>
        <v>5.0603795284646348E-2</v>
      </c>
      <c r="P50" s="11">
        <f t="shared" si="26"/>
        <v>4.8161374384711901E-2</v>
      </c>
      <c r="Q50" s="11">
        <f t="shared" si="26"/>
        <v>4.6604651162790695E-2</v>
      </c>
      <c r="R50" s="11">
        <f t="shared" si="26"/>
        <v>5.0501333823935242E-2</v>
      </c>
      <c r="S50" s="11">
        <f t="shared" si="26"/>
        <v>4.7235023041474651E-2</v>
      </c>
      <c r="T50" s="11">
        <f t="shared" si="26"/>
        <v>4.4492816717457556E-2</v>
      </c>
      <c r="U50" s="11">
        <f t="shared" si="26"/>
        <v>5.19434628975265E-2</v>
      </c>
      <c r="V50" s="11">
        <f t="shared" si="26"/>
        <v>5.2872349784463799E-2</v>
      </c>
      <c r="W50" s="11">
        <f t="shared" si="26"/>
        <v>5.8169219547775347E-2</v>
      </c>
    </row>
    <row r="51" spans="2:23">
      <c r="B51" s="3" t="s">
        <v>115</v>
      </c>
      <c r="C51" s="8">
        <v>9691</v>
      </c>
      <c r="D51" s="8">
        <v>9665</v>
      </c>
      <c r="E51" s="8">
        <v>10016</v>
      </c>
      <c r="F51" s="8">
        <v>10046</v>
      </c>
      <c r="G51" s="8">
        <v>10500</v>
      </c>
      <c r="H51" s="8">
        <v>10582</v>
      </c>
      <c r="I51" s="8">
        <v>10412</v>
      </c>
      <c r="J51" s="8">
        <v>10445</v>
      </c>
      <c r="K51" s="8">
        <v>10028</v>
      </c>
      <c r="N51" s="9" t="str">
        <f>B51</f>
        <v>Public</v>
      </c>
      <c r="O51" s="11">
        <f t="shared" ref="O51:W51" si="27">C51/C52</f>
        <v>0.92879049262027991</v>
      </c>
      <c r="P51" s="11">
        <f t="shared" si="27"/>
        <v>0.93282501689026154</v>
      </c>
      <c r="Q51" s="11">
        <f t="shared" si="27"/>
        <v>0.93172093023255809</v>
      </c>
      <c r="R51" s="11">
        <f t="shared" si="27"/>
        <v>0.92411001747769295</v>
      </c>
      <c r="S51" s="11">
        <f t="shared" si="27"/>
        <v>0.9305210918114144</v>
      </c>
      <c r="T51" s="11">
        <f t="shared" si="27"/>
        <v>0.92137570744449282</v>
      </c>
      <c r="U51" s="11">
        <f t="shared" si="27"/>
        <v>0.91978798586572441</v>
      </c>
      <c r="V51" s="11">
        <f t="shared" si="27"/>
        <v>0.91888800914929181</v>
      </c>
      <c r="W51" s="11">
        <f t="shared" si="27"/>
        <v>0.91429613420860689</v>
      </c>
    </row>
    <row r="52" spans="2:23">
      <c r="B52" s="134" t="s">
        <v>121</v>
      </c>
      <c r="C52" s="135">
        <v>10434</v>
      </c>
      <c r="D52" s="135">
        <v>10361</v>
      </c>
      <c r="E52" s="135">
        <v>10750</v>
      </c>
      <c r="F52" s="135">
        <v>10871</v>
      </c>
      <c r="G52" s="135">
        <v>11284</v>
      </c>
      <c r="H52" s="135">
        <v>11485</v>
      </c>
      <c r="I52" s="135">
        <v>11320</v>
      </c>
      <c r="J52" s="135">
        <v>11367</v>
      </c>
      <c r="K52" s="135">
        <v>10968</v>
      </c>
      <c r="M52" s="1"/>
      <c r="N52" s="1"/>
      <c r="O52" s="1"/>
      <c r="P52" s="1"/>
      <c r="Q52" s="1"/>
      <c r="R52" s="1"/>
      <c r="S52" s="1"/>
      <c r="T52" s="1"/>
      <c r="U52" s="1"/>
      <c r="V52" s="1"/>
      <c r="W52" s="1"/>
    </row>
    <row r="53" spans="2:23">
      <c r="B53" s="132" t="s">
        <v>224</v>
      </c>
      <c r="C53" s="133"/>
      <c r="D53" s="133"/>
      <c r="E53" s="133"/>
      <c r="F53" s="133"/>
      <c r="G53" s="133"/>
      <c r="H53" s="133"/>
      <c r="I53" s="133"/>
      <c r="J53" s="133"/>
      <c r="K53" s="133"/>
      <c r="M53" s="1" t="s">
        <v>116</v>
      </c>
      <c r="N53" s="1" t="str">
        <f>B53</f>
        <v>Rural SW WA (Cowlitz-Grays Harbor -Lewis - Mason -Pacific-Wahkiakum)</v>
      </c>
      <c r="O53" s="1" t="str">
        <f>$C$12</f>
        <v>2015-2016</v>
      </c>
      <c r="P53" s="1" t="str">
        <f>$D$12</f>
        <v>2016-2017</v>
      </c>
      <c r="Q53" s="1" t="str">
        <f>$E$12</f>
        <v>2017-2018</v>
      </c>
      <c r="R53" s="1" t="str">
        <f>$F$12</f>
        <v>2018-2019</v>
      </c>
      <c r="S53" s="1" t="str">
        <f>$G$12</f>
        <v>2019-2020</v>
      </c>
      <c r="T53" s="1" t="str">
        <f>$H$12</f>
        <v>2020-2021</v>
      </c>
      <c r="U53" s="1" t="str">
        <f>$I$12</f>
        <v>2021-2022</v>
      </c>
      <c r="V53" s="1" t="str">
        <f>$J$12</f>
        <v>2022-2023</v>
      </c>
      <c r="W53" s="1" t="str">
        <f>$K$12</f>
        <v>2023-2024</v>
      </c>
    </row>
    <row r="54" spans="2:23">
      <c r="B54" s="3" t="s">
        <v>113</v>
      </c>
      <c r="C54" s="8">
        <v>152</v>
      </c>
      <c r="D54" s="8">
        <v>135</v>
      </c>
      <c r="E54" s="8">
        <v>154</v>
      </c>
      <c r="F54" s="8">
        <v>145</v>
      </c>
      <c r="G54" s="8">
        <v>113</v>
      </c>
      <c r="H54" s="8">
        <v>187</v>
      </c>
      <c r="I54" s="8">
        <v>159</v>
      </c>
      <c r="J54" s="8">
        <v>156</v>
      </c>
      <c r="K54" s="8">
        <v>162</v>
      </c>
      <c r="N54" s="9" t="str">
        <f>B54</f>
        <v>Home-Based</v>
      </c>
      <c r="O54" s="11">
        <f t="shared" ref="O54:W54" si="28">C54/C57</f>
        <v>3.8114343029087262E-2</v>
      </c>
      <c r="P54" s="11">
        <f t="shared" si="28"/>
        <v>3.3358042994810974E-2</v>
      </c>
      <c r="Q54" s="11">
        <f t="shared" si="28"/>
        <v>3.7090558766859343E-2</v>
      </c>
      <c r="R54" s="11">
        <f t="shared" si="28"/>
        <v>3.2452999104744855E-2</v>
      </c>
      <c r="S54" s="11">
        <f t="shared" si="28"/>
        <v>2.526268723451822E-2</v>
      </c>
      <c r="T54" s="11">
        <f t="shared" si="28"/>
        <v>4.1675952752395808E-2</v>
      </c>
      <c r="U54" s="11">
        <f t="shared" si="28"/>
        <v>3.5634244733303448E-2</v>
      </c>
      <c r="V54" s="11">
        <f t="shared" si="28"/>
        <v>3.5198555956678701E-2</v>
      </c>
      <c r="W54" s="11">
        <f t="shared" si="28"/>
        <v>3.7070938215102975E-2</v>
      </c>
    </row>
    <row r="55" spans="2:23">
      <c r="B55" s="3" t="s">
        <v>114</v>
      </c>
      <c r="C55" s="8">
        <v>69</v>
      </c>
      <c r="D55" s="8">
        <v>80</v>
      </c>
      <c r="E55" s="8">
        <v>94</v>
      </c>
      <c r="F55" s="8">
        <v>106</v>
      </c>
      <c r="G55" s="8">
        <v>84</v>
      </c>
      <c r="H55" s="8">
        <v>103</v>
      </c>
      <c r="I55" s="8">
        <v>81</v>
      </c>
      <c r="J55" s="8">
        <v>103</v>
      </c>
      <c r="K55" s="8">
        <v>92</v>
      </c>
      <c r="N55" s="9" t="str">
        <f>B55</f>
        <v>Private</v>
      </c>
      <c r="O55" s="11">
        <f t="shared" ref="O55:W55" si="29">C55/C57</f>
        <v>1.7301905717151456E-2</v>
      </c>
      <c r="P55" s="11">
        <f t="shared" si="29"/>
        <v>1.9767729182110207E-2</v>
      </c>
      <c r="Q55" s="11">
        <f t="shared" si="29"/>
        <v>2.2639691714836225E-2</v>
      </c>
      <c r="R55" s="11">
        <f t="shared" si="29"/>
        <v>2.3724261414503133E-2</v>
      </c>
      <c r="S55" s="11">
        <f t="shared" si="29"/>
        <v>1.8779342723004695E-2</v>
      </c>
      <c r="T55" s="11">
        <f t="shared" si="29"/>
        <v>2.2955203922442612E-2</v>
      </c>
      <c r="U55" s="11">
        <f t="shared" si="29"/>
        <v>1.815329448677723E-2</v>
      </c>
      <c r="V55" s="11">
        <f t="shared" si="29"/>
        <v>2.3240072202166066E-2</v>
      </c>
      <c r="W55" s="11">
        <f t="shared" si="29"/>
        <v>2.1052631578947368E-2</v>
      </c>
    </row>
    <row r="56" spans="2:23">
      <c r="B56" s="3" t="s">
        <v>115</v>
      </c>
      <c r="C56" s="8">
        <v>3767</v>
      </c>
      <c r="D56" s="8">
        <v>3832</v>
      </c>
      <c r="E56" s="8">
        <v>3904</v>
      </c>
      <c r="F56" s="8">
        <v>4217</v>
      </c>
      <c r="G56" s="8">
        <v>4276</v>
      </c>
      <c r="H56" s="8">
        <v>4197</v>
      </c>
      <c r="I56" s="8">
        <v>4222</v>
      </c>
      <c r="J56" s="8">
        <v>4173</v>
      </c>
      <c r="K56" s="8">
        <v>4116</v>
      </c>
      <c r="N56" s="9" t="str">
        <f>B56</f>
        <v>Public</v>
      </c>
      <c r="O56" s="11">
        <f t="shared" ref="O56:W56" si="30">C56/C57</f>
        <v>0.94458375125376126</v>
      </c>
      <c r="P56" s="11">
        <f t="shared" si="30"/>
        <v>0.94687422782307884</v>
      </c>
      <c r="Q56" s="11">
        <f t="shared" si="30"/>
        <v>0.94026974951830444</v>
      </c>
      <c r="R56" s="11">
        <f t="shared" si="30"/>
        <v>0.94382273948075202</v>
      </c>
      <c r="S56" s="11">
        <f t="shared" si="30"/>
        <v>0.95595797004247707</v>
      </c>
      <c r="T56" s="11">
        <f t="shared" si="30"/>
        <v>0.93536884332516157</v>
      </c>
      <c r="U56" s="11">
        <f t="shared" si="30"/>
        <v>0.94621246077991927</v>
      </c>
      <c r="V56" s="11">
        <f t="shared" si="30"/>
        <v>0.94156137184115518</v>
      </c>
      <c r="W56" s="11">
        <f t="shared" si="30"/>
        <v>0.94187643020594969</v>
      </c>
    </row>
    <row r="57" spans="2:23">
      <c r="B57" s="134" t="s">
        <v>226</v>
      </c>
      <c r="C57" s="135">
        <v>3988</v>
      </c>
      <c r="D57" s="135">
        <v>4047</v>
      </c>
      <c r="E57" s="135">
        <v>4152</v>
      </c>
      <c r="F57" s="135">
        <v>4468</v>
      </c>
      <c r="G57" s="135">
        <v>4473</v>
      </c>
      <c r="H57" s="135">
        <v>4487</v>
      </c>
      <c r="I57" s="135">
        <v>4462</v>
      </c>
      <c r="J57" s="135">
        <v>4432</v>
      </c>
      <c r="K57" s="135">
        <v>4370</v>
      </c>
      <c r="O57" s="11"/>
      <c r="P57" s="11"/>
      <c r="Q57" s="11"/>
      <c r="R57" s="11"/>
      <c r="S57" s="11"/>
      <c r="T57" s="11"/>
      <c r="U57" s="11"/>
      <c r="V57" s="11"/>
      <c r="W57" s="11"/>
    </row>
    <row r="58" spans="2:23">
      <c r="B58" s="132" t="s">
        <v>185</v>
      </c>
      <c r="C58" s="133"/>
      <c r="D58" s="133"/>
      <c r="E58" s="133"/>
      <c r="F58" s="133"/>
      <c r="G58" s="133"/>
      <c r="H58" s="133"/>
      <c r="I58" s="133"/>
      <c r="J58" s="133"/>
      <c r="K58" s="133"/>
      <c r="M58" s="1" t="s">
        <v>116</v>
      </c>
      <c r="N58" s="1" t="str">
        <f>B58</f>
        <v>SE WA (Adams-Asotin-Columia-Garfield-Walla Walla-Whitman)</v>
      </c>
      <c r="O58" s="1" t="str">
        <f>$C$12</f>
        <v>2015-2016</v>
      </c>
      <c r="P58" s="1" t="str">
        <f>$D$12</f>
        <v>2016-2017</v>
      </c>
      <c r="Q58" s="1" t="str">
        <f>$E$12</f>
        <v>2017-2018</v>
      </c>
      <c r="R58" s="1" t="str">
        <f>$F$12</f>
        <v>2018-2019</v>
      </c>
      <c r="S58" s="1" t="str">
        <f>$G$12</f>
        <v>2019-2020</v>
      </c>
      <c r="T58" s="1" t="str">
        <f>$H$12</f>
        <v>2020-2021</v>
      </c>
      <c r="U58" s="1" t="str">
        <f>$I$12</f>
        <v>2021-2022</v>
      </c>
      <c r="V58" s="1" t="str">
        <f>$J$12</f>
        <v>2022-2023</v>
      </c>
      <c r="W58" s="1" t="str">
        <f>$K$12</f>
        <v>2023-2024</v>
      </c>
    </row>
    <row r="59" spans="2:23">
      <c r="B59" s="3" t="s">
        <v>113</v>
      </c>
      <c r="C59" s="8">
        <v>40</v>
      </c>
      <c r="D59" s="8">
        <v>38</v>
      </c>
      <c r="E59" s="8">
        <v>44</v>
      </c>
      <c r="F59" s="8">
        <v>38</v>
      </c>
      <c r="G59" s="8">
        <v>30</v>
      </c>
      <c r="H59" s="8">
        <v>56</v>
      </c>
      <c r="I59" s="8">
        <v>61</v>
      </c>
      <c r="J59" s="8">
        <v>55</v>
      </c>
      <c r="K59" s="8">
        <v>51</v>
      </c>
      <c r="N59" s="9" t="str">
        <f>B59</f>
        <v>Home-Based</v>
      </c>
      <c r="O59" s="11">
        <f t="shared" ref="O59:W59" si="31">C59/C62</f>
        <v>2.1482277121374866E-2</v>
      </c>
      <c r="P59" s="11">
        <f t="shared" si="31"/>
        <v>2.1517553793884484E-2</v>
      </c>
      <c r="Q59" s="11">
        <f t="shared" si="31"/>
        <v>2.4732996065205171E-2</v>
      </c>
      <c r="R59" s="11">
        <f t="shared" si="31"/>
        <v>2.0169851380042462E-2</v>
      </c>
      <c r="S59" s="11">
        <f t="shared" si="31"/>
        <v>1.5839493136219639E-2</v>
      </c>
      <c r="T59" s="11">
        <f t="shared" si="31"/>
        <v>2.9834842834310069E-2</v>
      </c>
      <c r="U59" s="11">
        <f t="shared" si="31"/>
        <v>3.109072375127421E-2</v>
      </c>
      <c r="V59" s="11">
        <f t="shared" si="31"/>
        <v>2.9923830250272034E-2</v>
      </c>
      <c r="W59" s="11">
        <f t="shared" si="31"/>
        <v>2.694136291600634E-2</v>
      </c>
    </row>
    <row r="60" spans="2:23">
      <c r="B60" s="3" t="s">
        <v>114</v>
      </c>
      <c r="C60" s="8">
        <v>92</v>
      </c>
      <c r="D60" s="8">
        <v>73</v>
      </c>
      <c r="E60" s="8">
        <v>87</v>
      </c>
      <c r="F60" s="8">
        <v>77</v>
      </c>
      <c r="G60" s="8">
        <v>82</v>
      </c>
      <c r="H60" s="8">
        <v>65</v>
      </c>
      <c r="I60" s="8">
        <v>104</v>
      </c>
      <c r="J60" s="8">
        <v>69</v>
      </c>
      <c r="K60" s="8">
        <v>101</v>
      </c>
      <c r="N60" s="9" t="str">
        <f>B60</f>
        <v>Private</v>
      </c>
      <c r="O60" s="11">
        <f t="shared" ref="O60:W60" si="32">C60/C62</f>
        <v>4.9409237379162189E-2</v>
      </c>
      <c r="P60" s="11">
        <f t="shared" si="32"/>
        <v>4.1336353340883356E-2</v>
      </c>
      <c r="Q60" s="11">
        <f t="shared" si="32"/>
        <v>4.8903878583473864E-2</v>
      </c>
      <c r="R60" s="11">
        <f t="shared" si="32"/>
        <v>4.087048832271762E-2</v>
      </c>
      <c r="S60" s="11">
        <f t="shared" si="32"/>
        <v>4.3294614572333683E-2</v>
      </c>
      <c r="T60" s="11">
        <f t="shared" si="32"/>
        <v>3.4629728289824191E-2</v>
      </c>
      <c r="U60" s="11">
        <f t="shared" si="32"/>
        <v>5.3007135575942915E-2</v>
      </c>
      <c r="V60" s="11">
        <f t="shared" si="32"/>
        <v>3.7540805223068553E-2</v>
      </c>
      <c r="W60" s="11">
        <f t="shared" si="32"/>
        <v>5.3354463814051768E-2</v>
      </c>
    </row>
    <row r="61" spans="2:23">
      <c r="B61" s="3" t="s">
        <v>115</v>
      </c>
      <c r="C61" s="8">
        <v>1730</v>
      </c>
      <c r="D61" s="8">
        <v>1655</v>
      </c>
      <c r="E61" s="8">
        <v>1648</v>
      </c>
      <c r="F61" s="8">
        <v>1769</v>
      </c>
      <c r="G61" s="8">
        <v>1782</v>
      </c>
      <c r="H61" s="8">
        <v>1756</v>
      </c>
      <c r="I61" s="8">
        <v>1797</v>
      </c>
      <c r="J61" s="8">
        <v>1714</v>
      </c>
      <c r="K61" s="8">
        <v>1741</v>
      </c>
      <c r="N61" s="9" t="str">
        <f>B61</f>
        <v>Public</v>
      </c>
      <c r="O61" s="11">
        <f t="shared" ref="O61:W61" si="33">C61/C62</f>
        <v>0.9291084854994629</v>
      </c>
      <c r="P61" s="11">
        <f t="shared" si="33"/>
        <v>0.93714609286523221</v>
      </c>
      <c r="Q61" s="11">
        <f t="shared" si="33"/>
        <v>0.92636312535132093</v>
      </c>
      <c r="R61" s="11">
        <f t="shared" si="33"/>
        <v>0.93895966029723987</v>
      </c>
      <c r="S61" s="11">
        <f t="shared" si="33"/>
        <v>0.94086589229144668</v>
      </c>
      <c r="T61" s="11">
        <f t="shared" si="33"/>
        <v>0.93553542887586572</v>
      </c>
      <c r="U61" s="11">
        <f t="shared" si="33"/>
        <v>0.91590214067278286</v>
      </c>
      <c r="V61" s="11">
        <f t="shared" si="33"/>
        <v>0.93253536452665942</v>
      </c>
      <c r="W61" s="11">
        <f t="shared" si="33"/>
        <v>0.91970417326994192</v>
      </c>
    </row>
    <row r="62" spans="2:23">
      <c r="B62" s="134" t="s">
        <v>198</v>
      </c>
      <c r="C62" s="135">
        <v>1862</v>
      </c>
      <c r="D62" s="135">
        <v>1766</v>
      </c>
      <c r="E62" s="135">
        <v>1779</v>
      </c>
      <c r="F62" s="135">
        <v>1884</v>
      </c>
      <c r="G62" s="135">
        <v>1894</v>
      </c>
      <c r="H62" s="135">
        <v>1877</v>
      </c>
      <c r="I62" s="135">
        <v>1962</v>
      </c>
      <c r="J62" s="135">
        <v>1838</v>
      </c>
      <c r="K62" s="135">
        <v>1893</v>
      </c>
      <c r="O62" s="11"/>
      <c r="P62" s="11"/>
      <c r="Q62" s="11"/>
      <c r="R62" s="11"/>
      <c r="S62" s="11"/>
      <c r="T62" s="11"/>
      <c r="U62" s="11"/>
      <c r="V62" s="11"/>
      <c r="W62" s="11"/>
    </row>
    <row r="63" spans="2:23">
      <c r="B63" s="132" t="s">
        <v>225</v>
      </c>
      <c r="C63" s="133"/>
      <c r="D63" s="133"/>
      <c r="E63" s="133"/>
      <c r="F63" s="133"/>
      <c r="G63" s="133"/>
      <c r="H63" s="133"/>
      <c r="I63" s="133"/>
      <c r="J63" s="133"/>
      <c r="K63" s="133"/>
      <c r="M63" s="1" t="s">
        <v>116</v>
      </c>
      <c r="N63" s="1" t="str">
        <f>B63</f>
        <v>Skagit-San Juan -Island</v>
      </c>
      <c r="O63" s="1" t="str">
        <f>$C$12</f>
        <v>2015-2016</v>
      </c>
      <c r="P63" s="1" t="str">
        <f>$D$12</f>
        <v>2016-2017</v>
      </c>
      <c r="Q63" s="1" t="str">
        <f>$E$12</f>
        <v>2017-2018</v>
      </c>
      <c r="R63" s="1" t="str">
        <f>$F$12</f>
        <v>2018-2019</v>
      </c>
      <c r="S63" s="1" t="str">
        <f>$G$12</f>
        <v>2019-2020</v>
      </c>
      <c r="T63" s="1" t="str">
        <f>$H$12</f>
        <v>2020-2021</v>
      </c>
      <c r="U63" s="1" t="str">
        <f>$I$12</f>
        <v>2021-2022</v>
      </c>
      <c r="V63" s="1" t="str">
        <f>$J$12</f>
        <v>2022-2023</v>
      </c>
      <c r="W63" s="1" t="str">
        <f>$K$12</f>
        <v>2023-2024</v>
      </c>
    </row>
    <row r="64" spans="2:23">
      <c r="B64" s="3" t="s">
        <v>113</v>
      </c>
      <c r="C64" s="8">
        <v>88</v>
      </c>
      <c r="D64" s="8">
        <v>91</v>
      </c>
      <c r="E64" s="8">
        <v>79</v>
      </c>
      <c r="F64" s="8">
        <v>108</v>
      </c>
      <c r="G64" s="8">
        <v>110</v>
      </c>
      <c r="H64" s="8">
        <v>126</v>
      </c>
      <c r="I64" s="8">
        <v>129</v>
      </c>
      <c r="J64" s="8">
        <v>127</v>
      </c>
      <c r="K64" s="8">
        <v>115</v>
      </c>
      <c r="N64" s="9" t="str">
        <f>B64</f>
        <v>Home-Based</v>
      </c>
      <c r="O64" s="11">
        <f t="shared" ref="O64:W64" si="34">C64/C67</f>
        <v>3.7996545768566495E-2</v>
      </c>
      <c r="P64" s="11">
        <f t="shared" si="34"/>
        <v>3.9772727272727272E-2</v>
      </c>
      <c r="Q64" s="11">
        <f t="shared" si="34"/>
        <v>3.4125269978401727E-2</v>
      </c>
      <c r="R64" s="11">
        <f t="shared" si="34"/>
        <v>4.3938161106590726E-2</v>
      </c>
      <c r="S64" s="11">
        <f t="shared" si="34"/>
        <v>4.4588569112282123E-2</v>
      </c>
      <c r="T64" s="11">
        <f t="shared" si="34"/>
        <v>4.9489395129615081E-2</v>
      </c>
      <c r="U64" s="11">
        <f t="shared" si="34"/>
        <v>5.2058111380145281E-2</v>
      </c>
      <c r="V64" s="11">
        <f t="shared" si="34"/>
        <v>5.2872606161532054E-2</v>
      </c>
      <c r="W64" s="11">
        <f t="shared" si="34"/>
        <v>4.8811544991511038E-2</v>
      </c>
    </row>
    <row r="65" spans="2:23">
      <c r="B65" s="3" t="s">
        <v>114</v>
      </c>
      <c r="C65" s="8">
        <v>93</v>
      </c>
      <c r="D65" s="8">
        <v>93</v>
      </c>
      <c r="E65" s="8">
        <v>121</v>
      </c>
      <c r="F65" s="8">
        <v>102</v>
      </c>
      <c r="G65" s="8">
        <v>108</v>
      </c>
      <c r="H65" s="8">
        <v>105</v>
      </c>
      <c r="I65" s="8">
        <v>107</v>
      </c>
      <c r="J65" s="8">
        <v>134</v>
      </c>
      <c r="K65" s="8">
        <v>141</v>
      </c>
      <c r="N65" s="9" t="str">
        <f>B65</f>
        <v>Private</v>
      </c>
      <c r="O65" s="11">
        <f t="shared" ref="O65:W65" si="35">C65/C67</f>
        <v>4.0155440414507769E-2</v>
      </c>
      <c r="P65" s="11">
        <f t="shared" si="35"/>
        <v>4.0646853146853144E-2</v>
      </c>
      <c r="Q65" s="11">
        <f t="shared" si="35"/>
        <v>5.2267818574514041E-2</v>
      </c>
      <c r="R65" s="11">
        <f t="shared" si="35"/>
        <v>4.149715215622457E-2</v>
      </c>
      <c r="S65" s="11">
        <f t="shared" si="35"/>
        <v>4.3777867855695179E-2</v>
      </c>
      <c r="T65" s="11">
        <f t="shared" si="35"/>
        <v>4.1241162608012569E-2</v>
      </c>
      <c r="U65" s="11">
        <f t="shared" si="35"/>
        <v>4.3179983857949959E-2</v>
      </c>
      <c r="V65" s="11">
        <f t="shared" si="35"/>
        <v>5.5786844296419648E-2</v>
      </c>
      <c r="W65" s="11">
        <f t="shared" si="35"/>
        <v>5.9847198641765707E-2</v>
      </c>
    </row>
    <row r="66" spans="2:23">
      <c r="B66" s="3" t="s">
        <v>115</v>
      </c>
      <c r="C66" s="8">
        <v>2135</v>
      </c>
      <c r="D66" s="8">
        <v>2104</v>
      </c>
      <c r="E66" s="8">
        <v>2115</v>
      </c>
      <c r="F66" s="8">
        <v>2248</v>
      </c>
      <c r="G66" s="8">
        <v>2249</v>
      </c>
      <c r="H66" s="8">
        <v>2315</v>
      </c>
      <c r="I66" s="8">
        <v>2242</v>
      </c>
      <c r="J66" s="8">
        <v>2141</v>
      </c>
      <c r="K66" s="8">
        <v>2100</v>
      </c>
      <c r="N66" s="9" t="str">
        <f>B66</f>
        <v>Public</v>
      </c>
      <c r="O66" s="11">
        <f t="shared" ref="O66:W66" si="36">C66/C67</f>
        <v>0.92184801381692572</v>
      </c>
      <c r="P66" s="11">
        <f t="shared" si="36"/>
        <v>0.91958041958041958</v>
      </c>
      <c r="Q66" s="11">
        <f t="shared" si="36"/>
        <v>0.91360691144708428</v>
      </c>
      <c r="R66" s="11">
        <f t="shared" si="36"/>
        <v>0.91456468673718472</v>
      </c>
      <c r="S66" s="11">
        <f t="shared" si="36"/>
        <v>0.9116335630320227</v>
      </c>
      <c r="T66" s="11">
        <f t="shared" si="36"/>
        <v>0.90926944226237238</v>
      </c>
      <c r="U66" s="11">
        <f t="shared" si="36"/>
        <v>0.90476190476190477</v>
      </c>
      <c r="V66" s="11">
        <f t="shared" si="36"/>
        <v>0.89134054954204833</v>
      </c>
      <c r="W66" s="11">
        <f t="shared" si="36"/>
        <v>0.89134125636672323</v>
      </c>
    </row>
    <row r="67" spans="2:23">
      <c r="B67" s="134" t="s">
        <v>227</v>
      </c>
      <c r="C67" s="135">
        <v>2316</v>
      </c>
      <c r="D67" s="135">
        <v>2288</v>
      </c>
      <c r="E67" s="135">
        <v>2315</v>
      </c>
      <c r="F67" s="135">
        <v>2458</v>
      </c>
      <c r="G67" s="135">
        <v>2467</v>
      </c>
      <c r="H67" s="135">
        <v>2546</v>
      </c>
      <c r="I67" s="135">
        <v>2478</v>
      </c>
      <c r="J67" s="135">
        <v>2402</v>
      </c>
      <c r="K67" s="135">
        <v>2356</v>
      </c>
      <c r="O67" s="11"/>
      <c r="P67" s="11"/>
      <c r="Q67" s="11"/>
      <c r="R67" s="11"/>
      <c r="S67" s="11"/>
      <c r="T67" s="11"/>
      <c r="U67" s="11"/>
      <c r="V67" s="11"/>
      <c r="W67" s="11"/>
    </row>
    <row r="68" spans="2:23">
      <c r="B68" s="132" t="s">
        <v>31</v>
      </c>
      <c r="C68" s="133"/>
      <c r="D68" s="133"/>
      <c r="E68" s="133"/>
      <c r="F68" s="133"/>
      <c r="G68" s="133"/>
      <c r="H68" s="133"/>
      <c r="I68" s="133"/>
      <c r="J68" s="133"/>
      <c r="K68" s="133"/>
      <c r="M68" s="1" t="s">
        <v>116</v>
      </c>
      <c r="N68" s="1" t="str">
        <f>B68</f>
        <v>Snohomish</v>
      </c>
      <c r="O68" s="1" t="str">
        <f>$C$12</f>
        <v>2015-2016</v>
      </c>
      <c r="P68" s="1" t="str">
        <f>$D$12</f>
        <v>2016-2017</v>
      </c>
      <c r="Q68" s="1" t="str">
        <f>$E$12</f>
        <v>2017-2018</v>
      </c>
      <c r="R68" s="1" t="str">
        <f>$F$12</f>
        <v>2018-2019</v>
      </c>
      <c r="S68" s="1" t="str">
        <f>$G$12</f>
        <v>2019-2020</v>
      </c>
      <c r="T68" s="1" t="str">
        <f>$H$12</f>
        <v>2020-2021</v>
      </c>
      <c r="U68" s="1" t="str">
        <f>$I$12</f>
        <v>2021-2022</v>
      </c>
      <c r="V68" s="1" t="str">
        <f>$J$12</f>
        <v>2022-2023</v>
      </c>
      <c r="W68" s="1" t="str">
        <f>$K$12</f>
        <v>2023-2024</v>
      </c>
    </row>
    <row r="69" spans="2:23">
      <c r="B69" s="3" t="s">
        <v>113</v>
      </c>
      <c r="C69" s="8">
        <v>183</v>
      </c>
      <c r="D69" s="8">
        <v>191</v>
      </c>
      <c r="E69" s="8">
        <v>231</v>
      </c>
      <c r="F69" s="8">
        <v>198</v>
      </c>
      <c r="G69" s="8">
        <v>195</v>
      </c>
      <c r="H69" s="8">
        <v>351</v>
      </c>
      <c r="I69" s="8">
        <v>276</v>
      </c>
      <c r="J69" s="8">
        <v>240</v>
      </c>
      <c r="K69" s="8">
        <v>281</v>
      </c>
      <c r="N69" s="9" t="str">
        <f>B69</f>
        <v>Home-Based</v>
      </c>
      <c r="O69" s="11">
        <f t="shared" ref="O69:W69" si="37">C69/C72</f>
        <v>2.1269177126917713E-2</v>
      </c>
      <c r="P69" s="11">
        <f t="shared" si="37"/>
        <v>2.1699613724153601E-2</v>
      </c>
      <c r="Q69" s="11">
        <f t="shared" si="37"/>
        <v>2.5862068965517241E-2</v>
      </c>
      <c r="R69" s="11">
        <f t="shared" si="37"/>
        <v>2.2103148024112524E-2</v>
      </c>
      <c r="S69" s="11">
        <f t="shared" si="37"/>
        <v>2.2174209688423926E-2</v>
      </c>
      <c r="T69" s="11">
        <f t="shared" si="37"/>
        <v>3.7929543980981195E-2</v>
      </c>
      <c r="U69" s="11">
        <f t="shared" si="37"/>
        <v>3.0124426981008513E-2</v>
      </c>
      <c r="V69" s="11">
        <f t="shared" si="37"/>
        <v>2.7201632097925876E-2</v>
      </c>
      <c r="W69" s="11">
        <f t="shared" si="37"/>
        <v>3.252691283713393E-2</v>
      </c>
    </row>
    <row r="70" spans="2:23">
      <c r="B70" s="3" t="s">
        <v>114</v>
      </c>
      <c r="C70" s="8">
        <v>363</v>
      </c>
      <c r="D70" s="8">
        <v>387</v>
      </c>
      <c r="E70" s="8">
        <v>373</v>
      </c>
      <c r="F70" s="8">
        <v>436</v>
      </c>
      <c r="G70" s="8">
        <v>300</v>
      </c>
      <c r="H70" s="8">
        <v>343</v>
      </c>
      <c r="I70" s="8">
        <v>332</v>
      </c>
      <c r="J70" s="8">
        <v>400</v>
      </c>
      <c r="K70" s="8">
        <v>405</v>
      </c>
      <c r="N70" s="9" t="str">
        <f>B70</f>
        <v>Private</v>
      </c>
      <c r="O70" s="11">
        <f t="shared" ref="O70:W70" si="38">C70/C72</f>
        <v>4.2189679218967921E-2</v>
      </c>
      <c r="P70" s="11">
        <f t="shared" si="38"/>
        <v>4.396728016359918E-2</v>
      </c>
      <c r="Q70" s="11">
        <f t="shared" si="38"/>
        <v>4.1759964173757276E-2</v>
      </c>
      <c r="R70" s="11">
        <f t="shared" si="38"/>
        <v>4.8671578477338689E-2</v>
      </c>
      <c r="S70" s="11">
        <f t="shared" si="38"/>
        <v>3.4114168751421425E-2</v>
      </c>
      <c r="T70" s="11">
        <f t="shared" si="38"/>
        <v>3.7065052950075644E-2</v>
      </c>
      <c r="U70" s="11">
        <f t="shared" si="38"/>
        <v>3.623662955686531E-2</v>
      </c>
      <c r="V70" s="11">
        <f t="shared" si="38"/>
        <v>4.5336053496543127E-2</v>
      </c>
      <c r="W70" s="11">
        <f t="shared" si="38"/>
        <v>4.6880425975228616E-2</v>
      </c>
    </row>
    <row r="71" spans="2:23">
      <c r="B71" s="3" t="s">
        <v>115</v>
      </c>
      <c r="C71" s="8">
        <v>8058</v>
      </c>
      <c r="D71" s="8">
        <v>8224</v>
      </c>
      <c r="E71" s="8">
        <v>8328</v>
      </c>
      <c r="F71" s="8">
        <v>8324</v>
      </c>
      <c r="G71" s="8">
        <v>8299</v>
      </c>
      <c r="H71" s="8">
        <v>8560</v>
      </c>
      <c r="I71" s="8">
        <v>8554</v>
      </c>
      <c r="J71" s="8">
        <v>8183</v>
      </c>
      <c r="K71" s="8">
        <v>7953</v>
      </c>
      <c r="N71" s="9" t="str">
        <f>B71</f>
        <v>Public</v>
      </c>
      <c r="O71" s="11">
        <f t="shared" ref="O71:W71" si="39">C71/C72</f>
        <v>0.93654114365411434</v>
      </c>
      <c r="P71" s="11">
        <f t="shared" si="39"/>
        <v>0.93433310611224718</v>
      </c>
      <c r="Q71" s="11">
        <f t="shared" si="39"/>
        <v>0.93237796686072549</v>
      </c>
      <c r="R71" s="11">
        <f t="shared" si="39"/>
        <v>0.92922527349854878</v>
      </c>
      <c r="S71" s="11">
        <f t="shared" si="39"/>
        <v>0.94371162156015465</v>
      </c>
      <c r="T71" s="11">
        <f t="shared" si="39"/>
        <v>0.92500540306894319</v>
      </c>
      <c r="U71" s="11">
        <f t="shared" si="39"/>
        <v>0.93363894346212617</v>
      </c>
      <c r="V71" s="11">
        <f t="shared" si="39"/>
        <v>0.92746231440553095</v>
      </c>
      <c r="W71" s="11">
        <f t="shared" si="39"/>
        <v>0.9205926611876375</v>
      </c>
    </row>
    <row r="72" spans="2:23">
      <c r="B72" s="134" t="s">
        <v>122</v>
      </c>
      <c r="C72" s="135">
        <v>8604</v>
      </c>
      <c r="D72" s="135">
        <v>8802</v>
      </c>
      <c r="E72" s="135">
        <v>8932</v>
      </c>
      <c r="F72" s="135">
        <v>8958</v>
      </c>
      <c r="G72" s="135">
        <v>8794</v>
      </c>
      <c r="H72" s="135">
        <v>9254</v>
      </c>
      <c r="I72" s="135">
        <v>9162</v>
      </c>
      <c r="J72" s="135">
        <v>8823</v>
      </c>
      <c r="K72" s="135">
        <v>8639</v>
      </c>
      <c r="O72" s="11"/>
      <c r="P72" s="11"/>
      <c r="Q72" s="11"/>
      <c r="R72" s="11"/>
      <c r="S72" s="11"/>
      <c r="T72" s="11"/>
      <c r="U72" s="11"/>
      <c r="V72" s="11"/>
      <c r="W72" s="11"/>
    </row>
    <row r="73" spans="2:23">
      <c r="B73" s="132" t="s">
        <v>32</v>
      </c>
      <c r="C73" s="133"/>
      <c r="D73" s="133"/>
      <c r="E73" s="133"/>
      <c r="F73" s="133"/>
      <c r="G73" s="133"/>
      <c r="H73" s="133"/>
      <c r="I73" s="133"/>
      <c r="J73" s="133"/>
      <c r="K73" s="133"/>
      <c r="M73" s="1" t="s">
        <v>116</v>
      </c>
      <c r="N73" s="1" t="str">
        <f>B73</f>
        <v>Spokane</v>
      </c>
      <c r="O73" s="1" t="str">
        <f>$C$12</f>
        <v>2015-2016</v>
      </c>
      <c r="P73" s="1" t="str">
        <f>$D$12</f>
        <v>2016-2017</v>
      </c>
      <c r="Q73" s="1" t="str">
        <f>$E$12</f>
        <v>2017-2018</v>
      </c>
      <c r="R73" s="1" t="str">
        <f>$F$12</f>
        <v>2018-2019</v>
      </c>
      <c r="S73" s="1" t="str">
        <f>$G$12</f>
        <v>2019-2020</v>
      </c>
      <c r="T73" s="1" t="str">
        <f>$H$12</f>
        <v>2020-2021</v>
      </c>
      <c r="U73" s="1" t="str">
        <f>$I$12</f>
        <v>2021-2022</v>
      </c>
      <c r="V73" s="1" t="str">
        <f>$J$12</f>
        <v>2022-2023</v>
      </c>
      <c r="W73" s="1" t="str">
        <f>$K$12</f>
        <v>2023-2024</v>
      </c>
    </row>
    <row r="74" spans="2:23">
      <c r="B74" s="3" t="s">
        <v>113</v>
      </c>
      <c r="C74" s="8">
        <v>121</v>
      </c>
      <c r="D74" s="8">
        <v>125</v>
      </c>
      <c r="E74" s="8">
        <v>148</v>
      </c>
      <c r="F74" s="8">
        <v>136</v>
      </c>
      <c r="G74" s="8">
        <v>117</v>
      </c>
      <c r="H74" s="8">
        <v>284</v>
      </c>
      <c r="I74" s="8">
        <v>226</v>
      </c>
      <c r="J74" s="8">
        <v>223</v>
      </c>
      <c r="K74" s="8">
        <v>209</v>
      </c>
      <c r="N74" s="9" t="str">
        <f>B74</f>
        <v>Home-Based</v>
      </c>
      <c r="O74" s="11">
        <f t="shared" ref="O74:W74" si="40">C74/C77</f>
        <v>1.9356902895536713E-2</v>
      </c>
      <c r="P74" s="11">
        <f t="shared" si="40"/>
        <v>1.9669551534225019E-2</v>
      </c>
      <c r="Q74" s="11">
        <f t="shared" si="40"/>
        <v>2.3559375994906082E-2</v>
      </c>
      <c r="R74" s="11">
        <f t="shared" si="40"/>
        <v>2.1303258145363407E-2</v>
      </c>
      <c r="S74" s="11">
        <f t="shared" si="40"/>
        <v>1.8100247524752474E-2</v>
      </c>
      <c r="T74" s="11">
        <f t="shared" si="40"/>
        <v>4.1363239149431984E-2</v>
      </c>
      <c r="U74" s="11">
        <f t="shared" si="40"/>
        <v>3.3882042517465745E-2</v>
      </c>
      <c r="V74" s="11">
        <f t="shared" si="40"/>
        <v>3.4260255031494852E-2</v>
      </c>
      <c r="W74" s="11">
        <f t="shared" si="40"/>
        <v>3.23729863692689E-2</v>
      </c>
    </row>
    <row r="75" spans="2:23">
      <c r="B75" s="3" t="s">
        <v>114</v>
      </c>
      <c r="C75" s="8">
        <v>392</v>
      </c>
      <c r="D75" s="8">
        <v>413</v>
      </c>
      <c r="E75" s="8">
        <v>404</v>
      </c>
      <c r="F75" s="8">
        <v>409</v>
      </c>
      <c r="G75" s="8">
        <v>324</v>
      </c>
      <c r="H75" s="8">
        <v>384</v>
      </c>
      <c r="I75" s="8">
        <v>415</v>
      </c>
      <c r="J75" s="8">
        <v>430</v>
      </c>
      <c r="K75" s="8">
        <v>407</v>
      </c>
      <c r="N75" s="9" t="str">
        <f>B75</f>
        <v>Private</v>
      </c>
      <c r="O75" s="11">
        <f t="shared" ref="O75:W75" si="41">C75/C77</f>
        <v>6.2709966405375142E-2</v>
      </c>
      <c r="P75" s="11">
        <f t="shared" si="41"/>
        <v>6.4988198269079464E-2</v>
      </c>
      <c r="Q75" s="11">
        <f t="shared" si="41"/>
        <v>6.4310729067176053E-2</v>
      </c>
      <c r="R75" s="11">
        <f t="shared" si="41"/>
        <v>6.4066416040100257E-2</v>
      </c>
      <c r="S75" s="11">
        <f t="shared" si="41"/>
        <v>5.0123762376237627E-2</v>
      </c>
      <c r="T75" s="11">
        <f t="shared" si="41"/>
        <v>5.5927759976696766E-2</v>
      </c>
      <c r="U75" s="11">
        <f t="shared" si="41"/>
        <v>6.221702497676232E-2</v>
      </c>
      <c r="V75" s="11">
        <f t="shared" si="41"/>
        <v>6.6062375172837612E-2</v>
      </c>
      <c r="W75" s="11">
        <f t="shared" si="41"/>
        <v>6.3042131350681541E-2</v>
      </c>
    </row>
    <row r="76" spans="2:23">
      <c r="B76" s="3" t="s">
        <v>115</v>
      </c>
      <c r="C76" s="8">
        <v>5738</v>
      </c>
      <c r="D76" s="8">
        <v>5817</v>
      </c>
      <c r="E76" s="8">
        <v>5730</v>
      </c>
      <c r="F76" s="8">
        <v>5839</v>
      </c>
      <c r="G76" s="8">
        <v>6023</v>
      </c>
      <c r="H76" s="8">
        <v>6198</v>
      </c>
      <c r="I76" s="8">
        <v>6029.2</v>
      </c>
      <c r="J76" s="8">
        <v>5856</v>
      </c>
      <c r="K76" s="8">
        <v>5840</v>
      </c>
      <c r="N76" s="9" t="str">
        <f>B76</f>
        <v>Public</v>
      </c>
      <c r="O76" s="11">
        <f t="shared" ref="O76:W76" si="42">C76/C77</f>
        <v>0.91793313069908811</v>
      </c>
      <c r="P76" s="11">
        <f t="shared" si="42"/>
        <v>0.91534225019669546</v>
      </c>
      <c r="Q76" s="11">
        <f t="shared" si="42"/>
        <v>0.91212989493791785</v>
      </c>
      <c r="R76" s="11">
        <f t="shared" si="42"/>
        <v>0.91463032581453629</v>
      </c>
      <c r="S76" s="11">
        <f t="shared" si="42"/>
        <v>0.93177599009900991</v>
      </c>
      <c r="T76" s="11">
        <f t="shared" si="42"/>
        <v>0.90270900087387129</v>
      </c>
      <c r="U76" s="11">
        <f t="shared" si="42"/>
        <v>0.90390093250577197</v>
      </c>
      <c r="V76" s="11">
        <f t="shared" si="42"/>
        <v>0.89967736979566759</v>
      </c>
      <c r="W76" s="11">
        <f t="shared" si="42"/>
        <v>0.90458488228004952</v>
      </c>
    </row>
    <row r="77" spans="2:23">
      <c r="B77" s="134" t="s">
        <v>123</v>
      </c>
      <c r="C77" s="135">
        <v>6251</v>
      </c>
      <c r="D77" s="135">
        <v>6355</v>
      </c>
      <c r="E77" s="135">
        <v>6282</v>
      </c>
      <c r="F77" s="135">
        <v>6384</v>
      </c>
      <c r="G77" s="135">
        <v>6464</v>
      </c>
      <c r="H77" s="135">
        <v>6866</v>
      </c>
      <c r="I77" s="135">
        <v>6670.2</v>
      </c>
      <c r="J77" s="135">
        <v>6509</v>
      </c>
      <c r="K77" s="135">
        <v>6456</v>
      </c>
      <c r="O77" s="11"/>
      <c r="P77" s="11"/>
      <c r="Q77" s="11"/>
      <c r="R77" s="11"/>
      <c r="S77" s="11"/>
      <c r="T77" s="11"/>
      <c r="U77" s="11"/>
      <c r="V77" s="11"/>
      <c r="W77" s="11"/>
    </row>
    <row r="78" spans="2:23">
      <c r="B78" s="132" t="s">
        <v>34</v>
      </c>
      <c r="C78" s="133"/>
      <c r="D78" s="133"/>
      <c r="E78" s="133"/>
      <c r="F78" s="133"/>
      <c r="G78" s="133"/>
      <c r="H78" s="133"/>
      <c r="I78" s="133"/>
      <c r="J78" s="133"/>
      <c r="K78" s="133"/>
      <c r="M78" s="1" t="s">
        <v>116</v>
      </c>
      <c r="N78" s="1" t="str">
        <f>B78</f>
        <v>Thurston</v>
      </c>
      <c r="O78" s="1" t="str">
        <f>$C$12</f>
        <v>2015-2016</v>
      </c>
      <c r="P78" s="1" t="str">
        <f>$D$12</f>
        <v>2016-2017</v>
      </c>
      <c r="Q78" s="1" t="str">
        <f>$E$12</f>
        <v>2017-2018</v>
      </c>
      <c r="R78" s="1" t="str">
        <f>$F$12</f>
        <v>2018-2019</v>
      </c>
      <c r="S78" s="1" t="str">
        <f>$G$12</f>
        <v>2019-2020</v>
      </c>
      <c r="T78" s="1" t="str">
        <f>$H$12</f>
        <v>2020-2021</v>
      </c>
      <c r="U78" s="1" t="str">
        <f>$I$12</f>
        <v>2021-2022</v>
      </c>
      <c r="V78" s="1" t="str">
        <f>$J$12</f>
        <v>2022-2023</v>
      </c>
      <c r="W78" s="1" t="str">
        <f>$K$12</f>
        <v>2023-2024</v>
      </c>
    </row>
    <row r="79" spans="2:23">
      <c r="B79" s="3" t="s">
        <v>113</v>
      </c>
      <c r="C79" s="8">
        <v>97</v>
      </c>
      <c r="D79" s="8">
        <v>123</v>
      </c>
      <c r="E79" s="8">
        <v>131</v>
      </c>
      <c r="F79" s="8">
        <v>109</v>
      </c>
      <c r="G79" s="8">
        <v>132</v>
      </c>
      <c r="H79" s="8">
        <v>187</v>
      </c>
      <c r="I79" s="8">
        <v>151</v>
      </c>
      <c r="J79" s="8">
        <v>107</v>
      </c>
      <c r="K79" s="8">
        <v>141</v>
      </c>
      <c r="N79" s="9" t="str">
        <f>B79</f>
        <v>Home-Based</v>
      </c>
      <c r="O79" s="11">
        <f t="shared" ref="O79:W79" si="43">C79/C82</f>
        <v>2.9827798277982778E-2</v>
      </c>
      <c r="P79" s="11">
        <f t="shared" si="43"/>
        <v>3.4893617021276593E-2</v>
      </c>
      <c r="Q79" s="11">
        <f t="shared" si="43"/>
        <v>3.7439268362389255E-2</v>
      </c>
      <c r="R79" s="11">
        <f t="shared" si="43"/>
        <v>3.1466512702078522E-2</v>
      </c>
      <c r="S79" s="11">
        <f t="shared" si="43"/>
        <v>3.7822349570200572E-2</v>
      </c>
      <c r="T79" s="11">
        <f t="shared" si="43"/>
        <v>5.1134809953513806E-2</v>
      </c>
      <c r="U79" s="11">
        <f t="shared" si="43"/>
        <v>4.2344363432417272E-2</v>
      </c>
      <c r="V79" s="11">
        <f t="shared" si="43"/>
        <v>2.9930069930069931E-2</v>
      </c>
      <c r="W79" s="11">
        <f t="shared" si="43"/>
        <v>4.065743944636678E-2</v>
      </c>
    </row>
    <row r="80" spans="2:23">
      <c r="B80" s="3" t="s">
        <v>114</v>
      </c>
      <c r="C80" s="8">
        <v>132</v>
      </c>
      <c r="D80" s="8">
        <v>171</v>
      </c>
      <c r="E80" s="8">
        <v>158</v>
      </c>
      <c r="F80" s="8">
        <v>153</v>
      </c>
      <c r="G80" s="8">
        <v>146</v>
      </c>
      <c r="H80" s="8">
        <v>160</v>
      </c>
      <c r="I80" s="8">
        <v>153</v>
      </c>
      <c r="J80" s="8">
        <v>181</v>
      </c>
      <c r="K80" s="8">
        <v>162</v>
      </c>
      <c r="N80" s="9" t="str">
        <f>B80</f>
        <v>Private</v>
      </c>
      <c r="O80" s="11">
        <f t="shared" ref="O80:W80" si="44">C80/C82</f>
        <v>4.0590405904059039E-2</v>
      </c>
      <c r="P80" s="11">
        <f t="shared" si="44"/>
        <v>4.851063829787234E-2</v>
      </c>
      <c r="Q80" s="11">
        <f t="shared" si="44"/>
        <v>4.5155758788225205E-2</v>
      </c>
      <c r="R80" s="11">
        <f t="shared" si="44"/>
        <v>4.4168591224018477E-2</v>
      </c>
      <c r="S80" s="11">
        <f t="shared" si="44"/>
        <v>4.1833810888252151E-2</v>
      </c>
      <c r="T80" s="11">
        <f t="shared" si="44"/>
        <v>4.3751709051134811E-2</v>
      </c>
      <c r="U80" s="11">
        <f t="shared" si="44"/>
        <v>4.290521592821088E-2</v>
      </c>
      <c r="V80" s="11">
        <f t="shared" si="44"/>
        <v>5.0629370629370632E-2</v>
      </c>
      <c r="W80" s="11">
        <f t="shared" si="44"/>
        <v>4.6712802768166091E-2</v>
      </c>
    </row>
    <row r="81" spans="2:23">
      <c r="B81" s="3" t="s">
        <v>115</v>
      </c>
      <c r="C81" s="8">
        <v>3023</v>
      </c>
      <c r="D81" s="8">
        <v>3231</v>
      </c>
      <c r="E81" s="8">
        <v>3210</v>
      </c>
      <c r="F81" s="8">
        <v>3202</v>
      </c>
      <c r="G81" s="8">
        <v>3212</v>
      </c>
      <c r="H81" s="8">
        <v>3310</v>
      </c>
      <c r="I81" s="8">
        <v>3262</v>
      </c>
      <c r="J81" s="8">
        <v>3287</v>
      </c>
      <c r="K81" s="8">
        <v>3165</v>
      </c>
      <c r="N81" s="9" t="str">
        <f>B81</f>
        <v>Public</v>
      </c>
      <c r="O81" s="11">
        <f t="shared" ref="O81:W81" si="45">C81/C82</f>
        <v>0.92958179581795819</v>
      </c>
      <c r="P81" s="11">
        <f t="shared" si="45"/>
        <v>0.91659574468085103</v>
      </c>
      <c r="Q81" s="11">
        <f t="shared" si="45"/>
        <v>0.91740497284938549</v>
      </c>
      <c r="R81" s="11">
        <f t="shared" si="45"/>
        <v>0.92436489607390304</v>
      </c>
      <c r="S81" s="11">
        <f t="shared" si="45"/>
        <v>0.9203438395415473</v>
      </c>
      <c r="T81" s="11">
        <f t="shared" si="45"/>
        <v>0.90511348099535138</v>
      </c>
      <c r="U81" s="11">
        <f t="shared" si="45"/>
        <v>0.91475042063937184</v>
      </c>
      <c r="V81" s="11">
        <f t="shared" si="45"/>
        <v>0.91944055944055947</v>
      </c>
      <c r="W81" s="11">
        <f t="shared" si="45"/>
        <v>0.91262975778546718</v>
      </c>
    </row>
    <row r="82" spans="2:23">
      <c r="B82" s="134" t="s">
        <v>124</v>
      </c>
      <c r="C82" s="135">
        <v>3252</v>
      </c>
      <c r="D82" s="135">
        <v>3525</v>
      </c>
      <c r="E82" s="135">
        <v>3499</v>
      </c>
      <c r="F82" s="135">
        <v>3464</v>
      </c>
      <c r="G82" s="135">
        <v>3490</v>
      </c>
      <c r="H82" s="135">
        <v>3657</v>
      </c>
      <c r="I82" s="135">
        <v>3566</v>
      </c>
      <c r="J82" s="135">
        <v>3575</v>
      </c>
      <c r="K82" s="135">
        <v>3468</v>
      </c>
      <c r="O82" s="11"/>
      <c r="P82" s="11"/>
      <c r="Q82" s="11"/>
      <c r="R82" s="11"/>
      <c r="S82" s="11"/>
      <c r="T82" s="11"/>
      <c r="U82" s="11"/>
      <c r="V82" s="11"/>
      <c r="W82" s="11"/>
    </row>
    <row r="83" spans="2:23">
      <c r="B83" s="132" t="s">
        <v>37</v>
      </c>
      <c r="C83" s="133"/>
      <c r="D83" s="133"/>
      <c r="E83" s="133"/>
      <c r="F83" s="133"/>
      <c r="G83" s="133"/>
      <c r="H83" s="133"/>
      <c r="I83" s="133"/>
      <c r="J83" s="133"/>
      <c r="K83" s="133"/>
      <c r="M83" s="1" t="s">
        <v>116</v>
      </c>
      <c r="N83" s="1" t="str">
        <f>B83</f>
        <v>Whatcom</v>
      </c>
      <c r="O83" s="1" t="str">
        <f>$C$12</f>
        <v>2015-2016</v>
      </c>
      <c r="P83" s="1" t="str">
        <f>$D$12</f>
        <v>2016-2017</v>
      </c>
      <c r="Q83" s="1" t="str">
        <f>$E$12</f>
        <v>2017-2018</v>
      </c>
      <c r="R83" s="1" t="str">
        <f>$F$12</f>
        <v>2018-2019</v>
      </c>
      <c r="S83" s="1" t="str">
        <f>$G$12</f>
        <v>2019-2020</v>
      </c>
      <c r="T83" s="1" t="str">
        <f>$H$12</f>
        <v>2020-2021</v>
      </c>
      <c r="U83" s="1" t="str">
        <f>$I$12</f>
        <v>2021-2022</v>
      </c>
      <c r="V83" s="1" t="str">
        <f>$J$12</f>
        <v>2022-2023</v>
      </c>
      <c r="W83" s="1" t="str">
        <f>$K$12</f>
        <v>2023-2024</v>
      </c>
    </row>
    <row r="84" spans="2:23">
      <c r="B84" s="3" t="s">
        <v>113</v>
      </c>
      <c r="C84" s="8">
        <v>77</v>
      </c>
      <c r="D84" s="8">
        <v>91</v>
      </c>
      <c r="E84" s="8">
        <v>80</v>
      </c>
      <c r="F84" s="8">
        <v>74</v>
      </c>
      <c r="G84" s="8">
        <v>66</v>
      </c>
      <c r="H84" s="8">
        <v>124</v>
      </c>
      <c r="I84" s="8">
        <v>69</v>
      </c>
      <c r="J84" s="8">
        <v>85</v>
      </c>
      <c r="K84" s="8">
        <v>75</v>
      </c>
      <c r="N84" s="9" t="str">
        <f>B84</f>
        <v>Home-Based</v>
      </c>
      <c r="O84" s="11">
        <f t="shared" ref="O84:W84" si="46">C84/C87</f>
        <v>3.4344335414808205E-2</v>
      </c>
      <c r="P84" s="11">
        <f t="shared" si="46"/>
        <v>3.9982425307557121E-2</v>
      </c>
      <c r="Q84" s="11">
        <f t="shared" si="46"/>
        <v>3.513394817742644E-2</v>
      </c>
      <c r="R84" s="11">
        <f t="shared" si="46"/>
        <v>3.1369224247562527E-2</v>
      </c>
      <c r="S84" s="11">
        <f t="shared" si="46"/>
        <v>2.7420024927295387E-2</v>
      </c>
      <c r="T84" s="11">
        <f t="shared" si="46"/>
        <v>5.2210526315789471E-2</v>
      </c>
      <c r="U84" s="11">
        <f t="shared" si="46"/>
        <v>2.863070539419087E-2</v>
      </c>
      <c r="V84" s="11">
        <f t="shared" si="46"/>
        <v>3.5804549283909012E-2</v>
      </c>
      <c r="W84" s="11">
        <f t="shared" si="46"/>
        <v>3.1393888656341566E-2</v>
      </c>
    </row>
    <row r="85" spans="2:23">
      <c r="B85" s="3" t="s">
        <v>114</v>
      </c>
      <c r="C85" s="8">
        <v>222</v>
      </c>
      <c r="D85" s="8">
        <v>177</v>
      </c>
      <c r="E85" s="8">
        <v>212</v>
      </c>
      <c r="F85" s="8">
        <v>191</v>
      </c>
      <c r="G85" s="8">
        <v>169</v>
      </c>
      <c r="H85" s="8">
        <v>205</v>
      </c>
      <c r="I85" s="8">
        <v>242</v>
      </c>
      <c r="J85" s="8">
        <v>235</v>
      </c>
      <c r="K85" s="8">
        <v>260</v>
      </c>
      <c r="N85" s="9" t="str">
        <f>B85</f>
        <v>Private</v>
      </c>
      <c r="O85" s="11">
        <f t="shared" ref="O85:W85" si="47">C85/C87</f>
        <v>9.9018733273862625E-2</v>
      </c>
      <c r="P85" s="11">
        <f t="shared" si="47"/>
        <v>7.7768014059753948E-2</v>
      </c>
      <c r="Q85" s="11">
        <f t="shared" si="47"/>
        <v>9.3104962670180064E-2</v>
      </c>
      <c r="R85" s="11">
        <f t="shared" si="47"/>
        <v>8.0966511233573554E-2</v>
      </c>
      <c r="S85" s="11">
        <f t="shared" si="47"/>
        <v>7.0211882010801835E-2</v>
      </c>
      <c r="T85" s="11">
        <f t="shared" si="47"/>
        <v>8.6315789473684207E-2</v>
      </c>
      <c r="U85" s="11">
        <f t="shared" si="47"/>
        <v>0.1004149377593361</v>
      </c>
      <c r="V85" s="11">
        <f t="shared" si="47"/>
        <v>9.8989048020219045E-2</v>
      </c>
      <c r="W85" s="11">
        <f t="shared" si="47"/>
        <v>0.1088321473419841</v>
      </c>
    </row>
    <row r="86" spans="2:23">
      <c r="B86" s="3" t="s">
        <v>115</v>
      </c>
      <c r="C86" s="8">
        <v>1943</v>
      </c>
      <c r="D86" s="8">
        <v>2008</v>
      </c>
      <c r="E86" s="8">
        <v>1985</v>
      </c>
      <c r="F86" s="8">
        <v>2094</v>
      </c>
      <c r="G86" s="8">
        <v>2172</v>
      </c>
      <c r="H86" s="8">
        <v>2046</v>
      </c>
      <c r="I86" s="8">
        <v>2099</v>
      </c>
      <c r="J86" s="8">
        <v>2054</v>
      </c>
      <c r="K86" s="8">
        <v>2054</v>
      </c>
      <c r="N86" s="9" t="str">
        <f>B86</f>
        <v>Public</v>
      </c>
      <c r="O86" s="11">
        <f t="shared" ref="O86:W86" si="48">C86/C87</f>
        <v>0.86663693131132913</v>
      </c>
      <c r="P86" s="11">
        <f t="shared" si="48"/>
        <v>0.88224956063268889</v>
      </c>
      <c r="Q86" s="11">
        <f t="shared" si="48"/>
        <v>0.87176108915239348</v>
      </c>
      <c r="R86" s="11">
        <f t="shared" si="48"/>
        <v>0.88766426451886393</v>
      </c>
      <c r="S86" s="11">
        <f t="shared" si="48"/>
        <v>0.9023680930619028</v>
      </c>
      <c r="T86" s="11">
        <f t="shared" si="48"/>
        <v>0.86147368421052628</v>
      </c>
      <c r="U86" s="11">
        <f t="shared" si="48"/>
        <v>0.87095435684647304</v>
      </c>
      <c r="V86" s="11">
        <f t="shared" si="48"/>
        <v>0.8652064026958719</v>
      </c>
      <c r="W86" s="11">
        <f t="shared" si="48"/>
        <v>0.85977396400167438</v>
      </c>
    </row>
    <row r="87" spans="2:23">
      <c r="B87" s="134" t="s">
        <v>125</v>
      </c>
      <c r="C87" s="135">
        <v>2242</v>
      </c>
      <c r="D87" s="135">
        <v>2276</v>
      </c>
      <c r="E87" s="135">
        <v>2277</v>
      </c>
      <c r="F87" s="135">
        <v>2359</v>
      </c>
      <c r="G87" s="135">
        <v>2407</v>
      </c>
      <c r="H87" s="135">
        <v>2375</v>
      </c>
      <c r="I87" s="135">
        <v>2410</v>
      </c>
      <c r="J87" s="135">
        <v>2374</v>
      </c>
      <c r="K87" s="135">
        <v>2389</v>
      </c>
      <c r="O87" s="11"/>
      <c r="P87" s="11"/>
      <c r="Q87" s="11"/>
      <c r="R87" s="11"/>
      <c r="S87" s="11"/>
      <c r="T87" s="11"/>
      <c r="U87" s="11"/>
      <c r="V87" s="11"/>
      <c r="W87" s="11"/>
    </row>
    <row r="88" spans="2:23">
      <c r="B88" s="130" t="s">
        <v>111</v>
      </c>
      <c r="C88" s="131">
        <v>87098</v>
      </c>
      <c r="D88" s="131">
        <v>88900</v>
      </c>
      <c r="E88" s="131">
        <v>90075</v>
      </c>
      <c r="F88" s="131">
        <v>91093</v>
      </c>
      <c r="G88" s="131">
        <v>92693</v>
      </c>
      <c r="H88" s="131">
        <v>95492</v>
      </c>
      <c r="I88" s="131">
        <v>94794.2</v>
      </c>
      <c r="J88" s="131">
        <v>93246</v>
      </c>
      <c r="K88" s="131">
        <v>91184</v>
      </c>
      <c r="M88" s="1"/>
      <c r="N88" s="1"/>
      <c r="O88" s="1"/>
      <c r="P88" s="1"/>
      <c r="Q88" s="1"/>
      <c r="R88" s="1"/>
      <c r="S88" s="1"/>
      <c r="T88" s="1"/>
      <c r="U88" s="1"/>
      <c r="V88" s="1"/>
      <c r="W88" s="1"/>
    </row>
    <row r="89" spans="2:23">
      <c r="B89"/>
      <c r="C89"/>
      <c r="D89"/>
      <c r="E89"/>
      <c r="F89"/>
      <c r="G89"/>
      <c r="H89"/>
      <c r="I89"/>
      <c r="O89" s="11"/>
      <c r="P89" s="11"/>
      <c r="Q89" s="11"/>
      <c r="R89" s="11"/>
      <c r="S89" s="11"/>
      <c r="T89" s="11"/>
      <c r="U89" s="11"/>
      <c r="V89" s="11"/>
      <c r="W89" s="11"/>
    </row>
    <row r="90" spans="2:23">
      <c r="B90"/>
      <c r="C90"/>
      <c r="D90"/>
      <c r="E90"/>
      <c r="F90"/>
      <c r="G90"/>
      <c r="H90"/>
      <c r="I90"/>
      <c r="O90" s="11"/>
      <c r="P90" s="11"/>
      <c r="Q90" s="11"/>
      <c r="R90" s="11"/>
      <c r="S90" s="11"/>
      <c r="T90" s="11"/>
      <c r="U90" s="11"/>
      <c r="V90" s="11"/>
      <c r="W90" s="11"/>
    </row>
    <row r="91" spans="2:23">
      <c r="B91"/>
      <c r="C91"/>
      <c r="D91"/>
      <c r="E91"/>
      <c r="F91"/>
      <c r="G91"/>
      <c r="H91"/>
      <c r="I91"/>
      <c r="O91" s="11"/>
      <c r="P91" s="11"/>
      <c r="Q91" s="11"/>
      <c r="R91" s="11"/>
      <c r="S91" s="11"/>
      <c r="T91" s="11"/>
      <c r="U91" s="11"/>
      <c r="V91" s="11"/>
      <c r="W91" s="11"/>
    </row>
    <row r="92" spans="2:23">
      <c r="B92"/>
      <c r="C92"/>
      <c r="D92"/>
      <c r="E92"/>
      <c r="F92"/>
      <c r="G92"/>
      <c r="H92"/>
      <c r="I92"/>
      <c r="O92" s="11"/>
      <c r="P92" s="11"/>
      <c r="Q92" s="11"/>
      <c r="R92" s="11"/>
      <c r="S92" s="11"/>
      <c r="T92" s="11"/>
      <c r="U92" s="11"/>
      <c r="V92" s="11"/>
      <c r="W92" s="11"/>
    </row>
    <row r="93" spans="2:23">
      <c r="B93"/>
      <c r="C93"/>
      <c r="D93"/>
      <c r="E93"/>
      <c r="F93"/>
      <c r="G93"/>
      <c r="H93"/>
      <c r="I93"/>
      <c r="M93" s="1"/>
      <c r="N93" s="1"/>
      <c r="O93" s="1"/>
      <c r="P93" s="1"/>
      <c r="Q93" s="1"/>
      <c r="R93" s="1"/>
      <c r="S93" s="1"/>
      <c r="T93" s="1"/>
      <c r="U93" s="1"/>
      <c r="V93" s="1"/>
      <c r="W93" s="1"/>
    </row>
    <row r="94" spans="2:23">
      <c r="B94"/>
      <c r="C94"/>
      <c r="D94"/>
      <c r="E94"/>
      <c r="F94"/>
      <c r="G94"/>
      <c r="H94"/>
      <c r="I94"/>
      <c r="O94" s="11"/>
      <c r="P94" s="11"/>
      <c r="Q94" s="11"/>
      <c r="R94" s="11"/>
      <c r="S94" s="11"/>
      <c r="T94" s="11"/>
      <c r="U94" s="11"/>
      <c r="V94" s="11"/>
      <c r="W94" s="11"/>
    </row>
    <row r="95" spans="2:23">
      <c r="B95"/>
      <c r="C95"/>
      <c r="D95"/>
      <c r="E95"/>
      <c r="F95"/>
      <c r="G95"/>
      <c r="H95"/>
      <c r="I95"/>
      <c r="O95" s="11"/>
      <c r="P95" s="11"/>
      <c r="Q95" s="11"/>
      <c r="R95" s="11"/>
      <c r="S95" s="11"/>
      <c r="T95" s="11"/>
      <c r="U95" s="11"/>
      <c r="V95" s="11"/>
      <c r="W95" s="11"/>
    </row>
    <row r="96" spans="2:23">
      <c r="B96"/>
      <c r="C96"/>
      <c r="D96"/>
      <c r="E96"/>
      <c r="F96"/>
      <c r="G96"/>
      <c r="H96"/>
      <c r="I96"/>
      <c r="O96" s="11"/>
      <c r="P96" s="11"/>
      <c r="Q96" s="11"/>
      <c r="R96" s="11"/>
      <c r="S96" s="11"/>
      <c r="T96" s="11"/>
      <c r="U96" s="11"/>
      <c r="V96" s="11"/>
      <c r="W96" s="11"/>
    </row>
    <row r="97" spans="2:23">
      <c r="B97"/>
      <c r="C97"/>
      <c r="D97"/>
      <c r="E97"/>
      <c r="F97"/>
      <c r="G97"/>
      <c r="H97"/>
      <c r="I97"/>
      <c r="O97" s="11"/>
      <c r="P97" s="11"/>
      <c r="Q97" s="11"/>
      <c r="R97" s="11"/>
      <c r="S97" s="11"/>
      <c r="T97" s="11"/>
      <c r="U97" s="11"/>
      <c r="V97" s="11"/>
      <c r="W97" s="11"/>
    </row>
    <row r="98" spans="2:23">
      <c r="B98"/>
      <c r="C98"/>
      <c r="D98"/>
      <c r="E98"/>
      <c r="F98"/>
      <c r="G98"/>
      <c r="H98"/>
      <c r="I98"/>
      <c r="M98" s="1"/>
      <c r="N98" s="1"/>
      <c r="O98" s="1"/>
      <c r="P98" s="1"/>
      <c r="Q98" s="1"/>
      <c r="R98" s="1"/>
      <c r="S98" s="1"/>
      <c r="T98" s="1"/>
      <c r="U98" s="1"/>
      <c r="V98" s="1"/>
      <c r="W98" s="1"/>
    </row>
    <row r="99" spans="2:23">
      <c r="B99"/>
      <c r="C99"/>
      <c r="D99"/>
      <c r="E99"/>
      <c r="F99"/>
      <c r="G99"/>
      <c r="H99"/>
      <c r="I99"/>
      <c r="O99" s="11"/>
      <c r="P99" s="11"/>
      <c r="Q99" s="11"/>
      <c r="R99" s="11"/>
      <c r="S99" s="11"/>
      <c r="T99" s="11"/>
      <c r="U99" s="11"/>
      <c r="V99" s="11"/>
      <c r="W99" s="11"/>
    </row>
    <row r="100" spans="2:23">
      <c r="B100"/>
      <c r="C100"/>
      <c r="D100"/>
      <c r="E100"/>
      <c r="F100"/>
      <c r="G100"/>
      <c r="H100"/>
      <c r="I100"/>
      <c r="O100" s="11"/>
      <c r="P100" s="11"/>
      <c r="Q100" s="11"/>
      <c r="R100" s="11"/>
      <c r="S100" s="11"/>
      <c r="T100" s="11"/>
      <c r="U100" s="11"/>
      <c r="V100" s="11"/>
      <c r="W100" s="11"/>
    </row>
    <row r="101" spans="2:23">
      <c r="B101"/>
      <c r="C101"/>
      <c r="D101"/>
      <c r="E101"/>
      <c r="F101"/>
      <c r="G101"/>
      <c r="H101"/>
      <c r="I101"/>
      <c r="O101" s="11"/>
      <c r="P101" s="11"/>
      <c r="Q101" s="11"/>
      <c r="R101" s="11"/>
      <c r="S101" s="11"/>
      <c r="T101" s="11"/>
      <c r="U101" s="11"/>
      <c r="V101" s="11"/>
      <c r="W101" s="11"/>
    </row>
    <row r="102" spans="2:23">
      <c r="B102"/>
      <c r="C102"/>
      <c r="D102"/>
      <c r="E102"/>
      <c r="F102"/>
      <c r="G102"/>
      <c r="H102"/>
      <c r="I102"/>
      <c r="O102" s="11"/>
      <c r="P102" s="11"/>
      <c r="Q102" s="11"/>
      <c r="R102" s="11"/>
      <c r="S102" s="11"/>
      <c r="T102" s="11"/>
      <c r="U102" s="11"/>
      <c r="V102" s="11"/>
      <c r="W102" s="11"/>
    </row>
    <row r="103" spans="2:23">
      <c r="B103"/>
      <c r="C103"/>
      <c r="D103"/>
      <c r="E103"/>
      <c r="F103"/>
      <c r="G103"/>
      <c r="H103"/>
      <c r="I103"/>
      <c r="M103" s="1"/>
      <c r="N103" s="1"/>
      <c r="O103" s="1"/>
      <c r="P103" s="1"/>
      <c r="Q103" s="1"/>
      <c r="R103" s="1"/>
      <c r="S103" s="1"/>
      <c r="T103" s="1"/>
      <c r="U103" s="1"/>
      <c r="V103" s="1"/>
      <c r="W103" s="1"/>
    </row>
    <row r="104" spans="2:23">
      <c r="B104"/>
      <c r="C104"/>
      <c r="D104"/>
      <c r="E104"/>
      <c r="F104"/>
      <c r="G104"/>
      <c r="H104"/>
      <c r="I104"/>
      <c r="O104" s="11"/>
      <c r="P104" s="11"/>
      <c r="Q104" s="11"/>
      <c r="R104" s="11"/>
      <c r="S104" s="11"/>
      <c r="T104" s="11"/>
      <c r="U104" s="11"/>
      <c r="V104" s="11"/>
      <c r="W104" s="11"/>
    </row>
    <row r="105" spans="2:23">
      <c r="B105"/>
      <c r="C105"/>
      <c r="D105"/>
      <c r="E105"/>
      <c r="F105"/>
      <c r="G105"/>
      <c r="H105"/>
      <c r="I105"/>
      <c r="O105" s="11"/>
      <c r="P105" s="11"/>
      <c r="Q105" s="11"/>
      <c r="R105" s="11"/>
      <c r="S105" s="11"/>
      <c r="T105" s="11"/>
      <c r="U105" s="11"/>
      <c r="V105" s="11"/>
      <c r="W105" s="11"/>
    </row>
    <row r="106" spans="2:23">
      <c r="B106"/>
      <c r="C106"/>
      <c r="D106"/>
      <c r="E106"/>
      <c r="F106"/>
      <c r="G106"/>
      <c r="H106"/>
      <c r="I106"/>
      <c r="O106" s="11"/>
      <c r="P106" s="11"/>
      <c r="Q106" s="11"/>
      <c r="R106" s="11"/>
      <c r="S106" s="11"/>
      <c r="T106" s="11"/>
      <c r="U106" s="11"/>
      <c r="V106" s="11"/>
      <c r="W106" s="11"/>
    </row>
    <row r="107" spans="2:23">
      <c r="B107"/>
      <c r="C107"/>
      <c r="D107"/>
      <c r="E107"/>
      <c r="F107"/>
      <c r="G107"/>
      <c r="H107"/>
      <c r="I107"/>
      <c r="O107" s="11"/>
      <c r="P107" s="11"/>
      <c r="Q107" s="11"/>
      <c r="R107" s="11"/>
      <c r="S107" s="11"/>
      <c r="T107" s="11"/>
      <c r="U107" s="11"/>
      <c r="V107" s="11"/>
      <c r="W107" s="11"/>
    </row>
    <row r="108" spans="2:23">
      <c r="B108"/>
      <c r="C108"/>
      <c r="D108"/>
      <c r="E108"/>
      <c r="F108"/>
      <c r="G108"/>
      <c r="H108"/>
      <c r="I108"/>
      <c r="M108" s="1"/>
      <c r="N108" s="1"/>
      <c r="O108" s="1"/>
      <c r="P108" s="1"/>
      <c r="Q108" s="1"/>
      <c r="R108" s="1"/>
      <c r="S108" s="1"/>
      <c r="T108" s="1"/>
      <c r="U108" s="1"/>
      <c r="V108" s="1"/>
      <c r="W108" s="1"/>
    </row>
    <row r="109" spans="2:23">
      <c r="O109" s="11"/>
      <c r="P109" s="11"/>
      <c r="Q109" s="11"/>
      <c r="R109" s="11"/>
      <c r="S109" s="11"/>
      <c r="T109" s="11"/>
      <c r="U109" s="11"/>
      <c r="V109" s="11"/>
      <c r="W109" s="11"/>
    </row>
    <row r="110" spans="2:23">
      <c r="O110" s="11"/>
      <c r="P110" s="11"/>
      <c r="Q110" s="11"/>
      <c r="R110" s="11"/>
      <c r="S110" s="11"/>
      <c r="T110" s="11"/>
      <c r="U110" s="11"/>
      <c r="V110" s="11"/>
      <c r="W110" s="11"/>
    </row>
    <row r="111" spans="2:23">
      <c r="O111" s="11"/>
      <c r="P111" s="11"/>
      <c r="Q111" s="11"/>
      <c r="R111" s="11"/>
      <c r="S111" s="11"/>
      <c r="T111" s="11"/>
      <c r="U111" s="11"/>
      <c r="V111" s="11"/>
      <c r="W111" s="11"/>
    </row>
    <row r="112" spans="2:23">
      <c r="O112" s="11"/>
      <c r="P112" s="11"/>
      <c r="Q112" s="11"/>
      <c r="R112" s="11"/>
      <c r="S112" s="11"/>
      <c r="T112" s="11"/>
      <c r="U112" s="11"/>
      <c r="V112" s="11"/>
      <c r="W112" s="11"/>
    </row>
    <row r="113" spans="13:23">
      <c r="O113" s="11"/>
      <c r="P113" s="11"/>
      <c r="Q113" s="11"/>
      <c r="R113" s="11"/>
      <c r="S113" s="11"/>
      <c r="T113" s="11"/>
      <c r="U113" s="11"/>
      <c r="V113" s="11"/>
      <c r="W113" s="11"/>
    </row>
    <row r="115" spans="13:23">
      <c r="M115" s="1"/>
      <c r="N115" s="1"/>
      <c r="O115" s="1"/>
      <c r="P115" s="1"/>
      <c r="Q115" s="1"/>
      <c r="R115" s="1"/>
      <c r="S115" s="1"/>
      <c r="T115" s="1"/>
      <c r="U115" s="1"/>
      <c r="V115" s="1"/>
      <c r="W115" s="1"/>
    </row>
    <row r="116" spans="13:23">
      <c r="O116" s="11"/>
      <c r="P116" s="11"/>
      <c r="Q116" s="11"/>
      <c r="R116" s="11"/>
      <c r="S116" s="11"/>
      <c r="T116" s="11"/>
      <c r="U116" s="11"/>
      <c r="V116" s="11"/>
      <c r="W116" s="11"/>
    </row>
    <row r="117" spans="13:23">
      <c r="O117" s="11"/>
      <c r="P117" s="11"/>
      <c r="Q117" s="11"/>
      <c r="R117" s="11"/>
      <c r="S117" s="11"/>
      <c r="T117" s="11"/>
      <c r="U117" s="11"/>
      <c r="V117" s="11"/>
      <c r="W117" s="11"/>
    </row>
    <row r="118" spans="13:23">
      <c r="O118" s="11"/>
      <c r="P118" s="11"/>
      <c r="Q118" s="11"/>
      <c r="R118" s="11"/>
      <c r="S118" s="11"/>
      <c r="T118" s="11"/>
      <c r="U118" s="11"/>
      <c r="V118" s="11"/>
      <c r="W118" s="11"/>
    </row>
    <row r="120" spans="13:23">
      <c r="M120" s="1"/>
      <c r="N120" s="1"/>
      <c r="O120" s="1"/>
      <c r="P120" s="1"/>
      <c r="Q120" s="1"/>
      <c r="R120" s="1"/>
      <c r="S120" s="1"/>
      <c r="T120" s="1"/>
      <c r="U120" s="1"/>
      <c r="V120" s="1"/>
      <c r="W120" s="1"/>
    </row>
    <row r="121" spans="13:23">
      <c r="O121" s="11"/>
      <c r="P121" s="11"/>
      <c r="Q121" s="11"/>
      <c r="R121" s="11"/>
      <c r="S121" s="11"/>
      <c r="T121" s="11"/>
      <c r="U121" s="11"/>
      <c r="V121" s="11"/>
      <c r="W121" s="11"/>
    </row>
    <row r="122" spans="13:23">
      <c r="O122" s="11"/>
      <c r="P122" s="11"/>
      <c r="Q122" s="11"/>
      <c r="R122" s="11"/>
      <c r="S122" s="11"/>
      <c r="T122" s="11"/>
      <c r="U122" s="11"/>
      <c r="V122" s="11"/>
      <c r="W122" s="11"/>
    </row>
    <row r="123" spans="13:23">
      <c r="O123" s="11"/>
      <c r="P123" s="11"/>
      <c r="Q123" s="11"/>
      <c r="R123" s="11"/>
      <c r="S123" s="11"/>
      <c r="T123" s="11"/>
      <c r="U123" s="11"/>
      <c r="V123" s="11"/>
      <c r="W123" s="11"/>
    </row>
    <row r="125" spans="13:23">
      <c r="M125" s="1"/>
      <c r="N125" s="1"/>
      <c r="O125" s="1"/>
      <c r="P125" s="1"/>
      <c r="Q125" s="1"/>
      <c r="R125" s="1"/>
      <c r="S125" s="1"/>
      <c r="T125" s="1"/>
      <c r="U125" s="1"/>
      <c r="V125" s="1"/>
      <c r="W125" s="1"/>
    </row>
    <row r="126" spans="13:23">
      <c r="O126" s="11"/>
      <c r="P126" s="11"/>
      <c r="Q126" s="11"/>
      <c r="R126" s="11"/>
      <c r="S126" s="11"/>
      <c r="T126" s="11"/>
      <c r="U126" s="11"/>
      <c r="V126" s="11"/>
      <c r="W126" s="11"/>
    </row>
    <row r="127" spans="13:23">
      <c r="O127" s="11"/>
      <c r="P127" s="11"/>
      <c r="Q127" s="11"/>
      <c r="R127" s="11"/>
      <c r="S127" s="11"/>
      <c r="T127" s="11"/>
      <c r="U127" s="11"/>
      <c r="V127" s="11"/>
      <c r="W127" s="11"/>
    </row>
    <row r="128" spans="13:23">
      <c r="O128" s="11"/>
      <c r="P128" s="11"/>
      <c r="Q128" s="11"/>
      <c r="R128" s="11"/>
      <c r="S128" s="11"/>
      <c r="T128" s="11"/>
      <c r="U128" s="11"/>
      <c r="V128" s="11"/>
      <c r="W128" s="11"/>
    </row>
    <row r="130" spans="13:23">
      <c r="M130" s="1"/>
      <c r="N130" s="1"/>
      <c r="O130" s="1"/>
      <c r="P130" s="1"/>
      <c r="Q130" s="1"/>
      <c r="R130" s="1"/>
      <c r="S130" s="1"/>
      <c r="T130" s="1"/>
      <c r="U130" s="1"/>
      <c r="V130" s="1"/>
      <c r="W130" s="1"/>
    </row>
    <row r="131" spans="13:23">
      <c r="O131" s="11"/>
      <c r="P131" s="11"/>
      <c r="Q131" s="11"/>
      <c r="R131" s="11"/>
      <c r="S131" s="11"/>
      <c r="T131" s="11"/>
      <c r="U131" s="11"/>
      <c r="V131" s="11"/>
      <c r="W131" s="11"/>
    </row>
    <row r="132" spans="13:23">
      <c r="O132" s="11"/>
      <c r="P132" s="11"/>
      <c r="Q132" s="11"/>
      <c r="R132" s="11"/>
      <c r="S132" s="11"/>
      <c r="T132" s="11"/>
      <c r="U132" s="11"/>
      <c r="V132" s="11"/>
      <c r="W132" s="11"/>
    </row>
    <row r="133" spans="13:23">
      <c r="O133" s="11"/>
      <c r="P133" s="11"/>
      <c r="Q133" s="11"/>
      <c r="R133" s="11"/>
      <c r="S133" s="11"/>
      <c r="T133" s="11"/>
      <c r="U133" s="11"/>
      <c r="V133" s="11"/>
      <c r="W133" s="11"/>
    </row>
    <row r="135" spans="13:23">
      <c r="M135" s="1"/>
      <c r="N135" s="1"/>
      <c r="O135" s="1"/>
      <c r="P135" s="1"/>
      <c r="Q135" s="1"/>
      <c r="R135" s="1"/>
      <c r="S135" s="1"/>
      <c r="T135" s="1"/>
      <c r="U135" s="1"/>
      <c r="V135" s="1"/>
      <c r="W135" s="1"/>
    </row>
    <row r="136" spans="13:23">
      <c r="O136" s="11"/>
      <c r="P136" s="11"/>
      <c r="Q136" s="11"/>
      <c r="R136" s="11"/>
      <c r="S136" s="11"/>
      <c r="T136" s="11"/>
      <c r="U136" s="11"/>
      <c r="V136" s="11"/>
      <c r="W136" s="11"/>
    </row>
    <row r="137" spans="13:23">
      <c r="O137" s="11"/>
      <c r="P137" s="11"/>
      <c r="Q137" s="11"/>
      <c r="R137" s="11"/>
      <c r="S137" s="11"/>
      <c r="T137" s="11"/>
      <c r="U137" s="11"/>
      <c r="V137" s="11"/>
      <c r="W137" s="11"/>
    </row>
    <row r="139" spans="13:23">
      <c r="M139" s="1"/>
      <c r="N139" s="1"/>
      <c r="O139" s="1"/>
      <c r="P139" s="1"/>
      <c r="Q139" s="1"/>
      <c r="R139" s="1"/>
      <c r="S139" s="1"/>
      <c r="T139" s="1"/>
      <c r="U139" s="1"/>
      <c r="V139" s="1"/>
      <c r="W139" s="1"/>
    </row>
    <row r="140" spans="13:23">
      <c r="O140" s="11"/>
      <c r="P140" s="11"/>
      <c r="Q140" s="11"/>
      <c r="R140" s="11"/>
      <c r="S140" s="11"/>
      <c r="T140" s="11"/>
      <c r="U140" s="11"/>
      <c r="V140" s="11"/>
      <c r="W140" s="11"/>
    </row>
    <row r="141" spans="13:23">
      <c r="O141" s="11"/>
      <c r="P141" s="11"/>
      <c r="Q141" s="11"/>
      <c r="R141" s="11"/>
      <c r="S141" s="11"/>
      <c r="T141" s="11"/>
      <c r="U141" s="11"/>
      <c r="V141" s="11"/>
      <c r="W141" s="11"/>
    </row>
    <row r="142" spans="13:23">
      <c r="O142" s="11"/>
      <c r="P142" s="11"/>
      <c r="Q142" s="11"/>
      <c r="R142" s="11"/>
      <c r="S142" s="11"/>
      <c r="T142" s="11"/>
      <c r="U142" s="11"/>
      <c r="V142" s="11"/>
      <c r="W142" s="11"/>
    </row>
    <row r="144" spans="13:23">
      <c r="M144" s="1"/>
      <c r="N144" s="1"/>
      <c r="O144" s="1"/>
      <c r="P144" s="1"/>
      <c r="Q144" s="1"/>
      <c r="R144" s="1"/>
      <c r="S144" s="1"/>
      <c r="T144" s="1"/>
      <c r="U144" s="1"/>
      <c r="V144" s="1"/>
      <c r="W144" s="1"/>
    </row>
    <row r="145" spans="13:23">
      <c r="O145" s="11"/>
      <c r="P145" s="11"/>
      <c r="Q145" s="11"/>
      <c r="R145" s="11"/>
      <c r="S145" s="11"/>
      <c r="T145" s="11"/>
      <c r="U145" s="11"/>
      <c r="V145" s="11"/>
      <c r="W145" s="11"/>
    </row>
    <row r="146" spans="13:23">
      <c r="O146" s="11"/>
      <c r="P146" s="11"/>
      <c r="Q146" s="11"/>
      <c r="R146" s="11"/>
      <c r="S146" s="11"/>
      <c r="T146" s="11"/>
      <c r="U146" s="11"/>
      <c r="V146" s="11"/>
      <c r="W146" s="11"/>
    </row>
    <row r="147" spans="13:23">
      <c r="O147" s="11"/>
      <c r="P147" s="11"/>
      <c r="Q147" s="11"/>
      <c r="R147" s="11"/>
      <c r="S147" s="11"/>
      <c r="T147" s="11"/>
      <c r="U147" s="11"/>
      <c r="V147" s="11"/>
      <c r="W147" s="11"/>
    </row>
    <row r="149" spans="13:23">
      <c r="M149" s="1"/>
      <c r="N149" s="1"/>
      <c r="O149" s="1"/>
      <c r="P149" s="1"/>
      <c r="Q149" s="1"/>
      <c r="R149" s="1"/>
      <c r="S149" s="1"/>
      <c r="T149" s="1"/>
      <c r="U149" s="1"/>
      <c r="V149" s="1"/>
      <c r="W149" s="1"/>
    </row>
    <row r="150" spans="13:23">
      <c r="O150" s="11"/>
      <c r="P150" s="11"/>
      <c r="Q150" s="11"/>
      <c r="R150" s="11"/>
      <c r="S150" s="11"/>
      <c r="T150" s="11"/>
      <c r="U150" s="11"/>
      <c r="V150" s="11"/>
      <c r="W150" s="11"/>
    </row>
    <row r="151" spans="13:23">
      <c r="O151" s="11"/>
      <c r="P151" s="11"/>
      <c r="Q151" s="11"/>
      <c r="R151" s="11"/>
      <c r="S151" s="11"/>
      <c r="T151" s="11"/>
      <c r="U151" s="11"/>
      <c r="V151" s="11"/>
      <c r="W151" s="11"/>
    </row>
    <row r="152" spans="13:23">
      <c r="O152" s="11"/>
      <c r="P152" s="11"/>
      <c r="Q152" s="11"/>
      <c r="R152" s="11"/>
      <c r="S152" s="11"/>
      <c r="T152" s="11"/>
      <c r="U152" s="11"/>
      <c r="V152" s="11"/>
      <c r="W152" s="11"/>
    </row>
    <row r="154" spans="13:23">
      <c r="M154" s="1"/>
      <c r="N154" s="1"/>
      <c r="O154" s="1"/>
      <c r="P154" s="1"/>
      <c r="Q154" s="1"/>
      <c r="R154" s="1"/>
      <c r="S154" s="1"/>
      <c r="T154" s="1"/>
      <c r="U154" s="1"/>
      <c r="V154" s="1"/>
      <c r="W154" s="1"/>
    </row>
    <row r="155" spans="13:23">
      <c r="O155" s="11"/>
      <c r="P155" s="11"/>
      <c r="Q155" s="11"/>
      <c r="R155" s="11"/>
      <c r="S155" s="11"/>
      <c r="T155" s="11"/>
      <c r="U155" s="11"/>
      <c r="V155" s="11"/>
      <c r="W155" s="11"/>
    </row>
    <row r="156" spans="13:23">
      <c r="O156" s="11"/>
      <c r="P156" s="11"/>
      <c r="Q156" s="11"/>
      <c r="R156" s="11"/>
      <c r="S156" s="11"/>
      <c r="T156" s="11"/>
      <c r="U156" s="11"/>
      <c r="V156" s="11"/>
      <c r="W156" s="11"/>
    </row>
    <row r="158" spans="13:23">
      <c r="M158" s="1"/>
      <c r="N158" s="1"/>
      <c r="O158" s="1"/>
      <c r="P158" s="1"/>
      <c r="Q158" s="1"/>
      <c r="R158" s="1"/>
      <c r="S158" s="1"/>
      <c r="T158" s="1"/>
      <c r="U158" s="1"/>
      <c r="V158" s="1"/>
      <c r="W158" s="1"/>
    </row>
    <row r="159" spans="13:23">
      <c r="O159" s="11"/>
      <c r="P159" s="11"/>
      <c r="Q159" s="11"/>
      <c r="R159" s="11"/>
      <c r="S159" s="11"/>
      <c r="T159" s="11"/>
      <c r="U159" s="11"/>
      <c r="V159" s="11"/>
      <c r="W159" s="11"/>
    </row>
    <row r="160" spans="13:23">
      <c r="O160" s="11"/>
      <c r="P160" s="11"/>
      <c r="Q160" s="11"/>
      <c r="R160" s="11"/>
      <c r="S160" s="11"/>
      <c r="T160" s="11"/>
      <c r="U160" s="11"/>
      <c r="V160" s="11"/>
      <c r="W160" s="11"/>
    </row>
    <row r="161" spans="13:23">
      <c r="O161" s="11"/>
      <c r="P161" s="11"/>
      <c r="Q161" s="11"/>
      <c r="R161" s="11"/>
      <c r="S161" s="11"/>
      <c r="T161" s="11"/>
      <c r="U161" s="11"/>
      <c r="V161" s="11"/>
      <c r="W161" s="11"/>
    </row>
    <row r="163" spans="13:23">
      <c r="M163" s="1"/>
      <c r="N163" s="1"/>
      <c r="O163" s="1"/>
      <c r="P163" s="1"/>
      <c r="Q163" s="1"/>
      <c r="R163" s="1"/>
      <c r="S163" s="1"/>
      <c r="T163" s="1"/>
      <c r="U163" s="1"/>
      <c r="V163" s="1"/>
      <c r="W163" s="1"/>
    </row>
    <row r="164" spans="13:23">
      <c r="O164" s="11"/>
      <c r="P164" s="11"/>
      <c r="Q164" s="11"/>
      <c r="R164" s="11"/>
      <c r="S164" s="11"/>
      <c r="T164" s="11"/>
      <c r="U164" s="11"/>
      <c r="V164" s="11"/>
      <c r="W164" s="11"/>
    </row>
    <row r="165" spans="13:23">
      <c r="O165" s="11"/>
      <c r="P165" s="11"/>
      <c r="Q165" s="11"/>
      <c r="R165" s="11"/>
      <c r="S165" s="11"/>
      <c r="T165" s="11"/>
      <c r="U165" s="11"/>
      <c r="V165" s="11"/>
      <c r="W165" s="11"/>
    </row>
    <row r="166" spans="13:23">
      <c r="O166" s="11"/>
      <c r="P166" s="11"/>
      <c r="Q166" s="11"/>
      <c r="R166" s="11"/>
      <c r="S166" s="11"/>
      <c r="T166" s="11"/>
      <c r="U166" s="11"/>
      <c r="V166" s="11"/>
      <c r="W166" s="11"/>
    </row>
    <row r="168" spans="13:23">
      <c r="M168" s="1"/>
      <c r="N168" s="1"/>
      <c r="O168" s="1"/>
      <c r="P168" s="1"/>
      <c r="Q168" s="1"/>
      <c r="R168" s="1"/>
      <c r="S168" s="1"/>
      <c r="T168" s="1"/>
      <c r="U168" s="1"/>
      <c r="V168" s="1"/>
      <c r="W168" s="1"/>
    </row>
    <row r="169" spans="13:23">
      <c r="O169" s="11"/>
      <c r="P169" s="11"/>
      <c r="Q169" s="11"/>
      <c r="R169" s="11"/>
      <c r="S169" s="11"/>
      <c r="T169" s="11"/>
      <c r="U169" s="11"/>
      <c r="V169" s="11"/>
      <c r="W169" s="11"/>
    </row>
    <row r="170" spans="13:23">
      <c r="O170" s="11"/>
      <c r="P170" s="11"/>
      <c r="Q170" s="11"/>
      <c r="R170" s="11"/>
      <c r="S170" s="11"/>
      <c r="T170" s="11"/>
      <c r="U170" s="11"/>
      <c r="V170" s="11"/>
      <c r="W170" s="11"/>
    </row>
    <row r="171" spans="13:23">
      <c r="O171" s="11"/>
      <c r="P171" s="11"/>
      <c r="Q171" s="11"/>
      <c r="R171" s="11"/>
      <c r="S171" s="11"/>
      <c r="T171" s="11"/>
      <c r="U171" s="11"/>
      <c r="V171" s="11"/>
      <c r="W171" s="11"/>
    </row>
    <row r="173" spans="13:23">
      <c r="M173" s="1"/>
      <c r="N173" s="1"/>
      <c r="O173" s="1"/>
      <c r="P173" s="1"/>
      <c r="Q173" s="1"/>
      <c r="R173" s="1"/>
      <c r="S173" s="1"/>
      <c r="T173" s="1"/>
      <c r="U173" s="1"/>
      <c r="V173" s="1"/>
      <c r="W173" s="1"/>
    </row>
    <row r="174" spans="13:23">
      <c r="O174" s="11"/>
      <c r="P174" s="11"/>
      <c r="Q174" s="11"/>
      <c r="R174" s="11"/>
      <c r="S174" s="11"/>
      <c r="T174" s="11"/>
      <c r="U174" s="11"/>
      <c r="V174" s="11"/>
      <c r="W174" s="11"/>
    </row>
    <row r="175" spans="13:23">
      <c r="O175" s="11"/>
      <c r="P175" s="11"/>
      <c r="Q175" s="11"/>
      <c r="R175" s="11"/>
      <c r="S175" s="11"/>
      <c r="T175" s="11"/>
      <c r="U175" s="11"/>
      <c r="V175" s="11"/>
      <c r="W175" s="11"/>
    </row>
    <row r="176" spans="13:23">
      <c r="O176" s="11"/>
      <c r="P176" s="11"/>
      <c r="Q176" s="11"/>
      <c r="R176" s="11"/>
      <c r="S176" s="11"/>
      <c r="T176" s="11"/>
      <c r="U176" s="11"/>
      <c r="V176" s="11"/>
      <c r="W176" s="11"/>
    </row>
    <row r="178" spans="13:23">
      <c r="M178" s="1"/>
      <c r="N178" s="1"/>
      <c r="O178" s="1"/>
      <c r="P178" s="1"/>
      <c r="Q178" s="1"/>
      <c r="R178" s="1"/>
      <c r="S178" s="1"/>
      <c r="T178" s="1"/>
      <c r="U178" s="1"/>
      <c r="V178" s="1"/>
      <c r="W178" s="1"/>
    </row>
    <row r="179" spans="13:23">
      <c r="O179" s="11"/>
      <c r="P179" s="11"/>
      <c r="Q179" s="11"/>
      <c r="R179" s="11"/>
      <c r="S179" s="11"/>
      <c r="T179" s="11"/>
      <c r="U179" s="11"/>
      <c r="V179" s="11"/>
      <c r="W179" s="11"/>
    </row>
    <row r="180" spans="13:23">
      <c r="O180" s="11"/>
      <c r="P180" s="11"/>
      <c r="Q180" s="11"/>
      <c r="R180" s="11"/>
      <c r="S180" s="11"/>
      <c r="T180" s="11"/>
      <c r="U180" s="11"/>
      <c r="V180" s="11"/>
      <c r="W180" s="11"/>
    </row>
    <row r="182" spans="13:23">
      <c r="M182" s="1"/>
      <c r="N182" s="1"/>
      <c r="O182" s="1"/>
      <c r="P182" s="1"/>
      <c r="Q182" s="1"/>
      <c r="R182" s="1"/>
      <c r="S182" s="1"/>
      <c r="T182" s="1"/>
      <c r="U182" s="1"/>
      <c r="V182" s="1"/>
      <c r="W182" s="1"/>
    </row>
    <row r="183" spans="13:23">
      <c r="O183" s="11"/>
      <c r="P183" s="11"/>
      <c r="Q183" s="11"/>
      <c r="R183" s="11"/>
      <c r="S183" s="11"/>
      <c r="T183" s="11"/>
      <c r="U183" s="11"/>
      <c r="V183" s="11"/>
      <c r="W183" s="11"/>
    </row>
    <row r="184" spans="13:23">
      <c r="O184" s="11"/>
      <c r="P184" s="11"/>
      <c r="Q184" s="11"/>
      <c r="R184" s="11"/>
      <c r="S184" s="11"/>
      <c r="T184" s="11"/>
      <c r="U184" s="11"/>
      <c r="V184" s="11"/>
      <c r="W184" s="11"/>
    </row>
    <row r="185" spans="13:23">
      <c r="O185" s="11"/>
      <c r="P185" s="11"/>
      <c r="Q185" s="11"/>
      <c r="R185" s="11"/>
      <c r="S185" s="11"/>
      <c r="T185" s="11"/>
      <c r="U185" s="11"/>
      <c r="V185" s="11"/>
      <c r="W185" s="11"/>
    </row>
    <row r="187" spans="13:23">
      <c r="M187" s="1"/>
      <c r="N187" s="1"/>
      <c r="O187" s="1"/>
      <c r="P187" s="1"/>
      <c r="Q187" s="1"/>
      <c r="R187" s="1"/>
      <c r="S187" s="1"/>
      <c r="T187" s="1"/>
      <c r="U187" s="1"/>
      <c r="V187" s="1"/>
      <c r="W187" s="1"/>
    </row>
    <row r="188" spans="13:23">
      <c r="O188" s="11"/>
      <c r="P188" s="11"/>
      <c r="Q188" s="11"/>
      <c r="R188" s="11"/>
      <c r="S188" s="11"/>
      <c r="T188" s="11"/>
      <c r="U188" s="11"/>
      <c r="V188" s="11"/>
      <c r="W188" s="11"/>
    </row>
    <row r="189" spans="13:23">
      <c r="O189" s="11"/>
      <c r="P189" s="11"/>
      <c r="Q189" s="11"/>
      <c r="R189" s="11"/>
      <c r="S189" s="11"/>
      <c r="T189" s="11"/>
      <c r="U189" s="11"/>
      <c r="V189" s="11"/>
      <c r="W189" s="11"/>
    </row>
    <row r="190" spans="13:23">
      <c r="O190" s="11"/>
      <c r="P190" s="11"/>
      <c r="Q190" s="11"/>
      <c r="R190" s="11"/>
      <c r="S190" s="11"/>
      <c r="T190" s="11"/>
      <c r="U190" s="11"/>
      <c r="V190" s="11"/>
      <c r="W190" s="11"/>
    </row>
    <row r="192" spans="13:23">
      <c r="M192" s="1"/>
      <c r="N192" s="1"/>
      <c r="O192" s="1"/>
      <c r="P192" s="1"/>
      <c r="Q192" s="1"/>
      <c r="R192" s="1"/>
      <c r="S192" s="1"/>
      <c r="T192" s="1"/>
      <c r="U192" s="1"/>
      <c r="V192" s="1"/>
      <c r="W192" s="1"/>
    </row>
    <row r="193" spans="13:23">
      <c r="O193" s="11"/>
      <c r="P193" s="11"/>
      <c r="Q193" s="11"/>
      <c r="R193" s="11"/>
      <c r="S193" s="11"/>
      <c r="T193" s="11"/>
      <c r="U193" s="11"/>
      <c r="V193" s="11"/>
      <c r="W193" s="11"/>
    </row>
    <row r="194" spans="13:23">
      <c r="O194" s="11"/>
      <c r="P194" s="11"/>
      <c r="Q194" s="11"/>
      <c r="R194" s="11"/>
      <c r="S194" s="11"/>
      <c r="T194" s="11"/>
      <c r="U194" s="11"/>
      <c r="V194" s="11"/>
      <c r="W194" s="11"/>
    </row>
    <row r="195" spans="13:23">
      <c r="O195" s="11"/>
      <c r="P195" s="11"/>
      <c r="Q195" s="11"/>
      <c r="R195" s="11"/>
      <c r="S195" s="11"/>
      <c r="T195" s="11"/>
      <c r="U195" s="11"/>
      <c r="V195" s="11"/>
      <c r="W195" s="11"/>
    </row>
    <row r="197" spans="13:23">
      <c r="M197" s="1"/>
      <c r="N197" s="1"/>
      <c r="O197" s="1"/>
      <c r="P197" s="1"/>
      <c r="Q197" s="1"/>
      <c r="R197" s="1"/>
      <c r="S197" s="1"/>
      <c r="T197" s="1"/>
      <c r="U197" s="1"/>
      <c r="V197" s="1"/>
      <c r="W197" s="1"/>
    </row>
    <row r="198" spans="13:23">
      <c r="O198" s="11"/>
      <c r="P198" s="11"/>
      <c r="Q198" s="11"/>
      <c r="R198" s="11"/>
      <c r="S198" s="11"/>
      <c r="T198" s="11"/>
      <c r="U198" s="11"/>
      <c r="V198" s="11"/>
      <c r="W198" s="11"/>
    </row>
    <row r="199" spans="13:23">
      <c r="O199" s="11"/>
      <c r="P199" s="11"/>
      <c r="Q199" s="11"/>
      <c r="R199" s="11"/>
      <c r="S199" s="11"/>
      <c r="T199" s="11"/>
      <c r="U199" s="11"/>
      <c r="V199" s="11"/>
      <c r="W199" s="11"/>
    </row>
    <row r="200" spans="13:23">
      <c r="O200" s="11"/>
      <c r="P200" s="11"/>
      <c r="Q200" s="11"/>
      <c r="R200" s="11"/>
      <c r="S200" s="11"/>
      <c r="T200" s="11"/>
      <c r="U200" s="11"/>
      <c r="V200" s="11"/>
      <c r="W200" s="11"/>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FF2DA-DC69-4B57-8879-924ABAEAE563}">
  <dimension ref="A1:W200"/>
  <sheetViews>
    <sheetView zoomScale="85" zoomScaleNormal="85" workbookViewId="0">
      <selection activeCell="N18" sqref="N18"/>
    </sheetView>
  </sheetViews>
  <sheetFormatPr defaultRowHeight="15"/>
  <cols>
    <col min="1" max="1" width="10.42578125" style="9" bestFit="1" customWidth="1"/>
    <col min="2" max="2" width="72.140625" style="9" bestFit="1" customWidth="1"/>
    <col min="3" max="3" width="16.28515625" style="9" bestFit="1" customWidth="1"/>
    <col min="4" max="11" width="9.85546875" style="9" bestFit="1" customWidth="1"/>
    <col min="12" max="12" width="6.7109375" style="9" customWidth="1"/>
    <col min="13" max="13" width="16.28515625" style="9" bestFit="1" customWidth="1"/>
    <col min="14" max="14" width="35.85546875" style="9" bestFit="1" customWidth="1"/>
    <col min="15" max="22" width="9.7109375" style="9" bestFit="1" customWidth="1"/>
    <col min="23" max="23" width="14.42578125" style="9" bestFit="1" customWidth="1"/>
    <col min="24" max="16384" width="9.140625" style="9"/>
  </cols>
  <sheetData>
    <row r="1" spans="1:23">
      <c r="B1" s="1" t="s">
        <v>213</v>
      </c>
      <c r="C1" s="9" t="s">
        <v>215</v>
      </c>
      <c r="M1" s="1" t="s">
        <v>213</v>
      </c>
      <c r="N1" s="9" t="s">
        <v>268</v>
      </c>
    </row>
    <row r="3" spans="1:23">
      <c r="B3" s="128" t="s">
        <v>148</v>
      </c>
      <c r="C3" s="128" t="s">
        <v>112</v>
      </c>
      <c r="D3" s="128"/>
      <c r="E3" s="128"/>
      <c r="F3" s="128"/>
      <c r="G3" s="128"/>
      <c r="H3" s="128"/>
      <c r="I3" s="128"/>
      <c r="J3" s="128"/>
      <c r="K3" s="128"/>
    </row>
    <row r="4" spans="1:23">
      <c r="B4" s="129" t="s">
        <v>110</v>
      </c>
      <c r="C4" s="129" t="s">
        <v>0</v>
      </c>
      <c r="D4" s="129" t="s">
        <v>103</v>
      </c>
      <c r="E4" s="129" t="s">
        <v>104</v>
      </c>
      <c r="F4" s="129" t="s">
        <v>105</v>
      </c>
      <c r="G4" s="129" t="s">
        <v>106</v>
      </c>
      <c r="H4" s="129" t="s">
        <v>107</v>
      </c>
      <c r="I4" s="129" t="s">
        <v>108</v>
      </c>
      <c r="J4" s="129" t="s">
        <v>230</v>
      </c>
      <c r="K4" s="129" t="s">
        <v>234</v>
      </c>
      <c r="M4" s="1" t="s">
        <v>116</v>
      </c>
      <c r="N4" s="1" t="str">
        <f>A5</f>
        <v>State Total</v>
      </c>
      <c r="O4" s="1" t="str">
        <f t="shared" ref="O4:W4" si="0">C4</f>
        <v>2015-2016</v>
      </c>
      <c r="P4" s="1" t="str">
        <f t="shared" si="0"/>
        <v>2016-2017</v>
      </c>
      <c r="Q4" s="1" t="str">
        <f t="shared" si="0"/>
        <v>2017-2018</v>
      </c>
      <c r="R4" s="1" t="str">
        <f t="shared" si="0"/>
        <v>2018-2019</v>
      </c>
      <c r="S4" s="1" t="str">
        <f t="shared" si="0"/>
        <v>2019-2020</v>
      </c>
      <c r="T4" s="1" t="str">
        <f t="shared" si="0"/>
        <v>2020-2021</v>
      </c>
      <c r="U4" s="1" t="str">
        <f t="shared" si="0"/>
        <v>2021-2022</v>
      </c>
      <c r="V4" s="1" t="str">
        <f t="shared" si="0"/>
        <v>2022-2023</v>
      </c>
      <c r="W4" s="1" t="str">
        <f t="shared" si="0"/>
        <v>2023-2024</v>
      </c>
    </row>
    <row r="5" spans="1:23">
      <c r="A5" s="1" t="s">
        <v>126</v>
      </c>
      <c r="B5" s="10" t="s">
        <v>113</v>
      </c>
      <c r="C5" s="8">
        <v>1638</v>
      </c>
      <c r="D5" s="8">
        <v>1621</v>
      </c>
      <c r="E5" s="8">
        <v>1613</v>
      </c>
      <c r="F5" s="8">
        <v>1709</v>
      </c>
      <c r="G5" s="8">
        <v>1554</v>
      </c>
      <c r="H5" s="8">
        <v>2231</v>
      </c>
      <c r="I5" s="8">
        <v>2313</v>
      </c>
      <c r="J5" s="8">
        <v>2370</v>
      </c>
      <c r="K5" s="8">
        <v>2131</v>
      </c>
      <c r="N5" s="9" t="str">
        <f>B5</f>
        <v>Home-Based</v>
      </c>
      <c r="O5" s="11">
        <f>C5/C8</f>
        <v>1.8254967736183396E-2</v>
      </c>
      <c r="P5" s="11">
        <f t="shared" ref="P5:W5" si="1">D5/D8</f>
        <v>1.8300874964719164E-2</v>
      </c>
      <c r="Q5" s="11">
        <f t="shared" si="1"/>
        <v>1.7914857225362905E-2</v>
      </c>
      <c r="R5" s="11">
        <f t="shared" si="1"/>
        <v>1.8752811824476315E-2</v>
      </c>
      <c r="S5" s="11">
        <f t="shared" si="1"/>
        <v>1.6986576887761794E-2</v>
      </c>
      <c r="T5" s="11">
        <f t="shared" si="1"/>
        <v>2.4030072596454191E-2</v>
      </c>
      <c r="U5" s="11">
        <f t="shared" si="1"/>
        <v>2.4205194750831955E-2</v>
      </c>
      <c r="V5" s="11">
        <f t="shared" si="1"/>
        <v>2.4753250822497259E-2</v>
      </c>
      <c r="W5" s="11">
        <f t="shared" si="1"/>
        <v>2.2636498831527511E-2</v>
      </c>
    </row>
    <row r="6" spans="1:23">
      <c r="B6" s="10" t="s">
        <v>114</v>
      </c>
      <c r="C6" s="8">
        <v>4762</v>
      </c>
      <c r="D6" s="8">
        <v>4733</v>
      </c>
      <c r="E6" s="8">
        <v>4863</v>
      </c>
      <c r="F6" s="8">
        <v>4855</v>
      </c>
      <c r="G6" s="8">
        <v>4493</v>
      </c>
      <c r="H6" s="8">
        <v>4555</v>
      </c>
      <c r="I6" s="8">
        <v>5233</v>
      </c>
      <c r="J6" s="8">
        <v>5367</v>
      </c>
      <c r="K6" s="8">
        <v>5344</v>
      </c>
      <c r="N6" s="9" t="str">
        <f>B6</f>
        <v>Private</v>
      </c>
      <c r="O6" s="11">
        <f t="shared" ref="O6:W6" si="2">C6/C8</f>
        <v>5.3070913528513633E-2</v>
      </c>
      <c r="P6" s="11">
        <f t="shared" si="2"/>
        <v>5.3434942139429863E-2</v>
      </c>
      <c r="Q6" s="11">
        <f t="shared" si="2"/>
        <v>5.4011128758177193E-2</v>
      </c>
      <c r="R6" s="11">
        <f t="shared" si="2"/>
        <v>5.3273786663447925E-2</v>
      </c>
      <c r="S6" s="11">
        <f t="shared" si="2"/>
        <v>4.911241309955839E-2</v>
      </c>
      <c r="T6" s="11">
        <f t="shared" si="2"/>
        <v>4.9061847008896833E-2</v>
      </c>
      <c r="U6" s="11">
        <f t="shared" si="2"/>
        <v>5.4762552585864085E-2</v>
      </c>
      <c r="V6" s="11">
        <f t="shared" si="2"/>
        <v>5.6055146482845056E-2</v>
      </c>
      <c r="W6" s="11">
        <f t="shared" si="2"/>
        <v>5.6766517951986402E-2</v>
      </c>
    </row>
    <row r="7" spans="1:23">
      <c r="B7" s="10" t="s">
        <v>115</v>
      </c>
      <c r="C7" s="8">
        <v>83329</v>
      </c>
      <c r="D7" s="8">
        <v>82221</v>
      </c>
      <c r="E7" s="8">
        <v>83561</v>
      </c>
      <c r="F7" s="8">
        <v>84569</v>
      </c>
      <c r="G7" s="8">
        <v>85437</v>
      </c>
      <c r="H7" s="8">
        <v>86056</v>
      </c>
      <c r="I7" s="8">
        <v>88012</v>
      </c>
      <c r="J7" s="8">
        <v>88008</v>
      </c>
      <c r="K7" s="8">
        <v>86665</v>
      </c>
      <c r="N7" s="9" t="str">
        <f>B7</f>
        <v>Public</v>
      </c>
      <c r="O7" s="11">
        <f t="shared" ref="O7:W7" si="3">C7/C8</f>
        <v>0.92867411873530292</v>
      </c>
      <c r="P7" s="11">
        <f t="shared" si="3"/>
        <v>0.928264182895851</v>
      </c>
      <c r="Q7" s="11">
        <f t="shared" si="3"/>
        <v>0.92807401401645995</v>
      </c>
      <c r="R7" s="11">
        <f t="shared" si="3"/>
        <v>0.92797340151207575</v>
      </c>
      <c r="S7" s="11">
        <f t="shared" si="3"/>
        <v>0.93390101001267978</v>
      </c>
      <c r="T7" s="11">
        <f t="shared" si="3"/>
        <v>0.926908080394649</v>
      </c>
      <c r="U7" s="11">
        <f t="shared" si="3"/>
        <v>0.92103225266330391</v>
      </c>
      <c r="V7" s="11">
        <f t="shared" si="3"/>
        <v>0.91919160269465772</v>
      </c>
      <c r="W7" s="11">
        <f t="shared" si="3"/>
        <v>0.92059698321648609</v>
      </c>
    </row>
    <row r="8" spans="1:23">
      <c r="B8" s="130" t="s">
        <v>111</v>
      </c>
      <c r="C8" s="131">
        <v>89729</v>
      </c>
      <c r="D8" s="131">
        <v>88575</v>
      </c>
      <c r="E8" s="131">
        <v>90037</v>
      </c>
      <c r="F8" s="131">
        <v>91133</v>
      </c>
      <c r="G8" s="131">
        <v>91484</v>
      </c>
      <c r="H8" s="131">
        <v>92842</v>
      </c>
      <c r="I8" s="131">
        <v>95558</v>
      </c>
      <c r="J8" s="131">
        <v>95745</v>
      </c>
      <c r="K8" s="131">
        <v>94140</v>
      </c>
    </row>
    <row r="10" spans="1:23">
      <c r="A10" s="1" t="s">
        <v>203</v>
      </c>
      <c r="B10" s="1" t="s">
        <v>213</v>
      </c>
      <c r="C10" s="10"/>
      <c r="D10" s="10"/>
      <c r="E10" s="10"/>
      <c r="F10" s="10"/>
      <c r="G10" s="10"/>
      <c r="H10" s="10"/>
      <c r="I10" s="10"/>
      <c r="J10" s="10"/>
      <c r="K10" s="10"/>
      <c r="M10" s="1" t="s">
        <v>213</v>
      </c>
    </row>
    <row r="11" spans="1:23">
      <c r="B11" s="128" t="s">
        <v>148</v>
      </c>
      <c r="C11" s="128" t="s">
        <v>112</v>
      </c>
      <c r="D11" s="128"/>
      <c r="E11" s="128"/>
      <c r="F11" s="128"/>
      <c r="G11" s="128"/>
      <c r="H11" s="128"/>
      <c r="I11" s="128"/>
      <c r="J11" s="128"/>
      <c r="K11" s="128"/>
    </row>
    <row r="12" spans="1:23">
      <c r="B12" s="129" t="s">
        <v>110</v>
      </c>
      <c r="C12" s="129" t="s">
        <v>0</v>
      </c>
      <c r="D12" s="129" t="s">
        <v>103</v>
      </c>
      <c r="E12" s="129" t="s">
        <v>104</v>
      </c>
      <c r="F12" s="129" t="s">
        <v>105</v>
      </c>
      <c r="G12" s="129" t="s">
        <v>106</v>
      </c>
      <c r="H12" s="129" t="s">
        <v>107</v>
      </c>
      <c r="I12" s="129" t="s">
        <v>108</v>
      </c>
      <c r="J12" s="129" t="s">
        <v>230</v>
      </c>
      <c r="K12" s="129" t="s">
        <v>234</v>
      </c>
    </row>
    <row r="13" spans="1:23">
      <c r="B13" s="132" t="s">
        <v>186</v>
      </c>
      <c r="C13" s="133"/>
      <c r="D13" s="133"/>
      <c r="E13" s="133"/>
      <c r="F13" s="133"/>
      <c r="G13" s="133"/>
      <c r="H13" s="133"/>
      <c r="I13" s="133"/>
      <c r="J13" s="133"/>
      <c r="K13" s="133"/>
      <c r="M13" s="1" t="s">
        <v>116</v>
      </c>
      <c r="N13" s="1" t="str">
        <f>B13</f>
        <v>Benton-Franklin</v>
      </c>
      <c r="O13" s="1" t="str">
        <f>$C$12</f>
        <v>2015-2016</v>
      </c>
      <c r="P13" s="1" t="str">
        <f>$D$12</f>
        <v>2016-2017</v>
      </c>
      <c r="Q13" s="1" t="str">
        <f>$E$12</f>
        <v>2017-2018</v>
      </c>
      <c r="R13" s="1" t="str">
        <f>$F$12</f>
        <v>2018-2019</v>
      </c>
      <c r="S13" s="1" t="str">
        <f>$G$12</f>
        <v>2019-2020</v>
      </c>
      <c r="T13" s="1" t="str">
        <f>$H$12</f>
        <v>2020-2021</v>
      </c>
      <c r="U13" s="1" t="str">
        <f>$I$12</f>
        <v>2021-2022</v>
      </c>
      <c r="V13" s="1" t="str">
        <f>$J$12</f>
        <v>2022-2023</v>
      </c>
      <c r="W13" s="1" t="str">
        <f>$K$12</f>
        <v>2023-2024</v>
      </c>
    </row>
    <row r="14" spans="1:23">
      <c r="B14" s="3" t="s">
        <v>113</v>
      </c>
      <c r="C14" s="8">
        <v>51</v>
      </c>
      <c r="D14" s="8">
        <v>57</v>
      </c>
      <c r="E14" s="8">
        <v>41</v>
      </c>
      <c r="F14" s="8">
        <v>52</v>
      </c>
      <c r="G14" s="8">
        <v>62</v>
      </c>
      <c r="H14" s="8">
        <v>123</v>
      </c>
      <c r="I14" s="8">
        <v>81</v>
      </c>
      <c r="J14" s="8">
        <v>107</v>
      </c>
      <c r="K14" s="8">
        <v>101</v>
      </c>
      <c r="N14" s="9" t="str">
        <f>B14</f>
        <v>Home-Based</v>
      </c>
      <c r="O14" s="11">
        <f t="shared" ref="O14:W14" si="4">C14/C17</f>
        <v>1.1775571461556222E-2</v>
      </c>
      <c r="P14" s="11">
        <f t="shared" si="4"/>
        <v>1.312759097190235E-2</v>
      </c>
      <c r="Q14" s="11">
        <f t="shared" si="4"/>
        <v>8.9130434782608691E-3</v>
      </c>
      <c r="R14" s="11">
        <f t="shared" si="4"/>
        <v>1.1517165005537098E-2</v>
      </c>
      <c r="S14" s="11">
        <f t="shared" si="4"/>
        <v>1.3489991296779809E-2</v>
      </c>
      <c r="T14" s="11">
        <f t="shared" si="4"/>
        <v>2.5428984908000826E-2</v>
      </c>
      <c r="U14" s="11">
        <f t="shared" si="4"/>
        <v>1.622596153846154E-2</v>
      </c>
      <c r="V14" s="11">
        <f t="shared" si="4"/>
        <v>2.1425710853023628E-2</v>
      </c>
      <c r="W14" s="11">
        <f t="shared" si="4"/>
        <v>2.0043659456241317E-2</v>
      </c>
    </row>
    <row r="15" spans="1:23">
      <c r="B15" s="3" t="s">
        <v>114</v>
      </c>
      <c r="C15" s="8">
        <v>80</v>
      </c>
      <c r="D15" s="8">
        <v>75</v>
      </c>
      <c r="E15" s="8">
        <v>70</v>
      </c>
      <c r="F15" s="8">
        <v>71</v>
      </c>
      <c r="G15" s="8">
        <v>105</v>
      </c>
      <c r="H15" s="8">
        <v>97</v>
      </c>
      <c r="I15" s="8">
        <v>120</v>
      </c>
      <c r="J15" s="8">
        <v>130</v>
      </c>
      <c r="K15" s="8">
        <v>127</v>
      </c>
      <c r="N15" s="9" t="str">
        <f>B15</f>
        <v>Private</v>
      </c>
      <c r="O15" s="11">
        <f t="shared" ref="O15:W15" si="5">C15/C17</f>
        <v>1.8471484645578389E-2</v>
      </c>
      <c r="P15" s="11">
        <f t="shared" si="5"/>
        <v>1.7273146015660986E-2</v>
      </c>
      <c r="Q15" s="11">
        <f t="shared" si="5"/>
        <v>1.5217391304347827E-2</v>
      </c>
      <c r="R15" s="11">
        <f t="shared" si="5"/>
        <v>1.5725359911406424E-2</v>
      </c>
      <c r="S15" s="11">
        <f t="shared" si="5"/>
        <v>2.2845953002610966E-2</v>
      </c>
      <c r="T15" s="11">
        <f t="shared" si="5"/>
        <v>2.0053752325821791E-2</v>
      </c>
      <c r="U15" s="11">
        <f t="shared" si="5"/>
        <v>2.403846153846154E-2</v>
      </c>
      <c r="V15" s="11">
        <f t="shared" si="5"/>
        <v>2.6031237484981977E-2</v>
      </c>
      <c r="W15" s="11">
        <f t="shared" si="5"/>
        <v>2.5203413375669777E-2</v>
      </c>
    </row>
    <row r="16" spans="1:23">
      <c r="B16" s="3" t="s">
        <v>115</v>
      </c>
      <c r="C16" s="8">
        <v>4200</v>
      </c>
      <c r="D16" s="8">
        <v>4210</v>
      </c>
      <c r="E16" s="8">
        <v>4489</v>
      </c>
      <c r="F16" s="8">
        <v>4392</v>
      </c>
      <c r="G16" s="8">
        <v>4429</v>
      </c>
      <c r="H16" s="8">
        <v>4617</v>
      </c>
      <c r="I16" s="8">
        <v>4791</v>
      </c>
      <c r="J16" s="8">
        <v>4757</v>
      </c>
      <c r="K16" s="8">
        <v>4811</v>
      </c>
      <c r="N16" s="9" t="str">
        <f>B16</f>
        <v>Public</v>
      </c>
      <c r="O16" s="11">
        <f t="shared" ref="O16:W16" si="6">C16/C17</f>
        <v>0.96975294389286537</v>
      </c>
      <c r="P16" s="11">
        <f t="shared" si="6"/>
        <v>0.96959926301243671</v>
      </c>
      <c r="Q16" s="11">
        <f t="shared" si="6"/>
        <v>0.97586956521739132</v>
      </c>
      <c r="R16" s="11">
        <f t="shared" si="6"/>
        <v>0.97275747508305643</v>
      </c>
      <c r="S16" s="11">
        <f t="shared" si="6"/>
        <v>0.9636640557006092</v>
      </c>
      <c r="T16" s="11">
        <f t="shared" si="6"/>
        <v>0.95451726276617743</v>
      </c>
      <c r="U16" s="11">
        <f t="shared" si="6"/>
        <v>0.95973557692307687</v>
      </c>
      <c r="V16" s="11">
        <f t="shared" si="6"/>
        <v>0.95254305166199438</v>
      </c>
      <c r="W16" s="11">
        <f t="shared" si="6"/>
        <v>0.95475292716808891</v>
      </c>
    </row>
    <row r="17" spans="2:23">
      <c r="B17" s="134" t="s">
        <v>195</v>
      </c>
      <c r="C17" s="135">
        <v>4331</v>
      </c>
      <c r="D17" s="135">
        <v>4342</v>
      </c>
      <c r="E17" s="135">
        <v>4600</v>
      </c>
      <c r="F17" s="135">
        <v>4515</v>
      </c>
      <c r="G17" s="135">
        <v>4596</v>
      </c>
      <c r="H17" s="135">
        <v>4837</v>
      </c>
      <c r="I17" s="135">
        <v>4992</v>
      </c>
      <c r="J17" s="135">
        <v>4994</v>
      </c>
      <c r="K17" s="135">
        <v>5039</v>
      </c>
    </row>
    <row r="18" spans="2:23">
      <c r="B18" s="132" t="s">
        <v>221</v>
      </c>
      <c r="C18" s="133"/>
      <c r="D18" s="133"/>
      <c r="E18" s="133"/>
      <c r="F18" s="133"/>
      <c r="G18" s="133"/>
      <c r="H18" s="133"/>
      <c r="I18" s="133"/>
      <c r="J18" s="133"/>
      <c r="K18" s="133"/>
      <c r="M18" s="1" t="s">
        <v>116</v>
      </c>
      <c r="N18" s="1" t="str">
        <f>B18</f>
        <v>Central WA (Grant-Kittitas-Klickitat-Skamania-Yakima)</v>
      </c>
      <c r="O18" s="1" t="str">
        <f>$C$12</f>
        <v>2015-2016</v>
      </c>
      <c r="P18" s="1" t="str">
        <f>$D$12</f>
        <v>2016-2017</v>
      </c>
      <c r="Q18" s="1" t="str">
        <f>$E$12</f>
        <v>2017-2018</v>
      </c>
      <c r="R18" s="1" t="str">
        <f>$F$12</f>
        <v>2018-2019</v>
      </c>
      <c r="S18" s="1" t="str">
        <f>$G$12</f>
        <v>2019-2020</v>
      </c>
      <c r="T18" s="1" t="str">
        <f>$H$12</f>
        <v>2020-2021</v>
      </c>
      <c r="U18" s="1" t="str">
        <f>$I$12</f>
        <v>2021-2022</v>
      </c>
      <c r="V18" s="1" t="str">
        <f>$J$12</f>
        <v>2022-2023</v>
      </c>
      <c r="W18" s="1" t="str">
        <f>$K$12</f>
        <v>2023-2024</v>
      </c>
    </row>
    <row r="19" spans="2:23">
      <c r="B19" s="3" t="s">
        <v>113</v>
      </c>
      <c r="C19" s="8">
        <v>76</v>
      </c>
      <c r="D19" s="8">
        <v>124</v>
      </c>
      <c r="E19" s="8">
        <v>102</v>
      </c>
      <c r="F19" s="8">
        <v>112</v>
      </c>
      <c r="G19" s="8">
        <v>85</v>
      </c>
      <c r="H19" s="8">
        <v>100</v>
      </c>
      <c r="I19" s="8">
        <v>156</v>
      </c>
      <c r="J19" s="8">
        <v>119</v>
      </c>
      <c r="K19" s="8">
        <v>166</v>
      </c>
      <c r="N19" s="9" t="str">
        <f>B19</f>
        <v>Home-Based</v>
      </c>
      <c r="O19" s="11">
        <f t="shared" ref="O19:W19" si="7">C19/C22</f>
        <v>1.1471698113207546E-2</v>
      </c>
      <c r="P19" s="11">
        <f t="shared" si="7"/>
        <v>1.9044693595453847E-2</v>
      </c>
      <c r="Q19" s="11">
        <f t="shared" si="7"/>
        <v>1.5796809663930617E-2</v>
      </c>
      <c r="R19" s="11">
        <f t="shared" si="7"/>
        <v>1.6538688718251624E-2</v>
      </c>
      <c r="S19" s="11">
        <f t="shared" si="7"/>
        <v>1.2843759443940768E-2</v>
      </c>
      <c r="T19" s="11">
        <f t="shared" si="7"/>
        <v>1.3943112102621304E-2</v>
      </c>
      <c r="U19" s="11">
        <f t="shared" si="7"/>
        <v>2.1095334685598377E-2</v>
      </c>
      <c r="V19" s="11">
        <f t="shared" si="7"/>
        <v>1.5738658907551911E-2</v>
      </c>
      <c r="W19" s="11">
        <f t="shared" si="7"/>
        <v>2.2625051110808231E-2</v>
      </c>
    </row>
    <row r="20" spans="2:23">
      <c r="B20" s="3" t="s">
        <v>114</v>
      </c>
      <c r="C20" s="8">
        <v>149</v>
      </c>
      <c r="D20" s="8">
        <v>152</v>
      </c>
      <c r="E20" s="8">
        <v>120</v>
      </c>
      <c r="F20" s="8">
        <v>139</v>
      </c>
      <c r="G20" s="8">
        <v>70</v>
      </c>
      <c r="H20" s="8">
        <v>127</v>
      </c>
      <c r="I20" s="8">
        <v>158</v>
      </c>
      <c r="J20" s="8">
        <v>158</v>
      </c>
      <c r="K20" s="8">
        <v>144</v>
      </c>
      <c r="N20" s="9" t="str">
        <f>B20</f>
        <v>Private</v>
      </c>
      <c r="O20" s="11">
        <f t="shared" ref="O20:W20" si="8">C20/C22</f>
        <v>2.2490566037735849E-2</v>
      </c>
      <c r="P20" s="11">
        <f t="shared" si="8"/>
        <v>2.3345108278298266E-2</v>
      </c>
      <c r="Q20" s="11">
        <f t="shared" si="8"/>
        <v>1.8584481957565433E-2</v>
      </c>
      <c r="R20" s="11">
        <f t="shared" si="8"/>
        <v>2.0525694034258711E-2</v>
      </c>
      <c r="S20" s="11">
        <f t="shared" si="8"/>
        <v>1.0577213659715926E-2</v>
      </c>
      <c r="T20" s="11">
        <f t="shared" si="8"/>
        <v>1.7707752370329056E-2</v>
      </c>
      <c r="U20" s="11">
        <f t="shared" si="8"/>
        <v>2.13657876943881E-2</v>
      </c>
      <c r="V20" s="11">
        <f t="shared" si="8"/>
        <v>2.0896706784816824E-2</v>
      </c>
      <c r="W20" s="11">
        <f t="shared" si="8"/>
        <v>1.9626550361183045E-2</v>
      </c>
    </row>
    <row r="21" spans="2:23">
      <c r="B21" s="3" t="s">
        <v>115</v>
      </c>
      <c r="C21" s="8">
        <v>6400</v>
      </c>
      <c r="D21" s="8">
        <v>6235</v>
      </c>
      <c r="E21" s="8">
        <v>6235</v>
      </c>
      <c r="F21" s="8">
        <v>6521</v>
      </c>
      <c r="G21" s="8">
        <v>6463</v>
      </c>
      <c r="H21" s="8">
        <v>6945</v>
      </c>
      <c r="I21" s="8">
        <v>7081</v>
      </c>
      <c r="J21" s="8">
        <v>7284</v>
      </c>
      <c r="K21" s="8">
        <v>7027</v>
      </c>
      <c r="N21" s="9" t="str">
        <f>B21</f>
        <v>Public</v>
      </c>
      <c r="O21" s="11">
        <f>C21/C22</f>
        <v>0.96603773584905661</v>
      </c>
      <c r="P21" s="11">
        <f t="shared" ref="P21:W21" si="9">D21/D22</f>
        <v>0.95761019812624792</v>
      </c>
      <c r="Q21" s="11">
        <f t="shared" si="9"/>
        <v>0.96561870837850394</v>
      </c>
      <c r="R21" s="11">
        <f t="shared" si="9"/>
        <v>0.96293561724748966</v>
      </c>
      <c r="S21" s="11">
        <f t="shared" si="9"/>
        <v>0.97657902689634335</v>
      </c>
      <c r="T21" s="11">
        <f t="shared" si="9"/>
        <v>0.9683491355270496</v>
      </c>
      <c r="U21" s="11">
        <f t="shared" si="9"/>
        <v>0.95753887762001355</v>
      </c>
      <c r="V21" s="11">
        <f t="shared" si="9"/>
        <v>0.96336463430763131</v>
      </c>
      <c r="W21" s="11">
        <f t="shared" si="9"/>
        <v>0.95774839852800875</v>
      </c>
    </row>
    <row r="22" spans="2:23">
      <c r="B22" s="134" t="s">
        <v>223</v>
      </c>
      <c r="C22" s="135">
        <v>6625</v>
      </c>
      <c r="D22" s="135">
        <v>6511</v>
      </c>
      <c r="E22" s="135">
        <v>6457</v>
      </c>
      <c r="F22" s="135">
        <v>6772</v>
      </c>
      <c r="G22" s="135">
        <v>6618</v>
      </c>
      <c r="H22" s="135">
        <v>7172</v>
      </c>
      <c r="I22" s="135">
        <v>7395</v>
      </c>
      <c r="J22" s="135">
        <v>7561</v>
      </c>
      <c r="K22" s="135">
        <v>7337</v>
      </c>
    </row>
    <row r="23" spans="2:23">
      <c r="B23" s="132" t="s">
        <v>181</v>
      </c>
      <c r="C23" s="133"/>
      <c r="D23" s="133"/>
      <c r="E23" s="133"/>
      <c r="F23" s="133"/>
      <c r="G23" s="133"/>
      <c r="H23" s="133"/>
      <c r="I23" s="133"/>
      <c r="J23" s="133"/>
      <c r="K23" s="133"/>
      <c r="M23" s="1" t="s">
        <v>116</v>
      </c>
      <c r="N23" s="1" t="str">
        <f>B23</f>
        <v>Chelan-Douglas-Okanogan</v>
      </c>
      <c r="O23" s="1" t="str">
        <f>$C$12</f>
        <v>2015-2016</v>
      </c>
      <c r="P23" s="1" t="str">
        <f>$D$12</f>
        <v>2016-2017</v>
      </c>
      <c r="Q23" s="1" t="str">
        <f>$E$12</f>
        <v>2017-2018</v>
      </c>
      <c r="R23" s="1" t="str">
        <f>$F$12</f>
        <v>2018-2019</v>
      </c>
      <c r="S23" s="1" t="str">
        <f>$G$12</f>
        <v>2019-2020</v>
      </c>
      <c r="T23" s="1" t="str">
        <f>$H$12</f>
        <v>2020-2021</v>
      </c>
      <c r="U23" s="1" t="str">
        <f>$I$12</f>
        <v>2021-2022</v>
      </c>
      <c r="V23" s="1" t="str">
        <f>$J$12</f>
        <v>2022-2023</v>
      </c>
      <c r="W23" s="1" t="str">
        <f>$K$12</f>
        <v>2023-2024</v>
      </c>
    </row>
    <row r="24" spans="2:23">
      <c r="B24" s="3" t="s">
        <v>113</v>
      </c>
      <c r="C24" s="8">
        <v>39</v>
      </c>
      <c r="D24" s="8">
        <v>38</v>
      </c>
      <c r="E24" s="8">
        <v>36</v>
      </c>
      <c r="F24" s="8">
        <v>30</v>
      </c>
      <c r="G24" s="8">
        <v>32</v>
      </c>
      <c r="H24" s="8">
        <v>72</v>
      </c>
      <c r="I24" s="8">
        <v>65</v>
      </c>
      <c r="J24" s="8">
        <v>70</v>
      </c>
      <c r="K24" s="8">
        <v>65</v>
      </c>
      <c r="N24" s="9" t="str">
        <f>B24</f>
        <v>Home-Based</v>
      </c>
      <c r="O24" s="11">
        <f t="shared" ref="O24:W24" si="10">C24/C27</f>
        <v>1.5122140364482357E-2</v>
      </c>
      <c r="P24" s="11">
        <f t="shared" si="10"/>
        <v>1.487279843444227E-2</v>
      </c>
      <c r="Q24" s="11">
        <f t="shared" si="10"/>
        <v>1.4827018121911038E-2</v>
      </c>
      <c r="R24" s="11">
        <f t="shared" si="10"/>
        <v>1.1971268954509178E-2</v>
      </c>
      <c r="S24" s="11">
        <f t="shared" si="10"/>
        <v>1.2514665623777864E-2</v>
      </c>
      <c r="T24" s="11">
        <f t="shared" si="10"/>
        <v>2.4390243902439025E-2</v>
      </c>
      <c r="U24" s="11">
        <f t="shared" si="10"/>
        <v>2.4630541871921183E-2</v>
      </c>
      <c r="V24" s="11">
        <f t="shared" si="10"/>
        <v>2.5408348457350273E-2</v>
      </c>
      <c r="W24" s="11">
        <f t="shared" si="10"/>
        <v>2.4271844660194174E-2</v>
      </c>
    </row>
    <row r="25" spans="2:23">
      <c r="B25" s="3" t="s">
        <v>114</v>
      </c>
      <c r="C25" s="8">
        <v>37</v>
      </c>
      <c r="D25" s="8">
        <v>35</v>
      </c>
      <c r="E25" s="8">
        <v>32</v>
      </c>
      <c r="F25" s="8">
        <v>41</v>
      </c>
      <c r="G25" s="8">
        <v>30</v>
      </c>
      <c r="H25" s="8">
        <v>31</v>
      </c>
      <c r="I25" s="8">
        <v>17</v>
      </c>
      <c r="J25" s="8">
        <v>37</v>
      </c>
      <c r="K25" s="8">
        <v>56</v>
      </c>
      <c r="N25" s="9" t="str">
        <f>B25</f>
        <v>Private</v>
      </c>
      <c r="O25" s="11">
        <f t="shared" ref="O25:W25" si="11">C25/C27</f>
        <v>1.4346645986816595E-2</v>
      </c>
      <c r="P25" s="11">
        <f t="shared" si="11"/>
        <v>1.3698630136986301E-2</v>
      </c>
      <c r="Q25" s="11">
        <f t="shared" si="11"/>
        <v>1.3179571663920923E-2</v>
      </c>
      <c r="R25" s="11">
        <f t="shared" si="11"/>
        <v>1.6360734237829209E-2</v>
      </c>
      <c r="S25" s="11">
        <f t="shared" si="11"/>
        <v>1.1732499022291749E-2</v>
      </c>
      <c r="T25" s="11">
        <f t="shared" si="11"/>
        <v>1.0501355013550135E-2</v>
      </c>
      <c r="U25" s="11">
        <f t="shared" si="11"/>
        <v>6.4418340280409242E-3</v>
      </c>
      <c r="V25" s="11">
        <f t="shared" si="11"/>
        <v>1.3430127041742287E-2</v>
      </c>
      <c r="W25" s="11">
        <f t="shared" si="11"/>
        <v>2.0911127707244213E-2</v>
      </c>
    </row>
    <row r="26" spans="2:23">
      <c r="B26" s="3" t="s">
        <v>115</v>
      </c>
      <c r="C26" s="8">
        <v>2503</v>
      </c>
      <c r="D26" s="8">
        <v>2482</v>
      </c>
      <c r="E26" s="8">
        <v>2360</v>
      </c>
      <c r="F26" s="8">
        <v>2435</v>
      </c>
      <c r="G26" s="8">
        <v>2495</v>
      </c>
      <c r="H26" s="8">
        <v>2849</v>
      </c>
      <c r="I26" s="8">
        <v>2557</v>
      </c>
      <c r="J26" s="8">
        <v>2648</v>
      </c>
      <c r="K26" s="8">
        <v>2557</v>
      </c>
      <c r="N26" s="9" t="str">
        <f>B26</f>
        <v>Public</v>
      </c>
      <c r="O26" s="11">
        <f t="shared" ref="O26:W26" si="12">C26/C27</f>
        <v>0.9705312136487011</v>
      </c>
      <c r="P26" s="11">
        <f t="shared" si="12"/>
        <v>0.97142857142857142</v>
      </c>
      <c r="Q26" s="11">
        <f t="shared" si="12"/>
        <v>0.97199341021416807</v>
      </c>
      <c r="R26" s="11">
        <f t="shared" si="12"/>
        <v>0.97166799680766158</v>
      </c>
      <c r="S26" s="11">
        <f t="shared" si="12"/>
        <v>0.97575283535393043</v>
      </c>
      <c r="T26" s="11">
        <f t="shared" si="12"/>
        <v>0.96510840108401086</v>
      </c>
      <c r="U26" s="11">
        <f t="shared" si="12"/>
        <v>0.96892762410003785</v>
      </c>
      <c r="V26" s="11">
        <f t="shared" si="12"/>
        <v>0.96116152450090742</v>
      </c>
      <c r="W26" s="11">
        <f t="shared" si="12"/>
        <v>0.9548170276325616</v>
      </c>
    </row>
    <row r="27" spans="2:23">
      <c r="B27" s="134" t="s">
        <v>196</v>
      </c>
      <c r="C27" s="135">
        <v>2579</v>
      </c>
      <c r="D27" s="135">
        <v>2555</v>
      </c>
      <c r="E27" s="135">
        <v>2428</v>
      </c>
      <c r="F27" s="135">
        <v>2506</v>
      </c>
      <c r="G27" s="135">
        <v>2557</v>
      </c>
      <c r="H27" s="135">
        <v>2952</v>
      </c>
      <c r="I27" s="135">
        <v>2639</v>
      </c>
      <c r="J27" s="135">
        <v>2755</v>
      </c>
      <c r="K27" s="135">
        <v>2678</v>
      </c>
    </row>
    <row r="28" spans="2:23">
      <c r="B28" s="132" t="s">
        <v>220</v>
      </c>
      <c r="C28" s="133"/>
      <c r="D28" s="133"/>
      <c r="E28" s="133"/>
      <c r="F28" s="133"/>
      <c r="G28" s="133"/>
      <c r="H28" s="133"/>
      <c r="I28" s="133"/>
      <c r="J28" s="133"/>
      <c r="K28" s="133"/>
      <c r="M28" s="1" t="s">
        <v>116</v>
      </c>
      <c r="N28" s="1" t="str">
        <f>B28</f>
        <v>Clallam-Jefferson-Kitsap</v>
      </c>
      <c r="O28" s="1" t="str">
        <f>$C$12</f>
        <v>2015-2016</v>
      </c>
      <c r="P28" s="1" t="str">
        <f>$D$12</f>
        <v>2016-2017</v>
      </c>
      <c r="Q28" s="1" t="str">
        <f>$E$12</f>
        <v>2017-2018</v>
      </c>
      <c r="R28" s="1" t="str">
        <f>$F$12</f>
        <v>2018-2019</v>
      </c>
      <c r="S28" s="1" t="str">
        <f>$G$12</f>
        <v>2019-2020</v>
      </c>
      <c r="T28" s="1" t="str">
        <f>$H$12</f>
        <v>2020-2021</v>
      </c>
      <c r="U28" s="1" t="str">
        <f>$I$12</f>
        <v>2021-2022</v>
      </c>
      <c r="V28" s="1" t="str">
        <f>$J$12</f>
        <v>2022-2023</v>
      </c>
      <c r="W28" s="1" t="str">
        <f>$K$12</f>
        <v>2023-2024</v>
      </c>
    </row>
    <row r="29" spans="2:23">
      <c r="B29" s="3" t="s">
        <v>113</v>
      </c>
      <c r="C29" s="8">
        <v>145</v>
      </c>
      <c r="D29" s="8">
        <v>131</v>
      </c>
      <c r="E29" s="8">
        <v>124</v>
      </c>
      <c r="F29" s="8">
        <v>147</v>
      </c>
      <c r="G29" s="8">
        <v>128</v>
      </c>
      <c r="H29" s="8">
        <v>165</v>
      </c>
      <c r="I29" s="8">
        <v>165</v>
      </c>
      <c r="J29" s="8">
        <v>150</v>
      </c>
      <c r="K29" s="8">
        <v>168</v>
      </c>
      <c r="N29" s="9" t="str">
        <f>B29</f>
        <v>Home-Based</v>
      </c>
      <c r="O29" s="11">
        <f t="shared" ref="O29:W29" si="13">C29/C32</f>
        <v>3.4864150036066362E-2</v>
      </c>
      <c r="P29" s="11">
        <f t="shared" si="13"/>
        <v>3.1819285887782364E-2</v>
      </c>
      <c r="Q29" s="11">
        <f t="shared" si="13"/>
        <v>2.9383886255924172E-2</v>
      </c>
      <c r="R29" s="11">
        <f t="shared" si="13"/>
        <v>3.5679611650485436E-2</v>
      </c>
      <c r="S29" s="11">
        <f t="shared" si="13"/>
        <v>3.0260047281323876E-2</v>
      </c>
      <c r="T29" s="11">
        <f t="shared" si="13"/>
        <v>3.8787023977433006E-2</v>
      </c>
      <c r="U29" s="11">
        <f t="shared" si="13"/>
        <v>3.968253968253968E-2</v>
      </c>
      <c r="V29" s="11">
        <f t="shared" si="13"/>
        <v>3.6558615647087497E-2</v>
      </c>
      <c r="W29" s="11">
        <f t="shared" si="13"/>
        <v>4.1543026706231452E-2</v>
      </c>
    </row>
    <row r="30" spans="2:23">
      <c r="B30" s="3" t="s">
        <v>114</v>
      </c>
      <c r="C30" s="8">
        <v>70</v>
      </c>
      <c r="D30" s="8">
        <v>68</v>
      </c>
      <c r="E30" s="8">
        <v>59</v>
      </c>
      <c r="F30" s="8">
        <v>74</v>
      </c>
      <c r="G30" s="8">
        <v>42</v>
      </c>
      <c r="H30" s="8">
        <v>68</v>
      </c>
      <c r="I30" s="8">
        <v>88</v>
      </c>
      <c r="J30" s="8">
        <v>103</v>
      </c>
      <c r="K30" s="8">
        <v>104</v>
      </c>
      <c r="N30" s="9" t="str">
        <f>B30</f>
        <v>Private</v>
      </c>
      <c r="O30" s="11">
        <f t="shared" ref="O30:W30" si="14">C30/C32</f>
        <v>1.6830968982928587E-2</v>
      </c>
      <c r="P30" s="11">
        <f t="shared" si="14"/>
        <v>1.6516881224192374E-2</v>
      </c>
      <c r="Q30" s="11">
        <f t="shared" si="14"/>
        <v>1.3981042654028436E-2</v>
      </c>
      <c r="R30" s="11">
        <f t="shared" si="14"/>
        <v>1.7961165048543688E-2</v>
      </c>
      <c r="S30" s="11">
        <f t="shared" si="14"/>
        <v>9.9290780141843976E-3</v>
      </c>
      <c r="T30" s="11">
        <f t="shared" si="14"/>
        <v>1.5984955336154207E-2</v>
      </c>
      <c r="U30" s="11">
        <f t="shared" si="14"/>
        <v>2.1164021164021163E-2</v>
      </c>
      <c r="V30" s="11">
        <f t="shared" si="14"/>
        <v>2.5103582744333414E-2</v>
      </c>
      <c r="W30" s="11">
        <f t="shared" si="14"/>
        <v>2.5717111770524232E-2</v>
      </c>
    </row>
    <row r="31" spans="2:23">
      <c r="B31" s="3" t="s">
        <v>115</v>
      </c>
      <c r="C31" s="8">
        <v>3944</v>
      </c>
      <c r="D31" s="8">
        <v>3918</v>
      </c>
      <c r="E31" s="8">
        <v>4037</v>
      </c>
      <c r="F31" s="8">
        <v>3899</v>
      </c>
      <c r="G31" s="8">
        <v>4060</v>
      </c>
      <c r="H31" s="8">
        <v>4021</v>
      </c>
      <c r="I31" s="8">
        <v>3905</v>
      </c>
      <c r="J31" s="8">
        <v>3850</v>
      </c>
      <c r="K31" s="8">
        <v>3772</v>
      </c>
      <c r="N31" s="9" t="str">
        <f>B31</f>
        <v>Public</v>
      </c>
      <c r="O31" s="11">
        <f t="shared" ref="O31:W31" si="15">C31/C32</f>
        <v>0.94830488098100507</v>
      </c>
      <c r="P31" s="11">
        <f t="shared" si="15"/>
        <v>0.95166383288802525</v>
      </c>
      <c r="Q31" s="11">
        <f t="shared" si="15"/>
        <v>0.95663507109004742</v>
      </c>
      <c r="R31" s="11">
        <f t="shared" si="15"/>
        <v>0.94635922330097089</v>
      </c>
      <c r="S31" s="11">
        <f t="shared" si="15"/>
        <v>0.95981087470449178</v>
      </c>
      <c r="T31" s="11">
        <f t="shared" si="15"/>
        <v>0.94522802068641276</v>
      </c>
      <c r="U31" s="11">
        <f t="shared" si="15"/>
        <v>0.93915343915343918</v>
      </c>
      <c r="V31" s="11">
        <f t="shared" si="15"/>
        <v>0.93833780160857905</v>
      </c>
      <c r="W31" s="11">
        <f t="shared" si="15"/>
        <v>0.93273986152324428</v>
      </c>
    </row>
    <row r="32" spans="2:23">
      <c r="B32" s="134" t="s">
        <v>222</v>
      </c>
      <c r="C32" s="135">
        <v>4159</v>
      </c>
      <c r="D32" s="135">
        <v>4117</v>
      </c>
      <c r="E32" s="135">
        <v>4220</v>
      </c>
      <c r="F32" s="135">
        <v>4120</v>
      </c>
      <c r="G32" s="135">
        <v>4230</v>
      </c>
      <c r="H32" s="135">
        <v>4254</v>
      </c>
      <c r="I32" s="135">
        <v>4158</v>
      </c>
      <c r="J32" s="135">
        <v>4103</v>
      </c>
      <c r="K32" s="135">
        <v>4044</v>
      </c>
    </row>
    <row r="33" spans="2:23">
      <c r="B33" s="132" t="s">
        <v>6</v>
      </c>
      <c r="C33" s="133"/>
      <c r="D33" s="133"/>
      <c r="E33" s="133"/>
      <c r="F33" s="133"/>
      <c r="G33" s="133"/>
      <c r="H33" s="133"/>
      <c r="I33" s="133"/>
      <c r="J33" s="133"/>
      <c r="K33" s="133"/>
      <c r="M33" s="1" t="s">
        <v>116</v>
      </c>
      <c r="N33" s="1" t="str">
        <f>B33</f>
        <v>Clark</v>
      </c>
      <c r="O33" s="1" t="str">
        <f>$C$12</f>
        <v>2015-2016</v>
      </c>
      <c r="P33" s="1" t="str">
        <f>$D$12</f>
        <v>2016-2017</v>
      </c>
      <c r="Q33" s="1" t="str">
        <f>$E$12</f>
        <v>2017-2018</v>
      </c>
      <c r="R33" s="1" t="str">
        <f>$F$12</f>
        <v>2018-2019</v>
      </c>
      <c r="S33" s="1" t="str">
        <f>$G$12</f>
        <v>2019-2020</v>
      </c>
      <c r="T33" s="1" t="str">
        <f>$H$12</f>
        <v>2020-2021</v>
      </c>
      <c r="U33" s="1" t="str">
        <f>$I$12</f>
        <v>2021-2022</v>
      </c>
      <c r="V33" s="1" t="str">
        <f>$J$12</f>
        <v>2022-2023</v>
      </c>
      <c r="W33" s="1" t="str">
        <f>$K$12</f>
        <v>2023-2024</v>
      </c>
    </row>
    <row r="34" spans="2:23">
      <c r="B34" s="3" t="s">
        <v>113</v>
      </c>
      <c r="C34" s="8">
        <v>136</v>
      </c>
      <c r="D34" s="8">
        <v>116</v>
      </c>
      <c r="E34" s="8">
        <v>117</v>
      </c>
      <c r="F34" s="8">
        <v>116</v>
      </c>
      <c r="G34" s="8">
        <v>124</v>
      </c>
      <c r="H34" s="8">
        <v>194</v>
      </c>
      <c r="I34" s="8">
        <v>191</v>
      </c>
      <c r="J34" s="8">
        <v>213</v>
      </c>
      <c r="K34" s="8">
        <v>157</v>
      </c>
      <c r="N34" s="9" t="str">
        <f>B34</f>
        <v>Home-Based</v>
      </c>
      <c r="O34" s="11">
        <f t="shared" ref="O34:W34" si="16">C34/C37</f>
        <v>2.0522106533876566E-2</v>
      </c>
      <c r="P34" s="11">
        <f t="shared" si="16"/>
        <v>1.7835178351783519E-2</v>
      </c>
      <c r="Q34" s="11">
        <f t="shared" si="16"/>
        <v>1.7903596021423107E-2</v>
      </c>
      <c r="R34" s="11">
        <f t="shared" si="16"/>
        <v>1.7788682717374635E-2</v>
      </c>
      <c r="S34" s="11">
        <f t="shared" si="16"/>
        <v>1.8916857360793286E-2</v>
      </c>
      <c r="T34" s="11">
        <f t="shared" si="16"/>
        <v>2.93095633781538E-2</v>
      </c>
      <c r="U34" s="11">
        <f t="shared" si="16"/>
        <v>2.8443782576321668E-2</v>
      </c>
      <c r="V34" s="11">
        <f t="shared" si="16"/>
        <v>3.1245415872084494E-2</v>
      </c>
      <c r="W34" s="11">
        <f t="shared" si="16"/>
        <v>2.3889227023737067E-2</v>
      </c>
    </row>
    <row r="35" spans="2:23">
      <c r="B35" s="3" t="s">
        <v>114</v>
      </c>
      <c r="C35" s="8">
        <v>161</v>
      </c>
      <c r="D35" s="8">
        <v>150</v>
      </c>
      <c r="E35" s="8">
        <v>170</v>
      </c>
      <c r="F35" s="8">
        <v>182</v>
      </c>
      <c r="G35" s="8">
        <v>207</v>
      </c>
      <c r="H35" s="8">
        <v>166</v>
      </c>
      <c r="I35" s="8">
        <v>215</v>
      </c>
      <c r="J35" s="8">
        <v>239</v>
      </c>
      <c r="K35" s="8">
        <v>238</v>
      </c>
      <c r="N35" s="9" t="str">
        <f>B35</f>
        <v>Private</v>
      </c>
      <c r="O35" s="11">
        <f t="shared" ref="O35:W35" si="17">C35/C37</f>
        <v>2.4294552587897995E-2</v>
      </c>
      <c r="P35" s="11">
        <f t="shared" si="17"/>
        <v>2.3062730627306273E-2</v>
      </c>
      <c r="Q35" s="11">
        <f t="shared" si="17"/>
        <v>2.6013771996939557E-2</v>
      </c>
      <c r="R35" s="11">
        <f t="shared" si="17"/>
        <v>2.7909829780708481E-2</v>
      </c>
      <c r="S35" s="11">
        <f t="shared" si="17"/>
        <v>3.1578947368421054E-2</v>
      </c>
      <c r="T35" s="11">
        <f t="shared" si="17"/>
        <v>2.5079317117389335E-2</v>
      </c>
      <c r="U35" s="11">
        <f t="shared" si="17"/>
        <v>3.2017870439314963E-2</v>
      </c>
      <c r="V35" s="11">
        <f t="shared" si="17"/>
        <v>3.5059410297784949E-2</v>
      </c>
      <c r="W35" s="11">
        <f t="shared" si="17"/>
        <v>3.6214242239805232E-2</v>
      </c>
    </row>
    <row r="36" spans="2:23">
      <c r="B36" s="3" t="s">
        <v>115</v>
      </c>
      <c r="C36" s="8">
        <v>6330</v>
      </c>
      <c r="D36" s="8">
        <v>6238</v>
      </c>
      <c r="E36" s="8">
        <v>6248</v>
      </c>
      <c r="F36" s="8">
        <v>6223</v>
      </c>
      <c r="G36" s="8">
        <v>6224</v>
      </c>
      <c r="H36" s="8">
        <v>6259</v>
      </c>
      <c r="I36" s="8">
        <v>6309</v>
      </c>
      <c r="J36" s="8">
        <v>6365</v>
      </c>
      <c r="K36" s="8">
        <v>6177</v>
      </c>
      <c r="N36" s="9" t="str">
        <f>B36</f>
        <v>Public</v>
      </c>
      <c r="O36" s="11">
        <f t="shared" ref="O36:T36" si="18">C36/C37</f>
        <v>0.95518334087822543</v>
      </c>
      <c r="P36" s="11">
        <f t="shared" si="18"/>
        <v>0.95910209102091026</v>
      </c>
      <c r="Q36" s="11">
        <f t="shared" si="18"/>
        <v>0.95608263198163734</v>
      </c>
      <c r="R36" s="11">
        <f t="shared" si="18"/>
        <v>0.9543014875019169</v>
      </c>
      <c r="S36" s="11">
        <f t="shared" si="18"/>
        <v>0.94950419527078567</v>
      </c>
      <c r="T36" s="11">
        <f t="shared" si="18"/>
        <v>0.94561111950445687</v>
      </c>
      <c r="U36" s="11">
        <f>I36/I37</f>
        <v>0.93953834698436334</v>
      </c>
      <c r="V36" s="11">
        <f>J36/J37</f>
        <v>0.93369517383013056</v>
      </c>
      <c r="W36" s="11">
        <f>K36/K37</f>
        <v>0.93989653073645774</v>
      </c>
    </row>
    <row r="37" spans="2:23">
      <c r="B37" s="134" t="s">
        <v>119</v>
      </c>
      <c r="C37" s="135">
        <v>6627</v>
      </c>
      <c r="D37" s="135">
        <v>6504</v>
      </c>
      <c r="E37" s="135">
        <v>6535</v>
      </c>
      <c r="F37" s="135">
        <v>6521</v>
      </c>
      <c r="G37" s="135">
        <v>6555</v>
      </c>
      <c r="H37" s="135">
        <v>6619</v>
      </c>
      <c r="I37" s="135">
        <v>6715</v>
      </c>
      <c r="J37" s="135">
        <v>6817</v>
      </c>
      <c r="K37" s="135">
        <v>6572</v>
      </c>
    </row>
    <row r="38" spans="2:23">
      <c r="B38" s="132" t="s">
        <v>17</v>
      </c>
      <c r="C38" s="133"/>
      <c r="D38" s="133"/>
      <c r="E38" s="133"/>
      <c r="F38" s="133"/>
      <c r="G38" s="133"/>
      <c r="H38" s="133"/>
      <c r="I38" s="133"/>
      <c r="J38" s="133"/>
      <c r="K38" s="133"/>
      <c r="M38" s="1" t="s">
        <v>116</v>
      </c>
      <c r="N38" s="1" t="str">
        <f>B38</f>
        <v>King</v>
      </c>
      <c r="O38" s="1" t="str">
        <f>$C$12</f>
        <v>2015-2016</v>
      </c>
      <c r="P38" s="1" t="str">
        <f>$D$12</f>
        <v>2016-2017</v>
      </c>
      <c r="Q38" s="1" t="str">
        <f>$E$12</f>
        <v>2017-2018</v>
      </c>
      <c r="R38" s="1" t="str">
        <f>$F$12</f>
        <v>2018-2019</v>
      </c>
      <c r="S38" s="1" t="str">
        <f>$G$12</f>
        <v>2019-2020</v>
      </c>
      <c r="T38" s="1" t="str">
        <f>$H$12</f>
        <v>2020-2021</v>
      </c>
      <c r="U38" s="1" t="str">
        <f>$I$12</f>
        <v>2021-2022</v>
      </c>
      <c r="V38" s="1" t="str">
        <f>$J$12</f>
        <v>2022-2023</v>
      </c>
      <c r="W38" s="1" t="str">
        <f>$K$12</f>
        <v>2023-2024</v>
      </c>
    </row>
    <row r="39" spans="2:23">
      <c r="B39" s="3" t="s">
        <v>113</v>
      </c>
      <c r="C39" s="8">
        <v>290</v>
      </c>
      <c r="D39" s="8">
        <v>260</v>
      </c>
      <c r="E39" s="8">
        <v>318</v>
      </c>
      <c r="F39" s="8">
        <v>284</v>
      </c>
      <c r="G39" s="8">
        <v>271</v>
      </c>
      <c r="H39" s="8">
        <v>344</v>
      </c>
      <c r="I39" s="8">
        <v>354</v>
      </c>
      <c r="J39" s="8">
        <v>564</v>
      </c>
      <c r="K39" s="8">
        <v>315</v>
      </c>
      <c r="N39" s="9" t="str">
        <f>B39</f>
        <v>Home-Based</v>
      </c>
      <c r="O39" s="11">
        <f t="shared" ref="O39:W39" si="19">C39/C42</f>
        <v>1.1944478767659293E-2</v>
      </c>
      <c r="P39" s="11">
        <f t="shared" si="19"/>
        <v>1.0771397796006298E-2</v>
      </c>
      <c r="Q39" s="11">
        <f t="shared" si="19"/>
        <v>1.2768520377434251E-2</v>
      </c>
      <c r="R39" s="11">
        <f t="shared" si="19"/>
        <v>1.1294042790105782E-2</v>
      </c>
      <c r="S39" s="11">
        <f t="shared" si="19"/>
        <v>1.0840433617344694E-2</v>
      </c>
      <c r="T39" s="11">
        <f t="shared" si="19"/>
        <v>1.361190250079139E-2</v>
      </c>
      <c r="U39" s="11">
        <f t="shared" si="19"/>
        <v>1.3607011070110701E-2</v>
      </c>
      <c r="V39" s="11">
        <f t="shared" si="19"/>
        <v>2.1367683273347225E-2</v>
      </c>
      <c r="W39" s="11">
        <f t="shared" si="19"/>
        <v>1.2199845081332301E-2</v>
      </c>
    </row>
    <row r="40" spans="2:23">
      <c r="B40" s="3" t="s">
        <v>114</v>
      </c>
      <c r="C40" s="8">
        <v>2667</v>
      </c>
      <c r="D40" s="8">
        <v>2638</v>
      </c>
      <c r="E40" s="8">
        <v>2749</v>
      </c>
      <c r="F40" s="8">
        <v>2758</v>
      </c>
      <c r="G40" s="8">
        <v>2363</v>
      </c>
      <c r="H40" s="8">
        <v>2543</v>
      </c>
      <c r="I40" s="8">
        <v>2757</v>
      </c>
      <c r="J40" s="8">
        <v>2918</v>
      </c>
      <c r="K40" s="8">
        <v>2779</v>
      </c>
      <c r="N40" s="9" t="str">
        <f>B40</f>
        <v>Private</v>
      </c>
      <c r="O40" s="11">
        <f t="shared" ref="O40:W40" si="20">C40/C42</f>
        <v>0.109848016804646</v>
      </c>
      <c r="P40" s="11">
        <f t="shared" si="20"/>
        <v>0.10928825917640235</v>
      </c>
      <c r="Q40" s="11">
        <f t="shared" si="20"/>
        <v>0.11037944187914074</v>
      </c>
      <c r="R40" s="11">
        <f t="shared" si="20"/>
        <v>0.1096794718841963</v>
      </c>
      <c r="S40" s="11">
        <f t="shared" si="20"/>
        <v>9.4523780951238048E-2</v>
      </c>
      <c r="T40" s="11">
        <f t="shared" si="20"/>
        <v>0.10062519784742006</v>
      </c>
      <c r="U40" s="11">
        <f t="shared" si="20"/>
        <v>0.10597324723247233</v>
      </c>
      <c r="V40" s="11">
        <f t="shared" si="20"/>
        <v>0.11055124076529646</v>
      </c>
      <c r="W40" s="11">
        <f t="shared" si="20"/>
        <v>0.1076297443841983</v>
      </c>
    </row>
    <row r="41" spans="2:23">
      <c r="B41" s="3" t="s">
        <v>115</v>
      </c>
      <c r="C41" s="8">
        <v>21322</v>
      </c>
      <c r="D41" s="8">
        <v>21240</v>
      </c>
      <c r="E41" s="8">
        <v>21838</v>
      </c>
      <c r="F41" s="8">
        <v>22104</v>
      </c>
      <c r="G41" s="8">
        <v>22365</v>
      </c>
      <c r="H41" s="8">
        <v>22385</v>
      </c>
      <c r="I41" s="8">
        <v>22905</v>
      </c>
      <c r="J41" s="8">
        <v>22913</v>
      </c>
      <c r="K41" s="8">
        <v>22726</v>
      </c>
      <c r="N41" s="9" t="str">
        <f>B41</f>
        <v>Public</v>
      </c>
      <c r="O41" s="11">
        <f t="shared" ref="O41:W41" si="21">C41/C42</f>
        <v>0.87820750442769469</v>
      </c>
      <c r="P41" s="11">
        <f t="shared" si="21"/>
        <v>0.87994034302759139</v>
      </c>
      <c r="Q41" s="11">
        <f t="shared" si="21"/>
        <v>0.87685203774342502</v>
      </c>
      <c r="R41" s="11">
        <f t="shared" si="21"/>
        <v>0.87902648532569794</v>
      </c>
      <c r="S41" s="11">
        <f t="shared" si="21"/>
        <v>0.89463578543141731</v>
      </c>
      <c r="T41" s="11">
        <f t="shared" si="21"/>
        <v>0.88576289965178856</v>
      </c>
      <c r="U41" s="11">
        <f t="shared" si="21"/>
        <v>0.88041974169741699</v>
      </c>
      <c r="V41" s="11">
        <f t="shared" si="21"/>
        <v>0.86808107596135631</v>
      </c>
      <c r="W41" s="11">
        <f t="shared" si="21"/>
        <v>0.88017041053446943</v>
      </c>
    </row>
    <row r="42" spans="2:23">
      <c r="B42" s="134" t="s">
        <v>120</v>
      </c>
      <c r="C42" s="135">
        <v>24279</v>
      </c>
      <c r="D42" s="135">
        <v>24138</v>
      </c>
      <c r="E42" s="135">
        <v>24905</v>
      </c>
      <c r="F42" s="135">
        <v>25146</v>
      </c>
      <c r="G42" s="135">
        <v>24999</v>
      </c>
      <c r="H42" s="135">
        <v>25272</v>
      </c>
      <c r="I42" s="135">
        <v>26016</v>
      </c>
      <c r="J42" s="135">
        <v>26395</v>
      </c>
      <c r="K42" s="135">
        <v>25820</v>
      </c>
    </row>
    <row r="43" spans="2:23">
      <c r="B43" s="132" t="s">
        <v>184</v>
      </c>
      <c r="C43" s="133"/>
      <c r="D43" s="133"/>
      <c r="E43" s="133"/>
      <c r="F43" s="133"/>
      <c r="G43" s="133"/>
      <c r="H43" s="133"/>
      <c r="I43" s="133"/>
      <c r="J43" s="133"/>
      <c r="K43" s="133"/>
      <c r="M43" s="1" t="s">
        <v>116</v>
      </c>
      <c r="N43" s="1" t="str">
        <f>B43</f>
        <v>NE WA (Ferry, Stevens, Lincoln, Pend Orielle)</v>
      </c>
      <c r="O43" s="1" t="str">
        <f>$C$12</f>
        <v>2015-2016</v>
      </c>
      <c r="P43" s="1" t="str">
        <f>$D$12</f>
        <v>2016-2017</v>
      </c>
      <c r="Q43" s="1" t="str">
        <f>$E$12</f>
        <v>2017-2018</v>
      </c>
      <c r="R43" s="1" t="str">
        <f>$F$12</f>
        <v>2018-2019</v>
      </c>
      <c r="S43" s="1" t="str">
        <f>$G$12</f>
        <v>2019-2020</v>
      </c>
      <c r="T43" s="1" t="str">
        <f>$H$12</f>
        <v>2020-2021</v>
      </c>
      <c r="U43" s="1" t="str">
        <f>$I$12</f>
        <v>2021-2022</v>
      </c>
      <c r="V43" s="1" t="str">
        <f>$J$12</f>
        <v>2022-2023</v>
      </c>
      <c r="W43" s="1" t="str">
        <f>$K$12</f>
        <v>2023-2024</v>
      </c>
    </row>
    <row r="44" spans="2:23">
      <c r="B44" s="3" t="s">
        <v>113</v>
      </c>
      <c r="C44" s="8">
        <v>34</v>
      </c>
      <c r="D44" s="8">
        <v>30</v>
      </c>
      <c r="E44" s="8">
        <v>28</v>
      </c>
      <c r="F44" s="8">
        <v>33</v>
      </c>
      <c r="G44" s="8">
        <v>21</v>
      </c>
      <c r="H44" s="8">
        <v>42</v>
      </c>
      <c r="I44" s="8">
        <v>49</v>
      </c>
      <c r="J44" s="8">
        <v>40</v>
      </c>
      <c r="K44" s="8">
        <v>37</v>
      </c>
      <c r="N44" s="9" t="str">
        <f>B44</f>
        <v>Home-Based</v>
      </c>
      <c r="O44" s="11">
        <f t="shared" ref="O44:W44" si="22">C44/C47</f>
        <v>3.8374717832957109E-2</v>
      </c>
      <c r="P44" s="11">
        <f t="shared" si="22"/>
        <v>3.3333333333333333E-2</v>
      </c>
      <c r="Q44" s="11">
        <f t="shared" si="22"/>
        <v>3.192702394526796E-2</v>
      </c>
      <c r="R44" s="11">
        <f t="shared" si="22"/>
        <v>3.6223929747530186E-2</v>
      </c>
      <c r="S44" s="11">
        <f t="shared" si="22"/>
        <v>2.2556390977443608E-2</v>
      </c>
      <c r="T44" s="11">
        <f t="shared" si="22"/>
        <v>4.6511627906976744E-2</v>
      </c>
      <c r="U44" s="11">
        <f t="shared" si="22"/>
        <v>4.6755725190839696E-2</v>
      </c>
      <c r="V44" s="11">
        <f t="shared" si="22"/>
        <v>4.2598509052183174E-2</v>
      </c>
      <c r="W44" s="11">
        <f t="shared" si="22"/>
        <v>4.0393013100436678E-2</v>
      </c>
    </row>
    <row r="45" spans="2:23">
      <c r="B45" s="3" t="s">
        <v>114</v>
      </c>
      <c r="C45" s="8">
        <v>26</v>
      </c>
      <c r="D45" s="8">
        <v>17</v>
      </c>
      <c r="E45" s="8">
        <v>22</v>
      </c>
      <c r="F45" s="8">
        <v>13</v>
      </c>
      <c r="G45" s="8">
        <v>12</v>
      </c>
      <c r="H45" s="8">
        <v>3</v>
      </c>
      <c r="I45" s="8">
        <v>23</v>
      </c>
      <c r="J45" s="8">
        <v>13</v>
      </c>
      <c r="K45" s="8">
        <v>13</v>
      </c>
      <c r="N45" s="9" t="str">
        <f>B45</f>
        <v>Private</v>
      </c>
      <c r="O45" s="11">
        <f t="shared" ref="O45:W45" si="23">C45/C47</f>
        <v>2.9345372460496615E-2</v>
      </c>
      <c r="P45" s="11">
        <f t="shared" si="23"/>
        <v>1.8888888888888889E-2</v>
      </c>
      <c r="Q45" s="11">
        <f t="shared" si="23"/>
        <v>2.5085518814139111E-2</v>
      </c>
      <c r="R45" s="11">
        <f t="shared" si="23"/>
        <v>1.4270032930845226E-2</v>
      </c>
      <c r="S45" s="11">
        <f t="shared" si="23"/>
        <v>1.288936627282492E-2</v>
      </c>
      <c r="T45" s="11">
        <f t="shared" si="23"/>
        <v>3.3222591362126247E-3</v>
      </c>
      <c r="U45" s="11">
        <f t="shared" si="23"/>
        <v>2.1946564885496182E-2</v>
      </c>
      <c r="V45" s="11">
        <f t="shared" si="23"/>
        <v>1.3844515441959531E-2</v>
      </c>
      <c r="W45" s="11">
        <f t="shared" si="23"/>
        <v>1.4192139737991267E-2</v>
      </c>
    </row>
    <row r="46" spans="2:23">
      <c r="B46" s="3" t="s">
        <v>115</v>
      </c>
      <c r="C46" s="8">
        <v>826</v>
      </c>
      <c r="D46" s="8">
        <v>853</v>
      </c>
      <c r="E46" s="8">
        <v>827</v>
      </c>
      <c r="F46" s="8">
        <v>865</v>
      </c>
      <c r="G46" s="8">
        <v>898</v>
      </c>
      <c r="H46" s="8">
        <v>858</v>
      </c>
      <c r="I46" s="8">
        <v>976</v>
      </c>
      <c r="J46" s="8">
        <v>886</v>
      </c>
      <c r="K46" s="8">
        <v>866</v>
      </c>
      <c r="N46" s="9" t="str">
        <f>B46</f>
        <v>Public</v>
      </c>
      <c r="O46" s="11">
        <f t="shared" ref="O46:W46" si="24">C46/C47</f>
        <v>0.93227990970654628</v>
      </c>
      <c r="P46" s="11">
        <f t="shared" si="24"/>
        <v>0.94777777777777783</v>
      </c>
      <c r="Q46" s="11">
        <f t="shared" si="24"/>
        <v>0.94298745724059296</v>
      </c>
      <c r="R46" s="11">
        <f t="shared" si="24"/>
        <v>0.94950603732162464</v>
      </c>
      <c r="S46" s="11">
        <f t="shared" si="24"/>
        <v>0.96455424274973145</v>
      </c>
      <c r="T46" s="11">
        <f t="shared" si="24"/>
        <v>0.95016611295681064</v>
      </c>
      <c r="U46" s="11">
        <f t="shared" si="24"/>
        <v>0.93129770992366412</v>
      </c>
      <c r="V46" s="11">
        <f t="shared" si="24"/>
        <v>0.94355697550585726</v>
      </c>
      <c r="W46" s="11">
        <f t="shared" si="24"/>
        <v>0.94541484716157209</v>
      </c>
    </row>
    <row r="47" spans="2:23">
      <c r="B47" s="134" t="s">
        <v>197</v>
      </c>
      <c r="C47" s="135">
        <v>886</v>
      </c>
      <c r="D47" s="135">
        <v>900</v>
      </c>
      <c r="E47" s="135">
        <v>877</v>
      </c>
      <c r="F47" s="135">
        <v>911</v>
      </c>
      <c r="G47" s="135">
        <v>931</v>
      </c>
      <c r="H47" s="135">
        <v>903</v>
      </c>
      <c r="I47" s="135">
        <v>1048</v>
      </c>
      <c r="J47" s="135">
        <v>939</v>
      </c>
      <c r="K47" s="135">
        <v>916</v>
      </c>
      <c r="M47" s="1"/>
      <c r="N47" s="1"/>
      <c r="O47" s="1"/>
      <c r="P47" s="1"/>
      <c r="Q47" s="1"/>
      <c r="R47" s="1"/>
      <c r="S47" s="1"/>
      <c r="T47" s="1"/>
      <c r="U47" s="1"/>
      <c r="V47" s="1"/>
      <c r="W47" s="1"/>
    </row>
    <row r="48" spans="2:23">
      <c r="B48" s="132" t="s">
        <v>27</v>
      </c>
      <c r="C48" s="133"/>
      <c r="D48" s="133"/>
      <c r="E48" s="133"/>
      <c r="F48" s="133"/>
      <c r="G48" s="133"/>
      <c r="H48" s="133"/>
      <c r="I48" s="133"/>
      <c r="J48" s="133"/>
      <c r="K48" s="133"/>
      <c r="M48" s="1" t="s">
        <v>116</v>
      </c>
      <c r="N48" s="1" t="str">
        <f>B48</f>
        <v>Pierce</v>
      </c>
      <c r="O48" s="1" t="str">
        <f>$C$12</f>
        <v>2015-2016</v>
      </c>
      <c r="P48" s="1" t="str">
        <f>$D$12</f>
        <v>2016-2017</v>
      </c>
      <c r="Q48" s="1" t="str">
        <f>$E$12</f>
        <v>2017-2018</v>
      </c>
      <c r="R48" s="1" t="str">
        <f>$F$12</f>
        <v>2018-2019</v>
      </c>
      <c r="S48" s="1" t="str">
        <f>$G$12</f>
        <v>2019-2020</v>
      </c>
      <c r="T48" s="1" t="str">
        <f>$H$12</f>
        <v>2020-2021</v>
      </c>
      <c r="U48" s="1" t="str">
        <f>$I$12</f>
        <v>2021-2022</v>
      </c>
      <c r="V48" s="1" t="str">
        <f>$J$12</f>
        <v>2022-2023</v>
      </c>
      <c r="W48" s="1" t="str">
        <f>$K$12</f>
        <v>2023-2024</v>
      </c>
    </row>
    <row r="49" spans="2:23">
      <c r="B49" s="3" t="s">
        <v>113</v>
      </c>
      <c r="C49" s="8">
        <v>203</v>
      </c>
      <c r="D49" s="8">
        <v>192</v>
      </c>
      <c r="E49" s="8">
        <v>163</v>
      </c>
      <c r="F49" s="8">
        <v>205</v>
      </c>
      <c r="G49" s="8">
        <v>216</v>
      </c>
      <c r="H49" s="8">
        <v>274</v>
      </c>
      <c r="I49" s="8">
        <v>237</v>
      </c>
      <c r="J49" s="8">
        <v>274</v>
      </c>
      <c r="K49" s="8">
        <v>258</v>
      </c>
      <c r="N49" s="9" t="str">
        <f>B49</f>
        <v>Home-Based</v>
      </c>
      <c r="O49" s="11">
        <f t="shared" ref="O49:W49" si="25">C49/C52</f>
        <v>1.8489844248110027E-2</v>
      </c>
      <c r="P49" s="11">
        <f t="shared" si="25"/>
        <v>1.8077393842387723E-2</v>
      </c>
      <c r="Q49" s="11">
        <f t="shared" si="25"/>
        <v>1.5328192589806281E-2</v>
      </c>
      <c r="R49" s="11">
        <f t="shared" si="25"/>
        <v>1.8668609416264456E-2</v>
      </c>
      <c r="S49" s="11">
        <f t="shared" si="25"/>
        <v>1.9780219780219779E-2</v>
      </c>
      <c r="T49" s="11">
        <f t="shared" si="25"/>
        <v>2.4440281866024441E-2</v>
      </c>
      <c r="U49" s="11">
        <f t="shared" si="25"/>
        <v>2.0423991726990692E-2</v>
      </c>
      <c r="V49" s="11">
        <f t="shared" si="25"/>
        <v>2.3942677385529534E-2</v>
      </c>
      <c r="W49" s="11">
        <f t="shared" si="25"/>
        <v>2.2423083608552059E-2</v>
      </c>
    </row>
    <row r="50" spans="2:23">
      <c r="B50" s="3" t="s">
        <v>114</v>
      </c>
      <c r="C50" s="8">
        <v>606</v>
      </c>
      <c r="D50" s="8">
        <v>570</v>
      </c>
      <c r="E50" s="8">
        <v>551</v>
      </c>
      <c r="F50" s="8">
        <v>568</v>
      </c>
      <c r="G50" s="8">
        <v>527</v>
      </c>
      <c r="H50" s="8">
        <v>556</v>
      </c>
      <c r="I50" s="8">
        <v>671</v>
      </c>
      <c r="J50" s="8">
        <v>604</v>
      </c>
      <c r="K50" s="8">
        <v>663</v>
      </c>
      <c r="N50" s="9" t="str">
        <f>B50</f>
        <v>Private</v>
      </c>
      <c r="O50" s="11">
        <f t="shared" ref="O50:W50" si="26">C50/C52</f>
        <v>5.5196283814555061E-2</v>
      </c>
      <c r="P50" s="11">
        <f t="shared" si="26"/>
        <v>5.3667262969588549E-2</v>
      </c>
      <c r="Q50" s="11">
        <f t="shared" si="26"/>
        <v>5.1814933233026141E-2</v>
      </c>
      <c r="R50" s="11">
        <f t="shared" si="26"/>
        <v>5.1725708041162007E-2</v>
      </c>
      <c r="S50" s="11">
        <f t="shared" si="26"/>
        <v>4.8260073260073262E-2</v>
      </c>
      <c r="T50" s="11">
        <f t="shared" si="26"/>
        <v>4.9594148604049593E-2</v>
      </c>
      <c r="U50" s="11">
        <f t="shared" si="26"/>
        <v>5.7824887969665631E-2</v>
      </c>
      <c r="V50" s="11">
        <f t="shared" si="26"/>
        <v>5.2778748689269489E-2</v>
      </c>
      <c r="W50" s="11">
        <f t="shared" si="26"/>
        <v>5.7622110203372157E-2</v>
      </c>
    </row>
    <row r="51" spans="2:23">
      <c r="B51" s="3" t="s">
        <v>115</v>
      </c>
      <c r="C51" s="8">
        <v>10170</v>
      </c>
      <c r="D51" s="8">
        <v>9859</v>
      </c>
      <c r="E51" s="8">
        <v>9920</v>
      </c>
      <c r="F51" s="8">
        <v>10208</v>
      </c>
      <c r="G51" s="8">
        <v>10177</v>
      </c>
      <c r="H51" s="8">
        <v>10381</v>
      </c>
      <c r="I51" s="8">
        <v>10696</v>
      </c>
      <c r="J51" s="8">
        <v>10566</v>
      </c>
      <c r="K51" s="8">
        <v>10585</v>
      </c>
      <c r="N51" s="9" t="str">
        <f>B51</f>
        <v>Public</v>
      </c>
      <c r="O51" s="11">
        <f t="shared" ref="O51:W51" si="27">C51/C52</f>
        <v>0.92631387193733494</v>
      </c>
      <c r="P51" s="11">
        <f t="shared" si="27"/>
        <v>0.92825534318802372</v>
      </c>
      <c r="Q51" s="11">
        <f t="shared" si="27"/>
        <v>0.93285687417716756</v>
      </c>
      <c r="R51" s="11">
        <f t="shared" si="27"/>
        <v>0.92960568254257359</v>
      </c>
      <c r="S51" s="11">
        <f t="shared" si="27"/>
        <v>0.93195970695970698</v>
      </c>
      <c r="T51" s="11">
        <f t="shared" si="27"/>
        <v>0.92596556952992592</v>
      </c>
      <c r="U51" s="11">
        <f t="shared" si="27"/>
        <v>0.92175112030334372</v>
      </c>
      <c r="V51" s="11">
        <f t="shared" si="27"/>
        <v>0.92327857392520096</v>
      </c>
      <c r="W51" s="11">
        <f t="shared" si="27"/>
        <v>0.91995480618807579</v>
      </c>
    </row>
    <row r="52" spans="2:23">
      <c r="B52" s="134" t="s">
        <v>121</v>
      </c>
      <c r="C52" s="135">
        <v>10979</v>
      </c>
      <c r="D52" s="135">
        <v>10621</v>
      </c>
      <c r="E52" s="135">
        <v>10634</v>
      </c>
      <c r="F52" s="135">
        <v>10981</v>
      </c>
      <c r="G52" s="135">
        <v>10920</v>
      </c>
      <c r="H52" s="135">
        <v>11211</v>
      </c>
      <c r="I52" s="135">
        <v>11604</v>
      </c>
      <c r="J52" s="135">
        <v>11444</v>
      </c>
      <c r="K52" s="135">
        <v>11506</v>
      </c>
      <c r="M52" s="1"/>
      <c r="N52" s="1"/>
      <c r="O52" s="1"/>
      <c r="P52" s="1"/>
      <c r="Q52" s="1"/>
      <c r="R52" s="1"/>
      <c r="S52" s="1"/>
      <c r="T52" s="1"/>
      <c r="U52" s="1"/>
      <c r="V52" s="1"/>
      <c r="W52" s="1"/>
    </row>
    <row r="53" spans="2:23">
      <c r="B53" s="132" t="s">
        <v>224</v>
      </c>
      <c r="C53" s="133"/>
      <c r="D53" s="133"/>
      <c r="E53" s="133"/>
      <c r="F53" s="133"/>
      <c r="G53" s="133"/>
      <c r="H53" s="133"/>
      <c r="I53" s="133"/>
      <c r="J53" s="133"/>
      <c r="K53" s="133"/>
      <c r="M53" s="1" t="s">
        <v>116</v>
      </c>
      <c r="N53" s="1" t="str">
        <f>B53</f>
        <v>Rural SW WA (Cowlitz-Grays Harbor -Lewis - Mason -Pacific-Wahkiakum)</v>
      </c>
      <c r="O53" s="1" t="str">
        <f>$C$12</f>
        <v>2015-2016</v>
      </c>
      <c r="P53" s="1" t="str">
        <f>$D$12</f>
        <v>2016-2017</v>
      </c>
      <c r="Q53" s="1" t="str">
        <f>$E$12</f>
        <v>2017-2018</v>
      </c>
      <c r="R53" s="1" t="str">
        <f>$F$12</f>
        <v>2018-2019</v>
      </c>
      <c r="S53" s="1" t="str">
        <f>$G$12</f>
        <v>2019-2020</v>
      </c>
      <c r="T53" s="1" t="str">
        <f>$H$12</f>
        <v>2020-2021</v>
      </c>
      <c r="U53" s="1" t="str">
        <f>$I$12</f>
        <v>2021-2022</v>
      </c>
      <c r="V53" s="1" t="str">
        <f>$J$12</f>
        <v>2022-2023</v>
      </c>
      <c r="W53" s="1" t="str">
        <f>$K$12</f>
        <v>2023-2024</v>
      </c>
    </row>
    <row r="54" spans="2:23">
      <c r="B54" s="3" t="s">
        <v>113</v>
      </c>
      <c r="C54" s="8">
        <v>112</v>
      </c>
      <c r="D54" s="8">
        <v>132</v>
      </c>
      <c r="E54" s="8">
        <v>116</v>
      </c>
      <c r="F54" s="8">
        <v>138</v>
      </c>
      <c r="G54" s="8">
        <v>122</v>
      </c>
      <c r="H54" s="8">
        <v>112</v>
      </c>
      <c r="I54" s="8">
        <v>165</v>
      </c>
      <c r="J54" s="8">
        <v>117</v>
      </c>
      <c r="K54" s="8">
        <v>130</v>
      </c>
      <c r="N54" s="9" t="str">
        <f>B54</f>
        <v>Home-Based</v>
      </c>
      <c r="O54" s="11">
        <f t="shared" ref="O54:W54" si="28">C54/C57</f>
        <v>2.782608695652174E-2</v>
      </c>
      <c r="P54" s="11">
        <f t="shared" si="28"/>
        <v>3.2770605759682221E-2</v>
      </c>
      <c r="Q54" s="11">
        <f t="shared" si="28"/>
        <v>2.7462121212121212E-2</v>
      </c>
      <c r="R54" s="11">
        <f t="shared" si="28"/>
        <v>3.2197853476434904E-2</v>
      </c>
      <c r="S54" s="11">
        <f t="shared" si="28"/>
        <v>2.6949414623370884E-2</v>
      </c>
      <c r="T54" s="11">
        <f t="shared" si="28"/>
        <v>2.6794258373205742E-2</v>
      </c>
      <c r="U54" s="11">
        <f t="shared" si="28"/>
        <v>3.8044731381139035E-2</v>
      </c>
      <c r="V54" s="11">
        <f t="shared" si="28"/>
        <v>2.7089604075017364E-2</v>
      </c>
      <c r="W54" s="11">
        <f t="shared" si="28"/>
        <v>2.937189335743335E-2</v>
      </c>
    </row>
    <row r="55" spans="2:23">
      <c r="B55" s="3" t="s">
        <v>114</v>
      </c>
      <c r="C55" s="8">
        <v>29</v>
      </c>
      <c r="D55" s="8">
        <v>39</v>
      </c>
      <c r="E55" s="8">
        <v>37</v>
      </c>
      <c r="F55" s="8">
        <v>36</v>
      </c>
      <c r="G55" s="8">
        <v>31</v>
      </c>
      <c r="H55" s="8">
        <v>48</v>
      </c>
      <c r="I55" s="8">
        <v>42</v>
      </c>
      <c r="J55" s="8">
        <v>41</v>
      </c>
      <c r="K55" s="8">
        <v>50</v>
      </c>
      <c r="N55" s="9" t="str">
        <f>B55</f>
        <v>Private</v>
      </c>
      <c r="O55" s="11">
        <f t="shared" ref="O55:W55" si="29">C55/C57</f>
        <v>7.2049689440993785E-3</v>
      </c>
      <c r="P55" s="11">
        <f t="shared" si="29"/>
        <v>9.6822244289970216E-3</v>
      </c>
      <c r="Q55" s="11">
        <f t="shared" si="29"/>
        <v>8.7594696969696961E-3</v>
      </c>
      <c r="R55" s="11">
        <f t="shared" si="29"/>
        <v>8.3994400373308443E-3</v>
      </c>
      <c r="S55" s="11">
        <f t="shared" si="29"/>
        <v>6.8478020764303075E-3</v>
      </c>
      <c r="T55" s="11">
        <f t="shared" si="29"/>
        <v>1.1483253588516746E-2</v>
      </c>
      <c r="U55" s="11">
        <f t="shared" si="29"/>
        <v>9.6841134424717548E-3</v>
      </c>
      <c r="V55" s="11">
        <f t="shared" si="29"/>
        <v>9.4929381801342905E-3</v>
      </c>
      <c r="W55" s="11">
        <f t="shared" si="29"/>
        <v>1.1296882060551287E-2</v>
      </c>
    </row>
    <row r="56" spans="2:23">
      <c r="B56" s="3" t="s">
        <v>115</v>
      </c>
      <c r="C56" s="8">
        <v>3884</v>
      </c>
      <c r="D56" s="8">
        <v>3857</v>
      </c>
      <c r="E56" s="8">
        <v>4071</v>
      </c>
      <c r="F56" s="8">
        <v>4112</v>
      </c>
      <c r="G56" s="8">
        <v>4374</v>
      </c>
      <c r="H56" s="8">
        <v>4020</v>
      </c>
      <c r="I56" s="8">
        <v>4130</v>
      </c>
      <c r="J56" s="8">
        <v>4161</v>
      </c>
      <c r="K56" s="8">
        <v>4246</v>
      </c>
      <c r="N56" s="9" t="str">
        <f>B56</f>
        <v>Public</v>
      </c>
      <c r="O56" s="11">
        <f t="shared" ref="O56:W56" si="30">C56/C57</f>
        <v>0.96496894409937883</v>
      </c>
      <c r="P56" s="11">
        <f t="shared" si="30"/>
        <v>0.95754716981132071</v>
      </c>
      <c r="Q56" s="11">
        <f t="shared" si="30"/>
        <v>0.96377840909090906</v>
      </c>
      <c r="R56" s="11">
        <f t="shared" si="30"/>
        <v>0.95940270648623427</v>
      </c>
      <c r="S56" s="11">
        <f t="shared" si="30"/>
        <v>0.96620278330019882</v>
      </c>
      <c r="T56" s="11">
        <f t="shared" si="30"/>
        <v>0.96172248803827753</v>
      </c>
      <c r="U56" s="11">
        <f t="shared" si="30"/>
        <v>0.95227115517638916</v>
      </c>
      <c r="V56" s="11">
        <f t="shared" si="30"/>
        <v>0.96341745774484833</v>
      </c>
      <c r="W56" s="11">
        <f t="shared" si="30"/>
        <v>0.95933122458201536</v>
      </c>
    </row>
    <row r="57" spans="2:23">
      <c r="B57" s="134" t="s">
        <v>226</v>
      </c>
      <c r="C57" s="135">
        <v>4025</v>
      </c>
      <c r="D57" s="135">
        <v>4028</v>
      </c>
      <c r="E57" s="135">
        <v>4224</v>
      </c>
      <c r="F57" s="135">
        <v>4286</v>
      </c>
      <c r="G57" s="135">
        <v>4527</v>
      </c>
      <c r="H57" s="135">
        <v>4180</v>
      </c>
      <c r="I57" s="135">
        <v>4337</v>
      </c>
      <c r="J57" s="135">
        <v>4319</v>
      </c>
      <c r="K57" s="135">
        <v>4426</v>
      </c>
      <c r="O57" s="11"/>
      <c r="P57" s="11"/>
      <c r="Q57" s="11"/>
      <c r="R57" s="11"/>
      <c r="S57" s="11"/>
      <c r="T57" s="11"/>
      <c r="U57" s="11"/>
      <c r="V57" s="11"/>
      <c r="W57" s="11"/>
    </row>
    <row r="58" spans="2:23">
      <c r="B58" s="132" t="s">
        <v>185</v>
      </c>
      <c r="C58" s="133"/>
      <c r="D58" s="133"/>
      <c r="E58" s="133"/>
      <c r="F58" s="133"/>
      <c r="G58" s="133"/>
      <c r="H58" s="133"/>
      <c r="I58" s="133"/>
      <c r="J58" s="133"/>
      <c r="K58" s="133"/>
      <c r="M58" s="1" t="s">
        <v>116</v>
      </c>
      <c r="N58" s="1" t="str">
        <f>B58</f>
        <v>SE WA (Adams-Asotin-Columia-Garfield-Walla Walla-Whitman)</v>
      </c>
      <c r="O58" s="1" t="str">
        <f>$C$12</f>
        <v>2015-2016</v>
      </c>
      <c r="P58" s="1" t="str">
        <f>$D$12</f>
        <v>2016-2017</v>
      </c>
      <c r="Q58" s="1" t="str">
        <f>$E$12</f>
        <v>2017-2018</v>
      </c>
      <c r="R58" s="1" t="str">
        <f>$F$12</f>
        <v>2018-2019</v>
      </c>
      <c r="S58" s="1" t="str">
        <f>$G$12</f>
        <v>2019-2020</v>
      </c>
      <c r="T58" s="1" t="str">
        <f>$H$12</f>
        <v>2020-2021</v>
      </c>
      <c r="U58" s="1" t="str">
        <f>$I$12</f>
        <v>2021-2022</v>
      </c>
      <c r="V58" s="1" t="str">
        <f>$J$12</f>
        <v>2022-2023</v>
      </c>
      <c r="W58" s="1" t="str">
        <f>$K$12</f>
        <v>2023-2024</v>
      </c>
    </row>
    <row r="59" spans="2:23">
      <c r="B59" s="3" t="s">
        <v>113</v>
      </c>
      <c r="C59" s="8">
        <v>31</v>
      </c>
      <c r="D59" s="8">
        <v>33</v>
      </c>
      <c r="E59" s="8">
        <v>40</v>
      </c>
      <c r="F59" s="8">
        <v>34</v>
      </c>
      <c r="G59" s="8">
        <v>27</v>
      </c>
      <c r="H59" s="8">
        <v>51</v>
      </c>
      <c r="I59" s="8">
        <v>55</v>
      </c>
      <c r="J59" s="8">
        <v>40</v>
      </c>
      <c r="K59" s="8">
        <v>44</v>
      </c>
      <c r="N59" s="9" t="str">
        <f>B59</f>
        <v>Home-Based</v>
      </c>
      <c r="O59" s="11">
        <f t="shared" ref="O59:W59" si="31">C59/C62</f>
        <v>1.6986301369863014E-2</v>
      </c>
      <c r="P59" s="11">
        <f t="shared" si="31"/>
        <v>1.7054263565891473E-2</v>
      </c>
      <c r="Q59" s="11">
        <f t="shared" si="31"/>
        <v>2.1834061135371178E-2</v>
      </c>
      <c r="R59" s="11">
        <f t="shared" si="31"/>
        <v>1.8488308863512777E-2</v>
      </c>
      <c r="S59" s="11">
        <f t="shared" si="31"/>
        <v>1.4025974025974027E-2</v>
      </c>
      <c r="T59" s="11">
        <f t="shared" si="31"/>
        <v>2.6998411858125994E-2</v>
      </c>
      <c r="U59" s="11">
        <f t="shared" si="31"/>
        <v>2.8132992327365727E-2</v>
      </c>
      <c r="V59" s="11">
        <f t="shared" si="31"/>
        <v>2.0070245860511791E-2</v>
      </c>
      <c r="W59" s="11">
        <f t="shared" si="31"/>
        <v>2.3305084745762712E-2</v>
      </c>
    </row>
    <row r="60" spans="2:23">
      <c r="B60" s="3" t="s">
        <v>114</v>
      </c>
      <c r="C60" s="8">
        <v>74</v>
      </c>
      <c r="D60" s="8">
        <v>98</v>
      </c>
      <c r="E60" s="8">
        <v>83</v>
      </c>
      <c r="F60" s="8">
        <v>79</v>
      </c>
      <c r="G60" s="8">
        <v>84</v>
      </c>
      <c r="H60" s="8">
        <v>67</v>
      </c>
      <c r="I60" s="8">
        <v>100</v>
      </c>
      <c r="J60" s="8">
        <v>80</v>
      </c>
      <c r="K60" s="8">
        <v>70</v>
      </c>
      <c r="N60" s="9" t="str">
        <f>B60</f>
        <v>Private</v>
      </c>
      <c r="O60" s="11">
        <f t="shared" ref="O60:W60" si="32">C60/C62</f>
        <v>4.0547945205479455E-2</v>
      </c>
      <c r="P60" s="11">
        <f t="shared" si="32"/>
        <v>5.0645994832041345E-2</v>
      </c>
      <c r="Q60" s="11">
        <f t="shared" si="32"/>
        <v>4.5305676855895198E-2</v>
      </c>
      <c r="R60" s="11">
        <f t="shared" si="32"/>
        <v>4.2958129418162044E-2</v>
      </c>
      <c r="S60" s="11">
        <f t="shared" si="32"/>
        <v>4.363636363636364E-2</v>
      </c>
      <c r="T60" s="11">
        <f t="shared" si="32"/>
        <v>3.5468501852832186E-2</v>
      </c>
      <c r="U60" s="11">
        <f t="shared" si="32"/>
        <v>5.1150895140664961E-2</v>
      </c>
      <c r="V60" s="11">
        <f t="shared" si="32"/>
        <v>4.0140491721023581E-2</v>
      </c>
      <c r="W60" s="11">
        <f t="shared" si="32"/>
        <v>3.7076271186440676E-2</v>
      </c>
    </row>
    <row r="61" spans="2:23">
      <c r="B61" s="3" t="s">
        <v>115</v>
      </c>
      <c r="C61" s="8">
        <v>1720</v>
      </c>
      <c r="D61" s="8">
        <v>1804</v>
      </c>
      <c r="E61" s="8">
        <v>1709</v>
      </c>
      <c r="F61" s="8">
        <v>1726</v>
      </c>
      <c r="G61" s="8">
        <v>1814</v>
      </c>
      <c r="H61" s="8">
        <v>1771</v>
      </c>
      <c r="I61" s="8">
        <v>1800</v>
      </c>
      <c r="J61" s="8">
        <v>1873</v>
      </c>
      <c r="K61" s="8">
        <v>1774</v>
      </c>
      <c r="N61" s="9" t="str">
        <f>B61</f>
        <v>Public</v>
      </c>
      <c r="O61" s="11">
        <f t="shared" ref="O61:W61" si="33">C61/C62</f>
        <v>0.94246575342465755</v>
      </c>
      <c r="P61" s="11">
        <f t="shared" si="33"/>
        <v>0.93229974160206719</v>
      </c>
      <c r="Q61" s="11">
        <f t="shared" si="33"/>
        <v>0.93286026200873362</v>
      </c>
      <c r="R61" s="11">
        <f t="shared" si="33"/>
        <v>0.93855356171832516</v>
      </c>
      <c r="S61" s="11">
        <f t="shared" si="33"/>
        <v>0.94233766233766236</v>
      </c>
      <c r="T61" s="11">
        <f t="shared" si="33"/>
        <v>0.93753308628904186</v>
      </c>
      <c r="U61" s="11">
        <f t="shared" si="33"/>
        <v>0.92071611253196928</v>
      </c>
      <c r="V61" s="11">
        <f t="shared" si="33"/>
        <v>0.93978926241846461</v>
      </c>
      <c r="W61" s="11">
        <f t="shared" si="33"/>
        <v>0.9396186440677966</v>
      </c>
    </row>
    <row r="62" spans="2:23">
      <c r="B62" s="134" t="s">
        <v>198</v>
      </c>
      <c r="C62" s="135">
        <v>1825</v>
      </c>
      <c r="D62" s="135">
        <v>1935</v>
      </c>
      <c r="E62" s="135">
        <v>1832</v>
      </c>
      <c r="F62" s="135">
        <v>1839</v>
      </c>
      <c r="G62" s="135">
        <v>1925</v>
      </c>
      <c r="H62" s="135">
        <v>1889</v>
      </c>
      <c r="I62" s="135">
        <v>1955</v>
      </c>
      <c r="J62" s="135">
        <v>1993</v>
      </c>
      <c r="K62" s="135">
        <v>1888</v>
      </c>
      <c r="O62" s="11"/>
      <c r="P62" s="11"/>
      <c r="Q62" s="11"/>
      <c r="R62" s="11"/>
      <c r="S62" s="11"/>
      <c r="T62" s="11"/>
      <c r="U62" s="11"/>
      <c r="V62" s="11"/>
      <c r="W62" s="11"/>
    </row>
    <row r="63" spans="2:23">
      <c r="B63" s="132" t="s">
        <v>225</v>
      </c>
      <c r="C63" s="133"/>
      <c r="D63" s="133"/>
      <c r="E63" s="133"/>
      <c r="F63" s="133"/>
      <c r="G63" s="133"/>
      <c r="H63" s="133"/>
      <c r="I63" s="133"/>
      <c r="J63" s="133"/>
      <c r="K63" s="133"/>
      <c r="M63" s="1" t="s">
        <v>116</v>
      </c>
      <c r="N63" s="1" t="str">
        <f>B63</f>
        <v>Skagit-San Juan -Island</v>
      </c>
      <c r="O63" s="1" t="str">
        <f>$C$12</f>
        <v>2015-2016</v>
      </c>
      <c r="P63" s="1" t="str">
        <f>$D$12</f>
        <v>2016-2017</v>
      </c>
      <c r="Q63" s="1" t="str">
        <f>$E$12</f>
        <v>2017-2018</v>
      </c>
      <c r="R63" s="1" t="str">
        <f>$F$12</f>
        <v>2018-2019</v>
      </c>
      <c r="S63" s="1" t="str">
        <f>$G$12</f>
        <v>2019-2020</v>
      </c>
      <c r="T63" s="1" t="str">
        <f>$H$12</f>
        <v>2020-2021</v>
      </c>
      <c r="U63" s="1" t="str">
        <f>$I$12</f>
        <v>2021-2022</v>
      </c>
      <c r="V63" s="1" t="str">
        <f>$J$12</f>
        <v>2022-2023</v>
      </c>
      <c r="W63" s="1" t="str">
        <f>$K$12</f>
        <v>2023-2024</v>
      </c>
    </row>
    <row r="64" spans="2:23">
      <c r="B64" s="3" t="s">
        <v>113</v>
      </c>
      <c r="C64" s="8">
        <v>72</v>
      </c>
      <c r="D64" s="8">
        <v>80</v>
      </c>
      <c r="E64" s="8">
        <v>79</v>
      </c>
      <c r="F64" s="8">
        <v>63</v>
      </c>
      <c r="G64" s="8">
        <v>65</v>
      </c>
      <c r="H64" s="8">
        <v>122</v>
      </c>
      <c r="I64" s="8">
        <v>104</v>
      </c>
      <c r="J64" s="8">
        <v>106</v>
      </c>
      <c r="K64" s="8">
        <v>100</v>
      </c>
      <c r="N64" s="9" t="str">
        <f>B64</f>
        <v>Home-Based</v>
      </c>
      <c r="O64" s="11">
        <f t="shared" ref="O64:W64" si="34">C64/C67</f>
        <v>3.0315789473684209E-2</v>
      </c>
      <c r="P64" s="11">
        <f t="shared" si="34"/>
        <v>3.4202650705429674E-2</v>
      </c>
      <c r="Q64" s="11">
        <f t="shared" si="34"/>
        <v>3.4437663469921533E-2</v>
      </c>
      <c r="R64" s="11">
        <f t="shared" si="34"/>
        <v>2.7213822894168467E-2</v>
      </c>
      <c r="S64" s="11">
        <f t="shared" si="34"/>
        <v>2.6672137874435783E-2</v>
      </c>
      <c r="T64" s="11">
        <f t="shared" si="34"/>
        <v>5.0413223140495865E-2</v>
      </c>
      <c r="U64" s="11">
        <f t="shared" si="34"/>
        <v>4.2173560421735604E-2</v>
      </c>
      <c r="V64" s="11">
        <f t="shared" si="34"/>
        <v>4.2450941129355227E-2</v>
      </c>
      <c r="W64" s="11">
        <f t="shared" si="34"/>
        <v>4.1858518208455424E-2</v>
      </c>
    </row>
    <row r="65" spans="2:23">
      <c r="B65" s="3" t="s">
        <v>114</v>
      </c>
      <c r="C65" s="8">
        <v>59</v>
      </c>
      <c r="D65" s="8">
        <v>65</v>
      </c>
      <c r="E65" s="8">
        <v>65</v>
      </c>
      <c r="F65" s="8">
        <v>69</v>
      </c>
      <c r="G65" s="8">
        <v>77</v>
      </c>
      <c r="H65" s="8">
        <v>74</v>
      </c>
      <c r="I65" s="8">
        <v>71</v>
      </c>
      <c r="J65" s="8">
        <v>107</v>
      </c>
      <c r="K65" s="8">
        <v>101</v>
      </c>
      <c r="N65" s="9" t="str">
        <f>B65</f>
        <v>Private</v>
      </c>
      <c r="O65" s="11">
        <f t="shared" ref="O65:W65" si="35">C65/C67</f>
        <v>2.4842105263157895E-2</v>
      </c>
      <c r="P65" s="11">
        <f t="shared" si="35"/>
        <v>2.7789653698161606E-2</v>
      </c>
      <c r="Q65" s="11">
        <f t="shared" si="35"/>
        <v>2.8334786399302529E-2</v>
      </c>
      <c r="R65" s="11">
        <f t="shared" si="35"/>
        <v>2.9805615550755938E-2</v>
      </c>
      <c r="S65" s="11">
        <f t="shared" si="35"/>
        <v>3.1596224866639308E-2</v>
      </c>
      <c r="T65" s="11">
        <f t="shared" si="35"/>
        <v>3.0578512396694214E-2</v>
      </c>
      <c r="U65" s="11">
        <f t="shared" si="35"/>
        <v>2.8791565287915651E-2</v>
      </c>
      <c r="V65" s="11">
        <f t="shared" si="35"/>
        <v>4.2851421706047256E-2</v>
      </c>
      <c r="W65" s="11">
        <f t="shared" si="35"/>
        <v>4.2277103390539972E-2</v>
      </c>
    </row>
    <row r="66" spans="2:23">
      <c r="B66" s="3" t="s">
        <v>115</v>
      </c>
      <c r="C66" s="8">
        <v>2244</v>
      </c>
      <c r="D66" s="8">
        <v>2194</v>
      </c>
      <c r="E66" s="8">
        <v>2150</v>
      </c>
      <c r="F66" s="8">
        <v>2183</v>
      </c>
      <c r="G66" s="8">
        <v>2295</v>
      </c>
      <c r="H66" s="8">
        <v>2224</v>
      </c>
      <c r="I66" s="8">
        <v>2291</v>
      </c>
      <c r="J66" s="8">
        <v>2284</v>
      </c>
      <c r="K66" s="8">
        <v>2188</v>
      </c>
      <c r="N66" s="9" t="str">
        <f>B66</f>
        <v>Public</v>
      </c>
      <c r="O66" s="11">
        <f t="shared" ref="O66:W66" si="36">C66/C67</f>
        <v>0.94484210526315793</v>
      </c>
      <c r="P66" s="11">
        <f t="shared" si="36"/>
        <v>0.93800769559640873</v>
      </c>
      <c r="Q66" s="11">
        <f t="shared" si="36"/>
        <v>0.93722755013077597</v>
      </c>
      <c r="R66" s="11">
        <f t="shared" si="36"/>
        <v>0.94298056155507559</v>
      </c>
      <c r="S66" s="11">
        <f t="shared" si="36"/>
        <v>0.94173163725892495</v>
      </c>
      <c r="T66" s="11">
        <f t="shared" si="36"/>
        <v>0.91900826446280992</v>
      </c>
      <c r="U66" s="11">
        <f t="shared" si="36"/>
        <v>0.9290348742903487</v>
      </c>
      <c r="V66" s="11">
        <f t="shared" si="36"/>
        <v>0.91469763716459751</v>
      </c>
      <c r="W66" s="11">
        <f t="shared" si="36"/>
        <v>0.91586437840100465</v>
      </c>
    </row>
    <row r="67" spans="2:23">
      <c r="B67" s="134" t="s">
        <v>227</v>
      </c>
      <c r="C67" s="135">
        <v>2375</v>
      </c>
      <c r="D67" s="135">
        <v>2339</v>
      </c>
      <c r="E67" s="135">
        <v>2294</v>
      </c>
      <c r="F67" s="135">
        <v>2315</v>
      </c>
      <c r="G67" s="135">
        <v>2437</v>
      </c>
      <c r="H67" s="135">
        <v>2420</v>
      </c>
      <c r="I67" s="135">
        <v>2466</v>
      </c>
      <c r="J67" s="135">
        <v>2497</v>
      </c>
      <c r="K67" s="135">
        <v>2389</v>
      </c>
      <c r="O67" s="11"/>
      <c r="P67" s="11"/>
      <c r="Q67" s="11"/>
      <c r="R67" s="11"/>
      <c r="S67" s="11"/>
      <c r="T67" s="11"/>
      <c r="U67" s="11"/>
      <c r="V67" s="11"/>
      <c r="W67" s="11"/>
    </row>
    <row r="68" spans="2:23">
      <c r="B68" s="132" t="s">
        <v>31</v>
      </c>
      <c r="C68" s="133"/>
      <c r="D68" s="133"/>
      <c r="E68" s="133"/>
      <c r="F68" s="133"/>
      <c r="G68" s="133"/>
      <c r="H68" s="133"/>
      <c r="I68" s="133"/>
      <c r="J68" s="133"/>
      <c r="K68" s="133"/>
      <c r="M68" s="1" t="s">
        <v>116</v>
      </c>
      <c r="N68" s="1" t="str">
        <f>B68</f>
        <v>Snohomish</v>
      </c>
      <c r="O68" s="1" t="str">
        <f>$C$12</f>
        <v>2015-2016</v>
      </c>
      <c r="P68" s="1" t="str">
        <f>$D$12</f>
        <v>2016-2017</v>
      </c>
      <c r="Q68" s="1" t="str">
        <f>$E$12</f>
        <v>2017-2018</v>
      </c>
      <c r="R68" s="1" t="str">
        <f>$F$12</f>
        <v>2018-2019</v>
      </c>
      <c r="S68" s="1" t="str">
        <f>$G$12</f>
        <v>2019-2020</v>
      </c>
      <c r="T68" s="1" t="str">
        <f>$H$12</f>
        <v>2020-2021</v>
      </c>
      <c r="U68" s="1" t="str">
        <f>$I$12</f>
        <v>2021-2022</v>
      </c>
      <c r="V68" s="1" t="str">
        <f>$J$12</f>
        <v>2022-2023</v>
      </c>
      <c r="W68" s="1" t="str">
        <f>$K$12</f>
        <v>2023-2024</v>
      </c>
    </row>
    <row r="69" spans="2:23">
      <c r="B69" s="3" t="s">
        <v>113</v>
      </c>
      <c r="C69" s="8">
        <v>155</v>
      </c>
      <c r="D69" s="8">
        <v>139</v>
      </c>
      <c r="E69" s="8">
        <v>188</v>
      </c>
      <c r="F69" s="8">
        <v>193</v>
      </c>
      <c r="G69" s="8">
        <v>158</v>
      </c>
      <c r="H69" s="8">
        <v>260</v>
      </c>
      <c r="I69" s="8">
        <v>278</v>
      </c>
      <c r="J69" s="8">
        <v>217</v>
      </c>
      <c r="K69" s="8">
        <v>228</v>
      </c>
      <c r="N69" s="9" t="str">
        <f>B69</f>
        <v>Home-Based</v>
      </c>
      <c r="O69" s="11">
        <f t="shared" ref="O69:W69" si="37">C69/C72</f>
        <v>1.7470694319206493E-2</v>
      </c>
      <c r="P69" s="11">
        <f t="shared" si="37"/>
        <v>1.6024902005994927E-2</v>
      </c>
      <c r="Q69" s="11">
        <f t="shared" si="37"/>
        <v>2.1402550091074682E-2</v>
      </c>
      <c r="R69" s="11">
        <f t="shared" si="37"/>
        <v>2.1415889924545052E-2</v>
      </c>
      <c r="S69" s="11">
        <f t="shared" si="37"/>
        <v>1.7510805718718828E-2</v>
      </c>
      <c r="T69" s="11">
        <f t="shared" si="37"/>
        <v>2.956897532127829E-2</v>
      </c>
      <c r="U69" s="11">
        <f t="shared" si="37"/>
        <v>3.0220676160452223E-2</v>
      </c>
      <c r="V69" s="11">
        <f t="shared" si="37"/>
        <v>2.3615192077483946E-2</v>
      </c>
      <c r="W69" s="11">
        <f t="shared" si="37"/>
        <v>2.5612221972590429E-2</v>
      </c>
    </row>
    <row r="70" spans="2:23">
      <c r="B70" s="3" t="s">
        <v>114</v>
      </c>
      <c r="C70" s="8">
        <v>223</v>
      </c>
      <c r="D70" s="8">
        <v>244</v>
      </c>
      <c r="E70" s="8">
        <v>282</v>
      </c>
      <c r="F70" s="8">
        <v>256</v>
      </c>
      <c r="G70" s="8">
        <v>399</v>
      </c>
      <c r="H70" s="8">
        <v>209</v>
      </c>
      <c r="I70" s="8">
        <v>257</v>
      </c>
      <c r="J70" s="8">
        <v>261</v>
      </c>
      <c r="K70" s="8">
        <v>292</v>
      </c>
      <c r="N70" s="9" t="str">
        <f>B70</f>
        <v>Private</v>
      </c>
      <c r="O70" s="11">
        <f t="shared" ref="O70:W70" si="38">C70/C72</f>
        <v>2.5135256988277729E-2</v>
      </c>
      <c r="P70" s="11">
        <f t="shared" si="38"/>
        <v>2.8130043809084619E-2</v>
      </c>
      <c r="Q70" s="11">
        <f t="shared" si="38"/>
        <v>3.2103825136612023E-2</v>
      </c>
      <c r="R70" s="11">
        <f t="shared" si="38"/>
        <v>2.8406569019085663E-2</v>
      </c>
      <c r="S70" s="11">
        <f t="shared" si="38"/>
        <v>4.4220325833979827E-2</v>
      </c>
      <c r="T70" s="11">
        <f t="shared" si="38"/>
        <v>2.3768907085181395E-2</v>
      </c>
      <c r="U70" s="11">
        <f t="shared" si="38"/>
        <v>2.7937819328187848E-2</v>
      </c>
      <c r="V70" s="11">
        <f t="shared" si="38"/>
        <v>2.8403525954946131E-2</v>
      </c>
      <c r="W70" s="11">
        <f t="shared" si="38"/>
        <v>3.280161761401932E-2</v>
      </c>
    </row>
    <row r="71" spans="2:23">
      <c r="B71" s="3" t="s">
        <v>115</v>
      </c>
      <c r="C71" s="8">
        <v>8494</v>
      </c>
      <c r="D71" s="8">
        <v>8291</v>
      </c>
      <c r="E71" s="8">
        <v>8314</v>
      </c>
      <c r="F71" s="8">
        <v>8563</v>
      </c>
      <c r="G71" s="8">
        <v>8466</v>
      </c>
      <c r="H71" s="8">
        <v>8324</v>
      </c>
      <c r="I71" s="8">
        <v>8664</v>
      </c>
      <c r="J71" s="8">
        <v>8711</v>
      </c>
      <c r="K71" s="8">
        <v>8382</v>
      </c>
      <c r="N71" s="9" t="str">
        <f>B71</f>
        <v>Public</v>
      </c>
      <c r="O71" s="11">
        <f t="shared" ref="O71:W71" si="39">C71/C72</f>
        <v>0.95739404869251576</v>
      </c>
      <c r="P71" s="11">
        <f t="shared" si="39"/>
        <v>0.9558450541849205</v>
      </c>
      <c r="Q71" s="11">
        <f t="shared" si="39"/>
        <v>0.94649362477231325</v>
      </c>
      <c r="R71" s="11">
        <f t="shared" si="39"/>
        <v>0.95017754105636931</v>
      </c>
      <c r="S71" s="11">
        <f t="shared" si="39"/>
        <v>0.9382688684473014</v>
      </c>
      <c r="T71" s="11">
        <f t="shared" si="39"/>
        <v>0.94666211759354035</v>
      </c>
      <c r="U71" s="11">
        <f t="shared" si="39"/>
        <v>0.94184150451135995</v>
      </c>
      <c r="V71" s="11">
        <f t="shared" si="39"/>
        <v>0.94798128196756992</v>
      </c>
      <c r="W71" s="11">
        <f t="shared" si="39"/>
        <v>0.94158616041339027</v>
      </c>
    </row>
    <row r="72" spans="2:23">
      <c r="B72" s="134" t="s">
        <v>122</v>
      </c>
      <c r="C72" s="135">
        <v>8872</v>
      </c>
      <c r="D72" s="135">
        <v>8674</v>
      </c>
      <c r="E72" s="135">
        <v>8784</v>
      </c>
      <c r="F72" s="135">
        <v>9012</v>
      </c>
      <c r="G72" s="135">
        <v>9023</v>
      </c>
      <c r="H72" s="135">
        <v>8793</v>
      </c>
      <c r="I72" s="135">
        <v>9199</v>
      </c>
      <c r="J72" s="135">
        <v>9189</v>
      </c>
      <c r="K72" s="135">
        <v>8902</v>
      </c>
      <c r="O72" s="11"/>
      <c r="P72" s="11"/>
      <c r="Q72" s="11"/>
      <c r="R72" s="11"/>
      <c r="S72" s="11"/>
      <c r="T72" s="11"/>
      <c r="U72" s="11"/>
      <c r="V72" s="11"/>
      <c r="W72" s="11"/>
    </row>
    <row r="73" spans="2:23">
      <c r="B73" s="132" t="s">
        <v>32</v>
      </c>
      <c r="C73" s="133"/>
      <c r="D73" s="133"/>
      <c r="E73" s="133"/>
      <c r="F73" s="133"/>
      <c r="G73" s="133"/>
      <c r="H73" s="133"/>
      <c r="I73" s="133"/>
      <c r="J73" s="133"/>
      <c r="K73" s="133"/>
      <c r="M73" s="1" t="s">
        <v>116</v>
      </c>
      <c r="N73" s="1" t="str">
        <f>B73</f>
        <v>Spokane</v>
      </c>
      <c r="O73" s="1" t="str">
        <f>$C$12</f>
        <v>2015-2016</v>
      </c>
      <c r="P73" s="1" t="str">
        <f>$D$12</f>
        <v>2016-2017</v>
      </c>
      <c r="Q73" s="1" t="str">
        <f>$E$12</f>
        <v>2017-2018</v>
      </c>
      <c r="R73" s="1" t="str">
        <f>$F$12</f>
        <v>2018-2019</v>
      </c>
      <c r="S73" s="1" t="str">
        <f>$G$12</f>
        <v>2019-2020</v>
      </c>
      <c r="T73" s="1" t="str">
        <f>$H$12</f>
        <v>2020-2021</v>
      </c>
      <c r="U73" s="1" t="str">
        <f>$I$12</f>
        <v>2021-2022</v>
      </c>
      <c r="V73" s="1" t="str">
        <f>$J$12</f>
        <v>2022-2023</v>
      </c>
      <c r="W73" s="1" t="str">
        <f>$K$12</f>
        <v>2023-2024</v>
      </c>
    </row>
    <row r="74" spans="2:23">
      <c r="B74" s="3" t="s">
        <v>113</v>
      </c>
      <c r="C74" s="8">
        <v>118</v>
      </c>
      <c r="D74" s="8">
        <v>127</v>
      </c>
      <c r="E74" s="8">
        <v>92</v>
      </c>
      <c r="F74" s="8">
        <v>136</v>
      </c>
      <c r="G74" s="8">
        <v>105</v>
      </c>
      <c r="H74" s="8">
        <v>199</v>
      </c>
      <c r="I74" s="8">
        <v>191</v>
      </c>
      <c r="J74" s="8">
        <v>169</v>
      </c>
      <c r="K74" s="8">
        <v>199</v>
      </c>
      <c r="N74" s="9" t="str">
        <f>B74</f>
        <v>Home-Based</v>
      </c>
      <c r="O74" s="11">
        <f t="shared" ref="O74:W74" si="40">C74/C77</f>
        <v>1.8742058449809404E-2</v>
      </c>
      <c r="P74" s="11">
        <f t="shared" si="40"/>
        <v>2.0181153662799937E-2</v>
      </c>
      <c r="Q74" s="11">
        <f t="shared" si="40"/>
        <v>1.4388489208633094E-2</v>
      </c>
      <c r="R74" s="11">
        <f t="shared" si="40"/>
        <v>2.1299921691464371E-2</v>
      </c>
      <c r="S74" s="11">
        <f t="shared" si="40"/>
        <v>1.6725071678878625E-2</v>
      </c>
      <c r="T74" s="11">
        <f t="shared" si="40"/>
        <v>3.0395601038643652E-2</v>
      </c>
      <c r="U74" s="11">
        <f t="shared" si="40"/>
        <v>2.7470156766863225E-2</v>
      </c>
      <c r="V74" s="11">
        <f t="shared" si="40"/>
        <v>2.5063028325671068E-2</v>
      </c>
      <c r="W74" s="11">
        <f t="shared" si="40"/>
        <v>2.9888855512165816E-2</v>
      </c>
    </row>
    <row r="75" spans="2:23">
      <c r="B75" s="3" t="s">
        <v>114</v>
      </c>
      <c r="C75" s="8">
        <v>400</v>
      </c>
      <c r="D75" s="8">
        <v>395</v>
      </c>
      <c r="E75" s="8">
        <v>437</v>
      </c>
      <c r="F75" s="8">
        <v>389</v>
      </c>
      <c r="G75" s="8">
        <v>379</v>
      </c>
      <c r="H75" s="8">
        <v>381</v>
      </c>
      <c r="I75" s="8">
        <v>482</v>
      </c>
      <c r="J75" s="8">
        <v>469</v>
      </c>
      <c r="K75" s="8">
        <v>471</v>
      </c>
      <c r="N75" s="9" t="str">
        <f>B75</f>
        <v>Private</v>
      </c>
      <c r="O75" s="11">
        <f t="shared" ref="O75:W75" si="41">C75/C77</f>
        <v>6.353240152477764E-2</v>
      </c>
      <c r="P75" s="11">
        <f t="shared" si="41"/>
        <v>6.2768155092960437E-2</v>
      </c>
      <c r="Q75" s="11">
        <f t="shared" si="41"/>
        <v>6.83453237410072E-2</v>
      </c>
      <c r="R75" s="11">
        <f t="shared" si="41"/>
        <v>6.0924040720438527E-2</v>
      </c>
      <c r="S75" s="11">
        <f t="shared" si="41"/>
        <v>6.0369544440904747E-2</v>
      </c>
      <c r="T75" s="11">
        <f t="shared" si="41"/>
        <v>5.8194592943332825E-2</v>
      </c>
      <c r="U75" s="11">
        <f t="shared" si="41"/>
        <v>6.9322594563497777E-2</v>
      </c>
      <c r="V75" s="11">
        <f t="shared" si="41"/>
        <v>6.95536111523061E-2</v>
      </c>
      <c r="W75" s="11">
        <f t="shared" si="41"/>
        <v>7.0741964553920095E-2</v>
      </c>
    </row>
    <row r="76" spans="2:23">
      <c r="B76" s="3" t="s">
        <v>115</v>
      </c>
      <c r="C76" s="8">
        <v>5778</v>
      </c>
      <c r="D76" s="8">
        <v>5771</v>
      </c>
      <c r="E76" s="8">
        <v>5865</v>
      </c>
      <c r="F76" s="8">
        <v>5860</v>
      </c>
      <c r="G76" s="8">
        <v>5794</v>
      </c>
      <c r="H76" s="8">
        <v>5967</v>
      </c>
      <c r="I76" s="8">
        <v>6280</v>
      </c>
      <c r="J76" s="8">
        <v>6105</v>
      </c>
      <c r="K76" s="8">
        <v>5988</v>
      </c>
      <c r="N76" s="9" t="str">
        <f>B76</f>
        <v>Public</v>
      </c>
      <c r="O76" s="11">
        <f t="shared" ref="O76:W76" si="42">C76/C77</f>
        <v>0.91772554002541296</v>
      </c>
      <c r="P76" s="11">
        <f t="shared" si="42"/>
        <v>0.91705069124423966</v>
      </c>
      <c r="Q76" s="11">
        <f t="shared" si="42"/>
        <v>0.91726618705035967</v>
      </c>
      <c r="R76" s="11">
        <f t="shared" si="42"/>
        <v>0.91777603758809712</v>
      </c>
      <c r="S76" s="11">
        <f t="shared" si="42"/>
        <v>0.92290538388021659</v>
      </c>
      <c r="T76" s="11">
        <f t="shared" si="42"/>
        <v>0.91140980601802357</v>
      </c>
      <c r="U76" s="11">
        <f t="shared" si="42"/>
        <v>0.90320724866963897</v>
      </c>
      <c r="V76" s="11">
        <f t="shared" si="42"/>
        <v>0.90538336052202284</v>
      </c>
      <c r="W76" s="11">
        <f t="shared" si="42"/>
        <v>0.89936917993391408</v>
      </c>
    </row>
    <row r="77" spans="2:23">
      <c r="B77" s="134" t="s">
        <v>123</v>
      </c>
      <c r="C77" s="135">
        <v>6296</v>
      </c>
      <c r="D77" s="135">
        <v>6293</v>
      </c>
      <c r="E77" s="135">
        <v>6394</v>
      </c>
      <c r="F77" s="135">
        <v>6385</v>
      </c>
      <c r="G77" s="135">
        <v>6278</v>
      </c>
      <c r="H77" s="135">
        <v>6547</v>
      </c>
      <c r="I77" s="135">
        <v>6953</v>
      </c>
      <c r="J77" s="135">
        <v>6743</v>
      </c>
      <c r="K77" s="135">
        <v>6658</v>
      </c>
      <c r="O77" s="11"/>
      <c r="P77" s="11"/>
      <c r="Q77" s="11"/>
      <c r="R77" s="11"/>
      <c r="S77" s="11"/>
      <c r="T77" s="11"/>
      <c r="U77" s="11"/>
      <c r="V77" s="11"/>
      <c r="W77" s="11"/>
    </row>
    <row r="78" spans="2:23">
      <c r="B78" s="132" t="s">
        <v>34</v>
      </c>
      <c r="C78" s="133"/>
      <c r="D78" s="133"/>
      <c r="E78" s="133"/>
      <c r="F78" s="133"/>
      <c r="G78" s="133"/>
      <c r="H78" s="133"/>
      <c r="I78" s="133"/>
      <c r="J78" s="133"/>
      <c r="K78" s="133"/>
      <c r="M78" s="1" t="s">
        <v>116</v>
      </c>
      <c r="N78" s="1" t="str">
        <f>B78</f>
        <v>Thurston</v>
      </c>
      <c r="O78" s="1" t="str">
        <f>$C$12</f>
        <v>2015-2016</v>
      </c>
      <c r="P78" s="1" t="str">
        <f>$D$12</f>
        <v>2016-2017</v>
      </c>
      <c r="Q78" s="1" t="str">
        <f>$E$12</f>
        <v>2017-2018</v>
      </c>
      <c r="R78" s="1" t="str">
        <f>$F$12</f>
        <v>2018-2019</v>
      </c>
      <c r="S78" s="1" t="str">
        <f>$G$12</f>
        <v>2019-2020</v>
      </c>
      <c r="T78" s="1" t="str">
        <f>$H$12</f>
        <v>2020-2021</v>
      </c>
      <c r="U78" s="1" t="str">
        <f>$I$12</f>
        <v>2021-2022</v>
      </c>
      <c r="V78" s="1" t="str">
        <f>$J$12</f>
        <v>2022-2023</v>
      </c>
      <c r="W78" s="1" t="str">
        <f>$K$12</f>
        <v>2023-2024</v>
      </c>
    </row>
    <row r="79" spans="2:23">
      <c r="B79" s="3" t="s">
        <v>113</v>
      </c>
      <c r="C79" s="8">
        <v>94</v>
      </c>
      <c r="D79" s="8">
        <v>103</v>
      </c>
      <c r="E79" s="8">
        <v>98</v>
      </c>
      <c r="F79" s="8">
        <v>103</v>
      </c>
      <c r="G79" s="8">
        <v>89</v>
      </c>
      <c r="H79" s="8">
        <v>108</v>
      </c>
      <c r="I79" s="8">
        <v>125</v>
      </c>
      <c r="J79" s="8">
        <v>88</v>
      </c>
      <c r="K79" s="8">
        <v>95</v>
      </c>
      <c r="N79" s="9" t="str">
        <f>B79</f>
        <v>Home-Based</v>
      </c>
      <c r="O79" s="11">
        <f t="shared" ref="O79:W79" si="43">C79/C82</f>
        <v>2.6493799323562571E-2</v>
      </c>
      <c r="P79" s="11">
        <f t="shared" si="43"/>
        <v>3.0509478672985781E-2</v>
      </c>
      <c r="Q79" s="11">
        <f t="shared" si="43"/>
        <v>2.7566807313642756E-2</v>
      </c>
      <c r="R79" s="11">
        <f t="shared" si="43"/>
        <v>2.9277998862990335E-2</v>
      </c>
      <c r="S79" s="11">
        <f t="shared" si="43"/>
        <v>2.5269733106189664E-2</v>
      </c>
      <c r="T79" s="11">
        <f t="shared" si="43"/>
        <v>3.1367993029334885E-2</v>
      </c>
      <c r="U79" s="11">
        <f t="shared" si="43"/>
        <v>3.3939723051859896E-2</v>
      </c>
      <c r="V79" s="11">
        <f t="shared" si="43"/>
        <v>2.4830699774266364E-2</v>
      </c>
      <c r="W79" s="11">
        <f t="shared" si="43"/>
        <v>2.6484527460273209E-2</v>
      </c>
    </row>
    <row r="80" spans="2:23">
      <c r="B80" s="3" t="s">
        <v>114</v>
      </c>
      <c r="C80" s="8">
        <v>66</v>
      </c>
      <c r="D80" s="8">
        <v>65</v>
      </c>
      <c r="E80" s="8">
        <v>84</v>
      </c>
      <c r="F80" s="8">
        <v>59</v>
      </c>
      <c r="G80" s="8">
        <v>77</v>
      </c>
      <c r="H80" s="8">
        <v>92</v>
      </c>
      <c r="I80" s="8">
        <v>87</v>
      </c>
      <c r="J80" s="8">
        <v>73</v>
      </c>
      <c r="K80" s="8">
        <v>97</v>
      </c>
      <c r="N80" s="9" t="str">
        <f>B80</f>
        <v>Private</v>
      </c>
      <c r="O80" s="11">
        <f t="shared" ref="O80:W80" si="44">C80/C82</f>
        <v>1.8602029312288614E-2</v>
      </c>
      <c r="P80" s="11">
        <f t="shared" si="44"/>
        <v>1.9253554502369669E-2</v>
      </c>
      <c r="Q80" s="11">
        <f t="shared" si="44"/>
        <v>2.3628691983122362E-2</v>
      </c>
      <c r="R80" s="11">
        <f t="shared" si="44"/>
        <v>1.6770892552586698E-2</v>
      </c>
      <c r="S80" s="11">
        <f t="shared" si="44"/>
        <v>2.1862578080636002E-2</v>
      </c>
      <c r="T80" s="11">
        <f t="shared" si="44"/>
        <v>2.67208829509149E-2</v>
      </c>
      <c r="U80" s="11">
        <f t="shared" si="44"/>
        <v>2.3622047244094488E-2</v>
      </c>
      <c r="V80" s="11">
        <f t="shared" si="44"/>
        <v>2.0598194130925507E-2</v>
      </c>
      <c r="W80" s="11">
        <f t="shared" si="44"/>
        <v>2.7042096459436855E-2</v>
      </c>
    </row>
    <row r="81" spans="2:23">
      <c r="B81" s="3" t="s">
        <v>115</v>
      </c>
      <c r="C81" s="8">
        <v>3388</v>
      </c>
      <c r="D81" s="8">
        <v>3208</v>
      </c>
      <c r="E81" s="8">
        <v>3373</v>
      </c>
      <c r="F81" s="8">
        <v>3356</v>
      </c>
      <c r="G81" s="8">
        <v>3356</v>
      </c>
      <c r="H81" s="8">
        <v>3243</v>
      </c>
      <c r="I81" s="8">
        <v>3471</v>
      </c>
      <c r="J81" s="8">
        <v>3383</v>
      </c>
      <c r="K81" s="8">
        <v>3395</v>
      </c>
      <c r="N81" s="9" t="str">
        <f>B81</f>
        <v>Public</v>
      </c>
      <c r="O81" s="11">
        <f t="shared" ref="O81:W81" si="45">C81/C82</f>
        <v>0.95490417136414885</v>
      </c>
      <c r="P81" s="11">
        <f t="shared" si="45"/>
        <v>0.95023696682464454</v>
      </c>
      <c r="Q81" s="11">
        <f t="shared" si="45"/>
        <v>0.94880450070323485</v>
      </c>
      <c r="R81" s="11">
        <f t="shared" si="45"/>
        <v>0.953951108584423</v>
      </c>
      <c r="S81" s="11">
        <f t="shared" si="45"/>
        <v>0.9528676888131743</v>
      </c>
      <c r="T81" s="11">
        <f t="shared" si="45"/>
        <v>0.94191112401975019</v>
      </c>
      <c r="U81" s="11">
        <f t="shared" si="45"/>
        <v>0.94243822970404556</v>
      </c>
      <c r="V81" s="11">
        <f t="shared" si="45"/>
        <v>0.95457110609480811</v>
      </c>
      <c r="W81" s="11">
        <f t="shared" si="45"/>
        <v>0.94647337608028992</v>
      </c>
    </row>
    <row r="82" spans="2:23">
      <c r="B82" s="134" t="s">
        <v>124</v>
      </c>
      <c r="C82" s="135">
        <v>3548</v>
      </c>
      <c r="D82" s="135">
        <v>3376</v>
      </c>
      <c r="E82" s="135">
        <v>3555</v>
      </c>
      <c r="F82" s="135">
        <v>3518</v>
      </c>
      <c r="G82" s="135">
        <v>3522</v>
      </c>
      <c r="H82" s="135">
        <v>3443</v>
      </c>
      <c r="I82" s="135">
        <v>3683</v>
      </c>
      <c r="J82" s="135">
        <v>3544</v>
      </c>
      <c r="K82" s="135">
        <v>3587</v>
      </c>
      <c r="O82" s="11"/>
      <c r="P82" s="11"/>
      <c r="Q82" s="11"/>
      <c r="R82" s="11"/>
      <c r="S82" s="11"/>
      <c r="T82" s="11"/>
      <c r="U82" s="11"/>
      <c r="V82" s="11"/>
      <c r="W82" s="11"/>
    </row>
    <row r="83" spans="2:23">
      <c r="B83" s="132" t="s">
        <v>37</v>
      </c>
      <c r="C83" s="133"/>
      <c r="D83" s="133"/>
      <c r="E83" s="133"/>
      <c r="F83" s="133"/>
      <c r="G83" s="133"/>
      <c r="H83" s="133"/>
      <c r="I83" s="133"/>
      <c r="J83" s="133"/>
      <c r="K83" s="133"/>
      <c r="M83" s="1" t="s">
        <v>116</v>
      </c>
      <c r="N83" s="1" t="str">
        <f>B83</f>
        <v>Whatcom</v>
      </c>
      <c r="O83" s="1" t="str">
        <f>$C$12</f>
        <v>2015-2016</v>
      </c>
      <c r="P83" s="1" t="str">
        <f>$D$12</f>
        <v>2016-2017</v>
      </c>
      <c r="Q83" s="1" t="str">
        <f>$E$12</f>
        <v>2017-2018</v>
      </c>
      <c r="R83" s="1" t="str">
        <f>$F$12</f>
        <v>2018-2019</v>
      </c>
      <c r="S83" s="1" t="str">
        <f>$G$12</f>
        <v>2019-2020</v>
      </c>
      <c r="T83" s="1" t="str">
        <f>$H$12</f>
        <v>2020-2021</v>
      </c>
      <c r="U83" s="1" t="str">
        <f>$I$12</f>
        <v>2021-2022</v>
      </c>
      <c r="V83" s="1" t="str">
        <f>$J$12</f>
        <v>2022-2023</v>
      </c>
      <c r="W83" s="1" t="str">
        <f>$K$12</f>
        <v>2023-2024</v>
      </c>
    </row>
    <row r="84" spans="2:23">
      <c r="B84" s="3" t="s">
        <v>113</v>
      </c>
      <c r="C84" s="8">
        <v>82</v>
      </c>
      <c r="D84" s="8">
        <v>59</v>
      </c>
      <c r="E84" s="8">
        <v>71</v>
      </c>
      <c r="F84" s="8">
        <v>63</v>
      </c>
      <c r="G84" s="8">
        <v>49</v>
      </c>
      <c r="H84" s="8">
        <v>65</v>
      </c>
      <c r="I84" s="8">
        <v>97</v>
      </c>
      <c r="J84" s="8">
        <v>96</v>
      </c>
      <c r="K84" s="8">
        <v>68</v>
      </c>
      <c r="N84" s="9" t="str">
        <f>B84</f>
        <v>Home-Based</v>
      </c>
      <c r="O84" s="11">
        <f t="shared" ref="O84:W84" si="46">C84/C87</f>
        <v>3.5299182092122253E-2</v>
      </c>
      <c r="P84" s="11">
        <f t="shared" si="46"/>
        <v>2.6315789473684209E-2</v>
      </c>
      <c r="Q84" s="11">
        <f t="shared" si="46"/>
        <v>3.0896431679721496E-2</v>
      </c>
      <c r="R84" s="11">
        <f t="shared" si="46"/>
        <v>2.7320034692107545E-2</v>
      </c>
      <c r="S84" s="11">
        <f t="shared" si="46"/>
        <v>2.0710059171597635E-2</v>
      </c>
      <c r="T84" s="11">
        <f t="shared" si="46"/>
        <v>2.7659574468085105E-2</v>
      </c>
      <c r="U84" s="11">
        <f t="shared" si="46"/>
        <v>4.0450375312760634E-2</v>
      </c>
      <c r="V84" s="11">
        <f t="shared" si="46"/>
        <v>3.9151712887438822E-2</v>
      </c>
      <c r="W84" s="11">
        <f t="shared" si="46"/>
        <v>2.8595458368376788E-2</v>
      </c>
    </row>
    <row r="85" spans="2:23">
      <c r="B85" s="3" t="s">
        <v>114</v>
      </c>
      <c r="C85" s="8">
        <v>115</v>
      </c>
      <c r="D85" s="8">
        <v>122</v>
      </c>
      <c r="E85" s="8">
        <v>102</v>
      </c>
      <c r="F85" s="8">
        <v>121</v>
      </c>
      <c r="G85" s="8">
        <v>90</v>
      </c>
      <c r="H85" s="8">
        <v>93</v>
      </c>
      <c r="I85" s="8">
        <v>145</v>
      </c>
      <c r="J85" s="8">
        <v>134</v>
      </c>
      <c r="K85" s="8">
        <v>139</v>
      </c>
      <c r="N85" s="9" t="str">
        <f>B85</f>
        <v>Private</v>
      </c>
      <c r="O85" s="11">
        <f t="shared" ref="O85:W85" si="47">C85/C87</f>
        <v>4.9504950495049507E-2</v>
      </c>
      <c r="P85" s="11">
        <f t="shared" si="47"/>
        <v>5.4415700267618196E-2</v>
      </c>
      <c r="Q85" s="11">
        <f t="shared" si="47"/>
        <v>4.4386422976501305E-2</v>
      </c>
      <c r="R85" s="11">
        <f t="shared" si="47"/>
        <v>5.2471812662619251E-2</v>
      </c>
      <c r="S85" s="11">
        <f t="shared" si="47"/>
        <v>3.8038884192730348E-2</v>
      </c>
      <c r="T85" s="11">
        <f t="shared" si="47"/>
        <v>3.9574468085106382E-2</v>
      </c>
      <c r="U85" s="11">
        <f t="shared" si="47"/>
        <v>6.0467055879899916E-2</v>
      </c>
      <c r="V85" s="11">
        <f t="shared" si="47"/>
        <v>5.4649265905383361E-2</v>
      </c>
      <c r="W85" s="11">
        <f t="shared" si="47"/>
        <v>5.8452481076534904E-2</v>
      </c>
    </row>
    <row r="86" spans="2:23">
      <c r="B86" s="3" t="s">
        <v>115</v>
      </c>
      <c r="C86" s="8">
        <v>2126</v>
      </c>
      <c r="D86" s="8">
        <v>2061</v>
      </c>
      <c r="E86" s="8">
        <v>2125</v>
      </c>
      <c r="F86" s="8">
        <v>2122</v>
      </c>
      <c r="G86" s="8">
        <v>2227</v>
      </c>
      <c r="H86" s="8">
        <v>2192</v>
      </c>
      <c r="I86" s="8">
        <v>2156</v>
      </c>
      <c r="J86" s="8">
        <v>2222</v>
      </c>
      <c r="K86" s="8">
        <v>2171</v>
      </c>
      <c r="N86" s="9" t="str">
        <f>B86</f>
        <v>Public</v>
      </c>
      <c r="O86" s="11">
        <f t="shared" ref="O86:W86" si="48">C86/C87</f>
        <v>0.91519586741282821</v>
      </c>
      <c r="P86" s="11">
        <f t="shared" si="48"/>
        <v>0.9192685102586976</v>
      </c>
      <c r="Q86" s="11">
        <f t="shared" si="48"/>
        <v>0.92471714534377725</v>
      </c>
      <c r="R86" s="11">
        <f t="shared" si="48"/>
        <v>0.92020815264527323</v>
      </c>
      <c r="S86" s="11">
        <f t="shared" si="48"/>
        <v>0.94125105663567199</v>
      </c>
      <c r="T86" s="11">
        <f t="shared" si="48"/>
        <v>0.93276595744680846</v>
      </c>
      <c r="U86" s="11">
        <f t="shared" si="48"/>
        <v>0.8990825688073395</v>
      </c>
      <c r="V86" s="11">
        <f t="shared" si="48"/>
        <v>0.90619902120717777</v>
      </c>
      <c r="W86" s="11">
        <f t="shared" si="48"/>
        <v>0.91295206055508826</v>
      </c>
    </row>
    <row r="87" spans="2:23">
      <c r="B87" s="134" t="s">
        <v>125</v>
      </c>
      <c r="C87" s="135">
        <v>2323</v>
      </c>
      <c r="D87" s="135">
        <v>2242</v>
      </c>
      <c r="E87" s="135">
        <v>2298</v>
      </c>
      <c r="F87" s="135">
        <v>2306</v>
      </c>
      <c r="G87" s="135">
        <v>2366</v>
      </c>
      <c r="H87" s="135">
        <v>2350</v>
      </c>
      <c r="I87" s="135">
        <v>2398</v>
      </c>
      <c r="J87" s="135">
        <v>2452</v>
      </c>
      <c r="K87" s="135">
        <v>2378</v>
      </c>
      <c r="O87" s="11"/>
      <c r="P87" s="11"/>
      <c r="Q87" s="11"/>
      <c r="R87" s="11"/>
      <c r="S87" s="11"/>
      <c r="T87" s="11"/>
      <c r="U87" s="11"/>
      <c r="V87" s="11"/>
      <c r="W87" s="11"/>
    </row>
    <row r="88" spans="2:23">
      <c r="B88" s="130" t="s">
        <v>111</v>
      </c>
      <c r="C88" s="131">
        <v>89729</v>
      </c>
      <c r="D88" s="131">
        <v>88575</v>
      </c>
      <c r="E88" s="131">
        <v>90037</v>
      </c>
      <c r="F88" s="131">
        <v>91133</v>
      </c>
      <c r="G88" s="131">
        <v>91484</v>
      </c>
      <c r="H88" s="131">
        <v>92842</v>
      </c>
      <c r="I88" s="131">
        <v>95558</v>
      </c>
      <c r="J88" s="131">
        <v>95745</v>
      </c>
      <c r="K88" s="131">
        <v>94140</v>
      </c>
      <c r="M88" s="1"/>
      <c r="N88" s="1"/>
      <c r="O88" s="1"/>
      <c r="P88" s="1"/>
      <c r="Q88" s="1"/>
      <c r="R88" s="1"/>
      <c r="S88" s="1"/>
      <c r="T88" s="1"/>
      <c r="U88" s="1"/>
      <c r="V88" s="1"/>
      <c r="W88" s="1"/>
    </row>
    <row r="89" spans="2:23">
      <c r="B89"/>
      <c r="C89"/>
      <c r="D89"/>
      <c r="E89"/>
      <c r="F89"/>
      <c r="G89"/>
      <c r="H89"/>
      <c r="I89"/>
      <c r="O89" s="11"/>
      <c r="P89" s="11"/>
      <c r="Q89" s="11"/>
      <c r="R89" s="11"/>
      <c r="S89" s="11"/>
      <c r="T89" s="11"/>
      <c r="U89" s="11"/>
      <c r="V89" s="11"/>
      <c r="W89" s="11"/>
    </row>
    <row r="90" spans="2:23">
      <c r="B90"/>
      <c r="C90"/>
      <c r="D90"/>
      <c r="E90"/>
      <c r="F90"/>
      <c r="G90"/>
      <c r="H90"/>
      <c r="I90"/>
      <c r="O90" s="11"/>
      <c r="P90" s="11"/>
      <c r="Q90" s="11"/>
      <c r="R90" s="11"/>
      <c r="S90" s="11"/>
      <c r="T90" s="11"/>
      <c r="U90" s="11"/>
      <c r="V90" s="11"/>
      <c r="W90" s="11"/>
    </row>
    <row r="91" spans="2:23">
      <c r="B91"/>
      <c r="C91"/>
      <c r="D91"/>
      <c r="E91"/>
      <c r="F91"/>
      <c r="G91"/>
      <c r="H91"/>
      <c r="I91"/>
      <c r="O91" s="11"/>
      <c r="P91" s="11"/>
      <c r="Q91" s="11"/>
      <c r="R91" s="11"/>
      <c r="S91" s="11"/>
      <c r="T91" s="11"/>
      <c r="U91" s="11"/>
      <c r="V91" s="11"/>
      <c r="W91" s="11"/>
    </row>
    <row r="92" spans="2:23">
      <c r="B92"/>
      <c r="C92"/>
      <c r="D92"/>
      <c r="E92"/>
      <c r="F92"/>
      <c r="G92"/>
      <c r="H92"/>
      <c r="I92"/>
      <c r="O92" s="11"/>
      <c r="P92" s="11"/>
      <c r="Q92" s="11"/>
      <c r="R92" s="11"/>
      <c r="S92" s="11"/>
      <c r="T92" s="11"/>
      <c r="U92" s="11"/>
      <c r="V92" s="11"/>
      <c r="W92" s="11"/>
    </row>
    <row r="93" spans="2:23">
      <c r="B93"/>
      <c r="C93"/>
      <c r="D93"/>
      <c r="E93"/>
      <c r="F93"/>
      <c r="G93"/>
      <c r="H93"/>
      <c r="I93"/>
      <c r="M93" s="1"/>
      <c r="N93" s="1"/>
      <c r="O93" s="1"/>
      <c r="P93" s="1"/>
      <c r="Q93" s="1"/>
      <c r="R93" s="1"/>
      <c r="S93" s="1"/>
      <c r="T93" s="1"/>
      <c r="U93" s="1"/>
      <c r="V93" s="1"/>
      <c r="W93" s="1"/>
    </row>
    <row r="94" spans="2:23">
      <c r="B94"/>
      <c r="C94"/>
      <c r="D94"/>
      <c r="E94"/>
      <c r="F94"/>
      <c r="G94"/>
      <c r="H94"/>
      <c r="I94"/>
      <c r="O94" s="11"/>
      <c r="P94" s="11"/>
      <c r="Q94" s="11"/>
      <c r="R94" s="11"/>
      <c r="S94" s="11"/>
      <c r="T94" s="11"/>
      <c r="U94" s="11"/>
      <c r="V94" s="11"/>
      <c r="W94" s="11"/>
    </row>
    <row r="95" spans="2:23">
      <c r="B95"/>
      <c r="C95"/>
      <c r="D95"/>
      <c r="E95"/>
      <c r="F95"/>
      <c r="G95"/>
      <c r="H95"/>
      <c r="I95"/>
      <c r="O95" s="11"/>
      <c r="P95" s="11"/>
      <c r="Q95" s="11"/>
      <c r="R95" s="11"/>
      <c r="S95" s="11"/>
      <c r="T95" s="11"/>
      <c r="U95" s="11"/>
      <c r="V95" s="11"/>
      <c r="W95" s="11"/>
    </row>
    <row r="96" spans="2:23">
      <c r="B96"/>
      <c r="C96"/>
      <c r="D96"/>
      <c r="E96"/>
      <c r="F96"/>
      <c r="G96"/>
      <c r="H96"/>
      <c r="I96"/>
      <c r="O96" s="11"/>
      <c r="P96" s="11"/>
      <c r="Q96" s="11"/>
      <c r="R96" s="11"/>
      <c r="S96" s="11"/>
      <c r="T96" s="11"/>
      <c r="U96" s="11"/>
      <c r="V96" s="11"/>
      <c r="W96" s="11"/>
    </row>
    <row r="97" spans="2:23">
      <c r="B97"/>
      <c r="C97"/>
      <c r="D97"/>
      <c r="E97"/>
      <c r="F97"/>
      <c r="G97"/>
      <c r="H97"/>
      <c r="I97"/>
      <c r="O97" s="11"/>
      <c r="P97" s="11"/>
      <c r="Q97" s="11"/>
      <c r="R97" s="11"/>
      <c r="S97" s="11"/>
      <c r="T97" s="11"/>
      <c r="U97" s="11"/>
      <c r="V97" s="11"/>
      <c r="W97" s="11"/>
    </row>
    <row r="98" spans="2:23">
      <c r="B98"/>
      <c r="C98"/>
      <c r="D98"/>
      <c r="E98"/>
      <c r="F98"/>
      <c r="G98"/>
      <c r="H98"/>
      <c r="I98"/>
      <c r="M98" s="1"/>
      <c r="N98" s="1"/>
      <c r="O98" s="1"/>
      <c r="P98" s="1"/>
      <c r="Q98" s="1"/>
      <c r="R98" s="1"/>
      <c r="S98" s="1"/>
      <c r="T98" s="1"/>
      <c r="U98" s="1"/>
      <c r="V98" s="1"/>
      <c r="W98" s="1"/>
    </row>
    <row r="99" spans="2:23">
      <c r="B99"/>
      <c r="C99"/>
      <c r="D99"/>
      <c r="E99"/>
      <c r="F99"/>
      <c r="G99"/>
      <c r="H99"/>
      <c r="I99"/>
      <c r="O99" s="11"/>
      <c r="P99" s="11"/>
      <c r="Q99" s="11"/>
      <c r="R99" s="11"/>
      <c r="S99" s="11"/>
      <c r="T99" s="11"/>
      <c r="U99" s="11"/>
      <c r="V99" s="11"/>
      <c r="W99" s="11"/>
    </row>
    <row r="100" spans="2:23">
      <c r="B100"/>
      <c r="C100"/>
      <c r="D100"/>
      <c r="E100"/>
      <c r="F100"/>
      <c r="G100"/>
      <c r="H100"/>
      <c r="I100"/>
      <c r="O100" s="11"/>
      <c r="P100" s="11"/>
      <c r="Q100" s="11"/>
      <c r="R100" s="11"/>
      <c r="S100" s="11"/>
      <c r="T100" s="11"/>
      <c r="U100" s="11"/>
      <c r="V100" s="11"/>
      <c r="W100" s="11"/>
    </row>
    <row r="101" spans="2:23">
      <c r="B101"/>
      <c r="C101"/>
      <c r="D101"/>
      <c r="E101"/>
      <c r="F101"/>
      <c r="G101"/>
      <c r="H101"/>
      <c r="I101"/>
      <c r="O101" s="11"/>
      <c r="P101" s="11"/>
      <c r="Q101" s="11"/>
      <c r="R101" s="11"/>
      <c r="S101" s="11"/>
      <c r="T101" s="11"/>
      <c r="U101" s="11"/>
      <c r="V101" s="11"/>
      <c r="W101" s="11"/>
    </row>
    <row r="102" spans="2:23">
      <c r="B102"/>
      <c r="C102"/>
      <c r="D102"/>
      <c r="E102"/>
      <c r="F102"/>
      <c r="G102"/>
      <c r="H102"/>
      <c r="I102"/>
      <c r="O102" s="11"/>
      <c r="P102" s="11"/>
      <c r="Q102" s="11"/>
      <c r="R102" s="11"/>
      <c r="S102" s="11"/>
      <c r="T102" s="11"/>
      <c r="U102" s="11"/>
      <c r="V102" s="11"/>
      <c r="W102" s="11"/>
    </row>
    <row r="103" spans="2:23">
      <c r="B103"/>
      <c r="C103"/>
      <c r="D103"/>
      <c r="E103"/>
      <c r="F103"/>
      <c r="G103"/>
      <c r="H103"/>
      <c r="I103"/>
      <c r="M103" s="1"/>
      <c r="N103" s="1"/>
      <c r="O103" s="1"/>
      <c r="P103" s="1"/>
      <c r="Q103" s="1"/>
      <c r="R103" s="1"/>
      <c r="S103" s="1"/>
      <c r="T103" s="1"/>
      <c r="U103" s="1"/>
      <c r="V103" s="1"/>
      <c r="W103" s="1"/>
    </row>
    <row r="104" spans="2:23">
      <c r="B104"/>
      <c r="C104"/>
      <c r="D104"/>
      <c r="E104"/>
      <c r="F104"/>
      <c r="G104"/>
      <c r="H104"/>
      <c r="I104"/>
      <c r="O104" s="11"/>
      <c r="P104" s="11"/>
      <c r="Q104" s="11"/>
      <c r="R104" s="11"/>
      <c r="S104" s="11"/>
      <c r="T104" s="11"/>
      <c r="U104" s="11"/>
      <c r="V104" s="11"/>
      <c r="W104" s="11"/>
    </row>
    <row r="105" spans="2:23">
      <c r="B105"/>
      <c r="C105"/>
      <c r="D105"/>
      <c r="E105"/>
      <c r="F105"/>
      <c r="G105"/>
      <c r="H105"/>
      <c r="I105"/>
      <c r="O105" s="11"/>
      <c r="P105" s="11"/>
      <c r="Q105" s="11"/>
      <c r="R105" s="11"/>
      <c r="S105" s="11"/>
      <c r="T105" s="11"/>
      <c r="U105" s="11"/>
      <c r="V105" s="11"/>
      <c r="W105" s="11"/>
    </row>
    <row r="106" spans="2:23">
      <c r="B106"/>
      <c r="C106"/>
      <c r="D106"/>
      <c r="E106"/>
      <c r="F106"/>
      <c r="G106"/>
      <c r="H106"/>
      <c r="I106"/>
      <c r="O106" s="11"/>
      <c r="P106" s="11"/>
      <c r="Q106" s="11"/>
      <c r="R106" s="11"/>
      <c r="S106" s="11"/>
      <c r="T106" s="11"/>
      <c r="U106" s="11"/>
      <c r="V106" s="11"/>
      <c r="W106" s="11"/>
    </row>
    <row r="107" spans="2:23">
      <c r="B107"/>
      <c r="C107"/>
      <c r="D107"/>
      <c r="E107"/>
      <c r="F107"/>
      <c r="G107"/>
      <c r="H107"/>
      <c r="I107"/>
      <c r="O107" s="11"/>
      <c r="P107" s="11"/>
      <c r="Q107" s="11"/>
      <c r="R107" s="11"/>
      <c r="S107" s="11"/>
      <c r="T107" s="11"/>
      <c r="U107" s="11"/>
      <c r="V107" s="11"/>
      <c r="W107" s="11"/>
    </row>
    <row r="108" spans="2:23">
      <c r="B108"/>
      <c r="C108"/>
      <c r="D108"/>
      <c r="E108"/>
      <c r="F108"/>
      <c r="G108"/>
      <c r="H108"/>
      <c r="I108"/>
      <c r="M108" s="1"/>
      <c r="N108" s="1"/>
      <c r="O108" s="1"/>
      <c r="P108" s="1"/>
      <c r="Q108" s="1"/>
      <c r="R108" s="1"/>
      <c r="S108" s="1"/>
      <c r="T108" s="1"/>
      <c r="U108" s="1"/>
      <c r="V108" s="1"/>
      <c r="W108" s="1"/>
    </row>
    <row r="109" spans="2:23">
      <c r="O109" s="11"/>
      <c r="P109" s="11"/>
      <c r="Q109" s="11"/>
      <c r="R109" s="11"/>
      <c r="S109" s="11"/>
      <c r="T109" s="11"/>
      <c r="U109" s="11"/>
      <c r="V109" s="11"/>
      <c r="W109" s="11"/>
    </row>
    <row r="110" spans="2:23">
      <c r="O110" s="11"/>
      <c r="P110" s="11"/>
      <c r="Q110" s="11"/>
      <c r="R110" s="11"/>
      <c r="S110" s="11"/>
      <c r="T110" s="11"/>
      <c r="U110" s="11"/>
      <c r="V110" s="11"/>
      <c r="W110" s="11"/>
    </row>
    <row r="111" spans="2:23">
      <c r="O111" s="11"/>
      <c r="P111" s="11"/>
      <c r="Q111" s="11"/>
      <c r="R111" s="11"/>
      <c r="S111" s="11"/>
      <c r="T111" s="11"/>
      <c r="U111" s="11"/>
      <c r="V111" s="11"/>
      <c r="W111" s="11"/>
    </row>
    <row r="112" spans="2:23">
      <c r="O112" s="11"/>
      <c r="P112" s="11"/>
      <c r="Q112" s="11"/>
      <c r="R112" s="11"/>
      <c r="S112" s="11"/>
      <c r="T112" s="11"/>
      <c r="U112" s="11"/>
      <c r="V112" s="11"/>
      <c r="W112" s="11"/>
    </row>
    <row r="113" spans="13:23">
      <c r="O113" s="11"/>
      <c r="P113" s="11"/>
      <c r="Q113" s="11"/>
      <c r="R113" s="11"/>
      <c r="S113" s="11"/>
      <c r="T113" s="11"/>
      <c r="U113" s="11"/>
      <c r="V113" s="11"/>
      <c r="W113" s="11"/>
    </row>
    <row r="115" spans="13:23">
      <c r="M115" s="1"/>
      <c r="N115" s="1"/>
      <c r="O115" s="1"/>
      <c r="P115" s="1"/>
      <c r="Q115" s="1"/>
      <c r="R115" s="1"/>
      <c r="S115" s="1"/>
      <c r="T115" s="1"/>
      <c r="U115" s="1"/>
      <c r="V115" s="1"/>
      <c r="W115" s="1"/>
    </row>
    <row r="116" spans="13:23">
      <c r="O116" s="11"/>
      <c r="P116" s="11"/>
      <c r="Q116" s="11"/>
      <c r="R116" s="11"/>
      <c r="S116" s="11"/>
      <c r="T116" s="11"/>
      <c r="U116" s="11"/>
      <c r="V116" s="11"/>
      <c r="W116" s="11"/>
    </row>
    <row r="117" spans="13:23">
      <c r="O117" s="11"/>
      <c r="P117" s="11"/>
      <c r="Q117" s="11"/>
      <c r="R117" s="11"/>
      <c r="S117" s="11"/>
      <c r="T117" s="11"/>
      <c r="U117" s="11"/>
      <c r="V117" s="11"/>
      <c r="W117" s="11"/>
    </row>
    <row r="118" spans="13:23">
      <c r="O118" s="11"/>
      <c r="P118" s="11"/>
      <c r="Q118" s="11"/>
      <c r="R118" s="11"/>
      <c r="S118" s="11"/>
      <c r="T118" s="11"/>
      <c r="U118" s="11"/>
      <c r="V118" s="11"/>
      <c r="W118" s="11"/>
    </row>
    <row r="120" spans="13:23">
      <c r="M120" s="1"/>
      <c r="N120" s="1"/>
      <c r="O120" s="1"/>
      <c r="P120" s="1"/>
      <c r="Q120" s="1"/>
      <c r="R120" s="1"/>
      <c r="S120" s="1"/>
      <c r="T120" s="1"/>
      <c r="U120" s="1"/>
      <c r="V120" s="1"/>
      <c r="W120" s="1"/>
    </row>
    <row r="121" spans="13:23">
      <c r="O121" s="11"/>
      <c r="P121" s="11"/>
      <c r="Q121" s="11"/>
      <c r="R121" s="11"/>
      <c r="S121" s="11"/>
      <c r="T121" s="11"/>
      <c r="U121" s="11"/>
      <c r="V121" s="11"/>
      <c r="W121" s="11"/>
    </row>
    <row r="122" spans="13:23">
      <c r="O122" s="11"/>
      <c r="P122" s="11"/>
      <c r="Q122" s="11"/>
      <c r="R122" s="11"/>
      <c r="S122" s="11"/>
      <c r="T122" s="11"/>
      <c r="U122" s="11"/>
      <c r="V122" s="11"/>
      <c r="W122" s="11"/>
    </row>
    <row r="123" spans="13:23">
      <c r="O123" s="11"/>
      <c r="P123" s="11"/>
      <c r="Q123" s="11"/>
      <c r="R123" s="11"/>
      <c r="S123" s="11"/>
      <c r="T123" s="11"/>
      <c r="U123" s="11"/>
      <c r="V123" s="11"/>
      <c r="W123" s="11"/>
    </row>
    <row r="125" spans="13:23">
      <c r="M125" s="1"/>
      <c r="N125" s="1"/>
      <c r="O125" s="1"/>
      <c r="P125" s="1"/>
      <c r="Q125" s="1"/>
      <c r="R125" s="1"/>
      <c r="S125" s="1"/>
      <c r="T125" s="1"/>
      <c r="U125" s="1"/>
      <c r="V125" s="1"/>
      <c r="W125" s="1"/>
    </row>
    <row r="126" spans="13:23">
      <c r="O126" s="11"/>
      <c r="P126" s="11"/>
      <c r="Q126" s="11"/>
      <c r="R126" s="11"/>
      <c r="S126" s="11"/>
      <c r="T126" s="11"/>
      <c r="U126" s="11"/>
      <c r="V126" s="11"/>
      <c r="W126" s="11"/>
    </row>
    <row r="127" spans="13:23">
      <c r="O127" s="11"/>
      <c r="P127" s="11"/>
      <c r="Q127" s="11"/>
      <c r="R127" s="11"/>
      <c r="S127" s="11"/>
      <c r="T127" s="11"/>
      <c r="U127" s="11"/>
      <c r="V127" s="11"/>
      <c r="W127" s="11"/>
    </row>
    <row r="128" spans="13:23">
      <c r="O128" s="11"/>
      <c r="P128" s="11"/>
      <c r="Q128" s="11"/>
      <c r="R128" s="11"/>
      <c r="S128" s="11"/>
      <c r="T128" s="11"/>
      <c r="U128" s="11"/>
      <c r="V128" s="11"/>
      <c r="W128" s="11"/>
    </row>
    <row r="130" spans="13:23">
      <c r="M130" s="1"/>
      <c r="N130" s="1"/>
      <c r="O130" s="1"/>
      <c r="P130" s="1"/>
      <c r="Q130" s="1"/>
      <c r="R130" s="1"/>
      <c r="S130" s="1"/>
      <c r="T130" s="1"/>
      <c r="U130" s="1"/>
      <c r="V130" s="1"/>
      <c r="W130" s="1"/>
    </row>
    <row r="131" spans="13:23">
      <c r="O131" s="11"/>
      <c r="P131" s="11"/>
      <c r="Q131" s="11"/>
      <c r="R131" s="11"/>
      <c r="S131" s="11"/>
      <c r="T131" s="11"/>
      <c r="U131" s="11"/>
      <c r="V131" s="11"/>
      <c r="W131" s="11"/>
    </row>
    <row r="132" spans="13:23">
      <c r="O132" s="11"/>
      <c r="P132" s="11"/>
      <c r="Q132" s="11"/>
      <c r="R132" s="11"/>
      <c r="S132" s="11"/>
      <c r="T132" s="11"/>
      <c r="U132" s="11"/>
      <c r="V132" s="11"/>
      <c r="W132" s="11"/>
    </row>
    <row r="133" spans="13:23">
      <c r="O133" s="11"/>
      <c r="P133" s="11"/>
      <c r="Q133" s="11"/>
      <c r="R133" s="11"/>
      <c r="S133" s="11"/>
      <c r="T133" s="11"/>
      <c r="U133" s="11"/>
      <c r="V133" s="11"/>
      <c r="W133" s="11"/>
    </row>
    <row r="135" spans="13:23">
      <c r="M135" s="1"/>
      <c r="N135" s="1"/>
      <c r="O135" s="1"/>
      <c r="P135" s="1"/>
      <c r="Q135" s="1"/>
      <c r="R135" s="1"/>
      <c r="S135" s="1"/>
      <c r="T135" s="1"/>
      <c r="U135" s="1"/>
      <c r="V135" s="1"/>
      <c r="W135" s="1"/>
    </row>
    <row r="136" spans="13:23">
      <c r="O136" s="11"/>
      <c r="P136" s="11"/>
      <c r="Q136" s="11"/>
      <c r="R136" s="11"/>
      <c r="S136" s="11"/>
      <c r="T136" s="11"/>
      <c r="U136" s="11"/>
      <c r="V136" s="11"/>
      <c r="W136" s="11"/>
    </row>
    <row r="137" spans="13:23">
      <c r="O137" s="11"/>
      <c r="P137" s="11"/>
      <c r="Q137" s="11"/>
      <c r="R137" s="11"/>
      <c r="S137" s="11"/>
      <c r="T137" s="11"/>
      <c r="U137" s="11"/>
      <c r="V137" s="11"/>
      <c r="W137" s="11"/>
    </row>
    <row r="139" spans="13:23">
      <c r="M139" s="1"/>
      <c r="N139" s="1"/>
      <c r="O139" s="1"/>
      <c r="P139" s="1"/>
      <c r="Q139" s="1"/>
      <c r="R139" s="1"/>
      <c r="S139" s="1"/>
      <c r="T139" s="1"/>
      <c r="U139" s="1"/>
      <c r="V139" s="1"/>
      <c r="W139" s="1"/>
    </row>
    <row r="140" spans="13:23">
      <c r="O140" s="11"/>
      <c r="P140" s="11"/>
      <c r="Q140" s="11"/>
      <c r="R140" s="11"/>
      <c r="S140" s="11"/>
      <c r="T140" s="11"/>
      <c r="U140" s="11"/>
      <c r="V140" s="11"/>
      <c r="W140" s="11"/>
    </row>
    <row r="141" spans="13:23">
      <c r="O141" s="11"/>
      <c r="P141" s="11"/>
      <c r="Q141" s="11"/>
      <c r="R141" s="11"/>
      <c r="S141" s="11"/>
      <c r="T141" s="11"/>
      <c r="U141" s="11"/>
      <c r="V141" s="11"/>
      <c r="W141" s="11"/>
    </row>
    <row r="142" spans="13:23">
      <c r="O142" s="11"/>
      <c r="P142" s="11"/>
      <c r="Q142" s="11"/>
      <c r="R142" s="11"/>
      <c r="S142" s="11"/>
      <c r="T142" s="11"/>
      <c r="U142" s="11"/>
      <c r="V142" s="11"/>
      <c r="W142" s="11"/>
    </row>
    <row r="144" spans="13:23">
      <c r="M144" s="1"/>
      <c r="N144" s="1"/>
      <c r="O144" s="1"/>
      <c r="P144" s="1"/>
      <c r="Q144" s="1"/>
      <c r="R144" s="1"/>
      <c r="S144" s="1"/>
      <c r="T144" s="1"/>
      <c r="U144" s="1"/>
      <c r="V144" s="1"/>
      <c r="W144" s="1"/>
    </row>
    <row r="145" spans="13:23">
      <c r="O145" s="11"/>
      <c r="P145" s="11"/>
      <c r="Q145" s="11"/>
      <c r="R145" s="11"/>
      <c r="S145" s="11"/>
      <c r="T145" s="11"/>
      <c r="U145" s="11"/>
      <c r="V145" s="11"/>
      <c r="W145" s="11"/>
    </row>
    <row r="146" spans="13:23">
      <c r="O146" s="11"/>
      <c r="P146" s="11"/>
      <c r="Q146" s="11"/>
      <c r="R146" s="11"/>
      <c r="S146" s="11"/>
      <c r="T146" s="11"/>
      <c r="U146" s="11"/>
      <c r="V146" s="11"/>
      <c r="W146" s="11"/>
    </row>
    <row r="147" spans="13:23">
      <c r="O147" s="11"/>
      <c r="P147" s="11"/>
      <c r="Q147" s="11"/>
      <c r="R147" s="11"/>
      <c r="S147" s="11"/>
      <c r="T147" s="11"/>
      <c r="U147" s="11"/>
      <c r="V147" s="11"/>
      <c r="W147" s="11"/>
    </row>
    <row r="149" spans="13:23">
      <c r="M149" s="1"/>
      <c r="N149" s="1"/>
      <c r="O149" s="1"/>
      <c r="P149" s="1"/>
      <c r="Q149" s="1"/>
      <c r="R149" s="1"/>
      <c r="S149" s="1"/>
      <c r="T149" s="1"/>
      <c r="U149" s="1"/>
      <c r="V149" s="1"/>
      <c r="W149" s="1"/>
    </row>
    <row r="150" spans="13:23">
      <c r="O150" s="11"/>
      <c r="P150" s="11"/>
      <c r="Q150" s="11"/>
      <c r="R150" s="11"/>
      <c r="S150" s="11"/>
      <c r="T150" s="11"/>
      <c r="U150" s="11"/>
      <c r="V150" s="11"/>
      <c r="W150" s="11"/>
    </row>
    <row r="151" spans="13:23">
      <c r="O151" s="11"/>
      <c r="P151" s="11"/>
      <c r="Q151" s="11"/>
      <c r="R151" s="11"/>
      <c r="S151" s="11"/>
      <c r="T151" s="11"/>
      <c r="U151" s="11"/>
      <c r="V151" s="11"/>
      <c r="W151" s="11"/>
    </row>
    <row r="152" spans="13:23">
      <c r="O152" s="11"/>
      <c r="P152" s="11"/>
      <c r="Q152" s="11"/>
      <c r="R152" s="11"/>
      <c r="S152" s="11"/>
      <c r="T152" s="11"/>
      <c r="U152" s="11"/>
      <c r="V152" s="11"/>
      <c r="W152" s="11"/>
    </row>
    <row r="154" spans="13:23">
      <c r="M154" s="1"/>
      <c r="N154" s="1"/>
      <c r="O154" s="1"/>
      <c r="P154" s="1"/>
      <c r="Q154" s="1"/>
      <c r="R154" s="1"/>
      <c r="S154" s="1"/>
      <c r="T154" s="1"/>
      <c r="U154" s="1"/>
      <c r="V154" s="1"/>
      <c r="W154" s="1"/>
    </row>
    <row r="155" spans="13:23">
      <c r="O155" s="11"/>
      <c r="P155" s="11"/>
      <c r="Q155" s="11"/>
      <c r="R155" s="11"/>
      <c r="S155" s="11"/>
      <c r="T155" s="11"/>
      <c r="U155" s="11"/>
      <c r="V155" s="11"/>
      <c r="W155" s="11"/>
    </row>
    <row r="156" spans="13:23">
      <c r="O156" s="11"/>
      <c r="P156" s="11"/>
      <c r="Q156" s="11"/>
      <c r="R156" s="11"/>
      <c r="S156" s="11"/>
      <c r="T156" s="11"/>
      <c r="U156" s="11"/>
      <c r="V156" s="11"/>
      <c r="W156" s="11"/>
    </row>
    <row r="158" spans="13:23">
      <c r="M158" s="1"/>
      <c r="N158" s="1"/>
      <c r="O158" s="1"/>
      <c r="P158" s="1"/>
      <c r="Q158" s="1"/>
      <c r="R158" s="1"/>
      <c r="S158" s="1"/>
      <c r="T158" s="1"/>
      <c r="U158" s="1"/>
      <c r="V158" s="1"/>
      <c r="W158" s="1"/>
    </row>
    <row r="159" spans="13:23">
      <c r="O159" s="11"/>
      <c r="P159" s="11"/>
      <c r="Q159" s="11"/>
      <c r="R159" s="11"/>
      <c r="S159" s="11"/>
      <c r="T159" s="11"/>
      <c r="U159" s="11"/>
      <c r="V159" s="11"/>
      <c r="W159" s="11"/>
    </row>
    <row r="160" spans="13:23">
      <c r="O160" s="11"/>
      <c r="P160" s="11"/>
      <c r="Q160" s="11"/>
      <c r="R160" s="11"/>
      <c r="S160" s="11"/>
      <c r="T160" s="11"/>
      <c r="U160" s="11"/>
      <c r="V160" s="11"/>
      <c r="W160" s="11"/>
    </row>
    <row r="161" spans="13:23">
      <c r="O161" s="11"/>
      <c r="P161" s="11"/>
      <c r="Q161" s="11"/>
      <c r="R161" s="11"/>
      <c r="S161" s="11"/>
      <c r="T161" s="11"/>
      <c r="U161" s="11"/>
      <c r="V161" s="11"/>
      <c r="W161" s="11"/>
    </row>
    <row r="163" spans="13:23">
      <c r="M163" s="1"/>
      <c r="N163" s="1"/>
      <c r="O163" s="1"/>
      <c r="P163" s="1"/>
      <c r="Q163" s="1"/>
      <c r="R163" s="1"/>
      <c r="S163" s="1"/>
      <c r="T163" s="1"/>
      <c r="U163" s="1"/>
      <c r="V163" s="1"/>
      <c r="W163" s="1"/>
    </row>
    <row r="164" spans="13:23">
      <c r="O164" s="11"/>
      <c r="P164" s="11"/>
      <c r="Q164" s="11"/>
      <c r="R164" s="11"/>
      <c r="S164" s="11"/>
      <c r="T164" s="11"/>
      <c r="U164" s="11"/>
      <c r="V164" s="11"/>
      <c r="W164" s="11"/>
    </row>
    <row r="165" spans="13:23">
      <c r="O165" s="11"/>
      <c r="P165" s="11"/>
      <c r="Q165" s="11"/>
      <c r="R165" s="11"/>
      <c r="S165" s="11"/>
      <c r="T165" s="11"/>
      <c r="U165" s="11"/>
      <c r="V165" s="11"/>
      <c r="W165" s="11"/>
    </row>
    <row r="166" spans="13:23">
      <c r="O166" s="11"/>
      <c r="P166" s="11"/>
      <c r="Q166" s="11"/>
      <c r="R166" s="11"/>
      <c r="S166" s="11"/>
      <c r="T166" s="11"/>
      <c r="U166" s="11"/>
      <c r="V166" s="11"/>
      <c r="W166" s="11"/>
    </row>
    <row r="168" spans="13:23">
      <c r="M168" s="1"/>
      <c r="N168" s="1"/>
      <c r="O168" s="1"/>
      <c r="P168" s="1"/>
      <c r="Q168" s="1"/>
      <c r="R168" s="1"/>
      <c r="S168" s="1"/>
      <c r="T168" s="1"/>
      <c r="U168" s="1"/>
      <c r="V168" s="1"/>
      <c r="W168" s="1"/>
    </row>
    <row r="169" spans="13:23">
      <c r="O169" s="11"/>
      <c r="P169" s="11"/>
      <c r="Q169" s="11"/>
      <c r="R169" s="11"/>
      <c r="S169" s="11"/>
      <c r="T169" s="11"/>
      <c r="U169" s="11"/>
      <c r="V169" s="11"/>
      <c r="W169" s="11"/>
    </row>
    <row r="170" spans="13:23">
      <c r="O170" s="11"/>
      <c r="P170" s="11"/>
      <c r="Q170" s="11"/>
      <c r="R170" s="11"/>
      <c r="S170" s="11"/>
      <c r="T170" s="11"/>
      <c r="U170" s="11"/>
      <c r="V170" s="11"/>
      <c r="W170" s="11"/>
    </row>
    <row r="171" spans="13:23">
      <c r="O171" s="11"/>
      <c r="P171" s="11"/>
      <c r="Q171" s="11"/>
      <c r="R171" s="11"/>
      <c r="S171" s="11"/>
      <c r="T171" s="11"/>
      <c r="U171" s="11"/>
      <c r="V171" s="11"/>
      <c r="W171" s="11"/>
    </row>
    <row r="173" spans="13:23">
      <c r="M173" s="1"/>
      <c r="N173" s="1"/>
      <c r="O173" s="1"/>
      <c r="P173" s="1"/>
      <c r="Q173" s="1"/>
      <c r="R173" s="1"/>
      <c r="S173" s="1"/>
      <c r="T173" s="1"/>
      <c r="U173" s="1"/>
      <c r="V173" s="1"/>
      <c r="W173" s="1"/>
    </row>
    <row r="174" spans="13:23">
      <c r="O174" s="11"/>
      <c r="P174" s="11"/>
      <c r="Q174" s="11"/>
      <c r="R174" s="11"/>
      <c r="S174" s="11"/>
      <c r="T174" s="11"/>
      <c r="U174" s="11"/>
      <c r="V174" s="11"/>
      <c r="W174" s="11"/>
    </row>
    <row r="175" spans="13:23">
      <c r="O175" s="11"/>
      <c r="P175" s="11"/>
      <c r="Q175" s="11"/>
      <c r="R175" s="11"/>
      <c r="S175" s="11"/>
      <c r="T175" s="11"/>
      <c r="U175" s="11"/>
      <c r="V175" s="11"/>
      <c r="W175" s="11"/>
    </row>
    <row r="176" spans="13:23">
      <c r="O176" s="11"/>
      <c r="P176" s="11"/>
      <c r="Q176" s="11"/>
      <c r="R176" s="11"/>
      <c r="S176" s="11"/>
      <c r="T176" s="11"/>
      <c r="U176" s="11"/>
      <c r="V176" s="11"/>
      <c r="W176" s="11"/>
    </row>
    <row r="178" spans="13:23">
      <c r="M178" s="1"/>
      <c r="N178" s="1"/>
      <c r="O178" s="1"/>
      <c r="P178" s="1"/>
      <c r="Q178" s="1"/>
      <c r="R178" s="1"/>
      <c r="S178" s="1"/>
      <c r="T178" s="1"/>
      <c r="U178" s="1"/>
      <c r="V178" s="1"/>
      <c r="W178" s="1"/>
    </row>
    <row r="179" spans="13:23">
      <c r="O179" s="11"/>
      <c r="P179" s="11"/>
      <c r="Q179" s="11"/>
      <c r="R179" s="11"/>
      <c r="S179" s="11"/>
      <c r="T179" s="11"/>
      <c r="U179" s="11"/>
      <c r="V179" s="11"/>
      <c r="W179" s="11"/>
    </row>
    <row r="180" spans="13:23">
      <c r="O180" s="11"/>
      <c r="P180" s="11"/>
      <c r="Q180" s="11"/>
      <c r="R180" s="11"/>
      <c r="S180" s="11"/>
      <c r="T180" s="11"/>
      <c r="U180" s="11"/>
      <c r="V180" s="11"/>
      <c r="W180" s="11"/>
    </row>
    <row r="182" spans="13:23">
      <c r="M182" s="1"/>
      <c r="N182" s="1"/>
      <c r="O182" s="1"/>
      <c r="P182" s="1"/>
      <c r="Q182" s="1"/>
      <c r="R182" s="1"/>
      <c r="S182" s="1"/>
      <c r="T182" s="1"/>
      <c r="U182" s="1"/>
      <c r="V182" s="1"/>
      <c r="W182" s="1"/>
    </row>
    <row r="183" spans="13:23">
      <c r="O183" s="11"/>
      <c r="P183" s="11"/>
      <c r="Q183" s="11"/>
      <c r="R183" s="11"/>
      <c r="S183" s="11"/>
      <c r="T183" s="11"/>
      <c r="U183" s="11"/>
      <c r="V183" s="11"/>
      <c r="W183" s="11"/>
    </row>
    <row r="184" spans="13:23">
      <c r="O184" s="11"/>
      <c r="P184" s="11"/>
      <c r="Q184" s="11"/>
      <c r="R184" s="11"/>
      <c r="S184" s="11"/>
      <c r="T184" s="11"/>
      <c r="U184" s="11"/>
      <c r="V184" s="11"/>
      <c r="W184" s="11"/>
    </row>
    <row r="185" spans="13:23">
      <c r="O185" s="11"/>
      <c r="P185" s="11"/>
      <c r="Q185" s="11"/>
      <c r="R185" s="11"/>
      <c r="S185" s="11"/>
      <c r="T185" s="11"/>
      <c r="U185" s="11"/>
      <c r="V185" s="11"/>
      <c r="W185" s="11"/>
    </row>
    <row r="187" spans="13:23">
      <c r="M187" s="1"/>
      <c r="N187" s="1"/>
      <c r="O187" s="1"/>
      <c r="P187" s="1"/>
      <c r="Q187" s="1"/>
      <c r="R187" s="1"/>
      <c r="S187" s="1"/>
      <c r="T187" s="1"/>
      <c r="U187" s="1"/>
      <c r="V187" s="1"/>
      <c r="W187" s="1"/>
    </row>
    <row r="188" spans="13:23">
      <c r="O188" s="11"/>
      <c r="P188" s="11"/>
      <c r="Q188" s="11"/>
      <c r="R188" s="11"/>
      <c r="S188" s="11"/>
      <c r="T188" s="11"/>
      <c r="U188" s="11"/>
      <c r="V188" s="11"/>
      <c r="W188" s="11"/>
    </row>
    <row r="189" spans="13:23">
      <c r="O189" s="11"/>
      <c r="P189" s="11"/>
      <c r="Q189" s="11"/>
      <c r="R189" s="11"/>
      <c r="S189" s="11"/>
      <c r="T189" s="11"/>
      <c r="U189" s="11"/>
      <c r="V189" s="11"/>
      <c r="W189" s="11"/>
    </row>
    <row r="190" spans="13:23">
      <c r="O190" s="11"/>
      <c r="P190" s="11"/>
      <c r="Q190" s="11"/>
      <c r="R190" s="11"/>
      <c r="S190" s="11"/>
      <c r="T190" s="11"/>
      <c r="U190" s="11"/>
      <c r="V190" s="11"/>
      <c r="W190" s="11"/>
    </row>
    <row r="192" spans="13:23">
      <c r="M192" s="1"/>
      <c r="N192" s="1"/>
      <c r="O192" s="1"/>
      <c r="P192" s="1"/>
      <c r="Q192" s="1"/>
      <c r="R192" s="1"/>
      <c r="S192" s="1"/>
      <c r="T192" s="1"/>
      <c r="U192" s="1"/>
      <c r="V192" s="1"/>
      <c r="W192" s="1"/>
    </row>
    <row r="193" spans="13:23">
      <c r="O193" s="11"/>
      <c r="P193" s="11"/>
      <c r="Q193" s="11"/>
      <c r="R193" s="11"/>
      <c r="S193" s="11"/>
      <c r="T193" s="11"/>
      <c r="U193" s="11"/>
      <c r="V193" s="11"/>
      <c r="W193" s="11"/>
    </row>
    <row r="194" spans="13:23">
      <c r="O194" s="11"/>
      <c r="P194" s="11"/>
      <c r="Q194" s="11"/>
      <c r="R194" s="11"/>
      <c r="S194" s="11"/>
      <c r="T194" s="11"/>
      <c r="U194" s="11"/>
      <c r="V194" s="11"/>
      <c r="W194" s="11"/>
    </row>
    <row r="195" spans="13:23">
      <c r="O195" s="11"/>
      <c r="P195" s="11"/>
      <c r="Q195" s="11"/>
      <c r="R195" s="11"/>
      <c r="S195" s="11"/>
      <c r="T195" s="11"/>
      <c r="U195" s="11"/>
      <c r="V195" s="11"/>
      <c r="W195" s="11"/>
    </row>
    <row r="197" spans="13:23">
      <c r="M197" s="1"/>
      <c r="N197" s="1"/>
      <c r="O197" s="1"/>
      <c r="P197" s="1"/>
      <c r="Q197" s="1"/>
      <c r="R197" s="1"/>
      <c r="S197" s="1"/>
      <c r="T197" s="1"/>
      <c r="U197" s="1"/>
      <c r="V197" s="1"/>
      <c r="W197" s="1"/>
    </row>
    <row r="198" spans="13:23">
      <c r="O198" s="11"/>
      <c r="P198" s="11"/>
      <c r="Q198" s="11"/>
      <c r="R198" s="11"/>
      <c r="S198" s="11"/>
      <c r="T198" s="11"/>
      <c r="U198" s="11"/>
      <c r="V198" s="11"/>
      <c r="W198" s="11"/>
    </row>
    <row r="199" spans="13:23">
      <c r="O199" s="11"/>
      <c r="P199" s="11"/>
      <c r="Q199" s="11"/>
      <c r="R199" s="11"/>
      <c r="S199" s="11"/>
      <c r="T199" s="11"/>
      <c r="U199" s="11"/>
      <c r="V199" s="11"/>
      <c r="W199" s="11"/>
    </row>
    <row r="200" spans="13:23">
      <c r="O200" s="11"/>
      <c r="P200" s="11"/>
      <c r="Q200" s="11"/>
      <c r="R200" s="11"/>
      <c r="S200" s="11"/>
      <c r="T200" s="11"/>
      <c r="U200" s="11"/>
      <c r="V200" s="11"/>
      <c r="W200" s="11"/>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9C87D-1EBE-4CE9-86E5-733AA48149BE}">
  <dimension ref="A1:W200"/>
  <sheetViews>
    <sheetView zoomScale="70" zoomScaleNormal="70" workbookViewId="0">
      <selection activeCell="W52" sqref="W52"/>
    </sheetView>
  </sheetViews>
  <sheetFormatPr defaultRowHeight="15"/>
  <cols>
    <col min="1" max="1" width="14.28515625" style="9" bestFit="1" customWidth="1"/>
    <col min="2" max="2" width="93.5703125" style="9" bestFit="1" customWidth="1"/>
    <col min="3" max="3" width="21.7109375" style="9" bestFit="1" customWidth="1"/>
    <col min="4" max="6" width="13.5703125" style="9" bestFit="1" customWidth="1"/>
    <col min="7" max="9" width="14" style="9" bestFit="1" customWidth="1"/>
    <col min="10" max="10" width="14.42578125" style="9" bestFit="1" customWidth="1"/>
    <col min="11" max="11" width="14.42578125" style="9" customWidth="1"/>
    <col min="12" max="12" width="6.7109375" style="9" customWidth="1"/>
    <col min="13" max="13" width="21.42578125" style="9" customWidth="1"/>
    <col min="14" max="14" width="35.85546875" style="9" bestFit="1" customWidth="1"/>
    <col min="15" max="18" width="13.5703125" style="9" bestFit="1" customWidth="1"/>
    <col min="19" max="21" width="14" style="9" bestFit="1" customWidth="1"/>
    <col min="22" max="23" width="14.42578125" style="9" bestFit="1" customWidth="1"/>
    <col min="24" max="16384" width="9.140625" style="9"/>
  </cols>
  <sheetData>
    <row r="1" spans="1:23">
      <c r="B1" s="1" t="s">
        <v>214</v>
      </c>
      <c r="C1" s="9" t="s">
        <v>215</v>
      </c>
      <c r="M1" s="1" t="s">
        <v>214</v>
      </c>
      <c r="N1" s="9" t="s">
        <v>268</v>
      </c>
    </row>
    <row r="3" spans="1:23">
      <c r="B3" s="128" t="s">
        <v>150</v>
      </c>
      <c r="C3" s="128" t="s">
        <v>112</v>
      </c>
      <c r="D3" s="128"/>
      <c r="E3" s="128"/>
      <c r="F3" s="128"/>
      <c r="G3" s="128"/>
      <c r="H3" s="128"/>
      <c r="I3" s="128"/>
      <c r="J3" s="128"/>
      <c r="K3" s="128"/>
    </row>
    <row r="4" spans="1:23">
      <c r="B4" s="129" t="s">
        <v>110</v>
      </c>
      <c r="C4" s="129" t="s">
        <v>0</v>
      </c>
      <c r="D4" s="129" t="s">
        <v>103</v>
      </c>
      <c r="E4" s="129" t="s">
        <v>104</v>
      </c>
      <c r="F4" s="129" t="s">
        <v>105</v>
      </c>
      <c r="G4" s="129" t="s">
        <v>106</v>
      </c>
      <c r="H4" s="129" t="s">
        <v>107</v>
      </c>
      <c r="I4" s="129" t="s">
        <v>108</v>
      </c>
      <c r="J4" s="129" t="s">
        <v>230</v>
      </c>
      <c r="K4" s="129" t="s">
        <v>234</v>
      </c>
      <c r="M4" s="1" t="s">
        <v>116</v>
      </c>
      <c r="N4" s="1" t="str">
        <f>A5</f>
        <v>State Total</v>
      </c>
      <c r="O4" s="1" t="str">
        <f t="shared" ref="O4:W4" si="0">C4</f>
        <v>2015-2016</v>
      </c>
      <c r="P4" s="1" t="str">
        <f t="shared" si="0"/>
        <v>2016-2017</v>
      </c>
      <c r="Q4" s="1" t="str">
        <f t="shared" si="0"/>
        <v>2017-2018</v>
      </c>
      <c r="R4" s="1" t="str">
        <f t="shared" si="0"/>
        <v>2018-2019</v>
      </c>
      <c r="S4" s="1" t="str">
        <f t="shared" si="0"/>
        <v>2019-2020</v>
      </c>
      <c r="T4" s="1" t="str">
        <f t="shared" si="0"/>
        <v>2020-2021</v>
      </c>
      <c r="U4" s="1" t="str">
        <f t="shared" si="0"/>
        <v>2021-2022</v>
      </c>
      <c r="V4" s="1" t="str">
        <f t="shared" si="0"/>
        <v>2022-2023</v>
      </c>
      <c r="W4" s="1" t="str">
        <f t="shared" si="0"/>
        <v>2023-2024</v>
      </c>
    </row>
    <row r="5" spans="1:23">
      <c r="A5" s="1" t="s">
        <v>126</v>
      </c>
      <c r="B5" s="10" t="s">
        <v>113</v>
      </c>
      <c r="C5" s="8">
        <v>1463</v>
      </c>
      <c r="D5" s="8">
        <v>1539</v>
      </c>
      <c r="E5" s="8">
        <v>1475</v>
      </c>
      <c r="F5" s="8">
        <v>1569</v>
      </c>
      <c r="G5" s="8">
        <v>1491</v>
      </c>
      <c r="H5" s="8">
        <v>1849</v>
      </c>
      <c r="I5" s="8">
        <v>1898</v>
      </c>
      <c r="J5" s="8">
        <v>2180</v>
      </c>
      <c r="K5" s="8">
        <v>1985</v>
      </c>
      <c r="N5" s="9" t="str">
        <f>B5</f>
        <v>Home-Based</v>
      </c>
      <c r="O5" s="11">
        <f>C5/C8</f>
        <v>1.6409439633900132E-2</v>
      </c>
      <c r="P5" s="11">
        <f t="shared" ref="P5:W5" si="1">D5/D8</f>
        <v>1.7096960540348382E-2</v>
      </c>
      <c r="Q5" s="11">
        <f t="shared" si="1"/>
        <v>1.6603442259418937E-2</v>
      </c>
      <c r="R5" s="11">
        <f t="shared" si="1"/>
        <v>1.7425975699149249E-2</v>
      </c>
      <c r="S5" s="11">
        <f t="shared" si="1"/>
        <v>1.6424322538003966E-2</v>
      </c>
      <c r="T5" s="11">
        <f t="shared" si="1"/>
        <v>2.0389484363283489E-2</v>
      </c>
      <c r="U5" s="11">
        <f t="shared" si="1"/>
        <v>2.0677408460524453E-2</v>
      </c>
      <c r="V5" s="11">
        <f t="shared" si="1"/>
        <v>2.2932643250123605E-2</v>
      </c>
      <c r="W5" s="11">
        <f t="shared" si="1"/>
        <v>2.0736917982094167E-2</v>
      </c>
    </row>
    <row r="6" spans="1:23">
      <c r="B6" s="10" t="s">
        <v>114</v>
      </c>
      <c r="C6" s="8">
        <v>4706</v>
      </c>
      <c r="D6" s="8">
        <v>4773</v>
      </c>
      <c r="E6" s="8">
        <v>4668</v>
      </c>
      <c r="F6" s="8">
        <v>4799</v>
      </c>
      <c r="G6" s="8">
        <v>4413</v>
      </c>
      <c r="H6" s="8">
        <v>4548</v>
      </c>
      <c r="I6" s="8">
        <v>4668</v>
      </c>
      <c r="J6" s="8">
        <v>5084</v>
      </c>
      <c r="K6" s="8">
        <v>5159</v>
      </c>
      <c r="N6" s="9" t="str">
        <f>B6</f>
        <v>Private</v>
      </c>
      <c r="O6" s="11">
        <f t="shared" ref="O6:W6" si="2">C6/C8</f>
        <v>5.2783884427295973E-2</v>
      </c>
      <c r="P6" s="11">
        <f t="shared" si="2"/>
        <v>5.3023906861002487E-2</v>
      </c>
      <c r="Q6" s="11">
        <f t="shared" si="2"/>
        <v>5.2545673536927184E-2</v>
      </c>
      <c r="R6" s="11">
        <f t="shared" si="2"/>
        <v>5.3299717896887984E-2</v>
      </c>
      <c r="S6" s="11">
        <f t="shared" si="2"/>
        <v>4.8612029081295437E-2</v>
      </c>
      <c r="T6" s="11">
        <f t="shared" si="2"/>
        <v>5.0152176789731377E-2</v>
      </c>
      <c r="U6" s="11">
        <f t="shared" si="2"/>
        <v>5.0854658953492171E-2</v>
      </c>
      <c r="V6" s="11">
        <f t="shared" si="2"/>
        <v>5.3481448753957987E-2</v>
      </c>
      <c r="W6" s="11">
        <f t="shared" si="2"/>
        <v>5.3895093133311742E-2</v>
      </c>
    </row>
    <row r="7" spans="1:23">
      <c r="B7" s="10" t="s">
        <v>115</v>
      </c>
      <c r="C7" s="8">
        <v>82987</v>
      </c>
      <c r="D7" s="8">
        <v>83704</v>
      </c>
      <c r="E7" s="8">
        <v>82694</v>
      </c>
      <c r="F7" s="8">
        <v>83670</v>
      </c>
      <c r="G7" s="8">
        <v>84876</v>
      </c>
      <c r="H7" s="8">
        <v>84287</v>
      </c>
      <c r="I7" s="8">
        <v>85225</v>
      </c>
      <c r="J7" s="8">
        <v>87797</v>
      </c>
      <c r="K7" s="8">
        <v>88579</v>
      </c>
      <c r="N7" s="9" t="str">
        <f>B7</f>
        <v>Public</v>
      </c>
      <c r="O7" s="11">
        <f t="shared" ref="O7:W7" si="3">C7/C8</f>
        <v>0.93080667593880384</v>
      </c>
      <c r="P7" s="11">
        <f t="shared" si="3"/>
        <v>0.92987913259864918</v>
      </c>
      <c r="Q7" s="11">
        <f t="shared" si="3"/>
        <v>0.93085088420365392</v>
      </c>
      <c r="R7" s="11">
        <f t="shared" si="3"/>
        <v>0.9292743064039628</v>
      </c>
      <c r="S7" s="11">
        <f t="shared" si="3"/>
        <v>0.93496364838070056</v>
      </c>
      <c r="T7" s="11">
        <f t="shared" si="3"/>
        <v>0.92945833884698514</v>
      </c>
      <c r="U7" s="11">
        <f t="shared" si="3"/>
        <v>0.92846793258598337</v>
      </c>
      <c r="V7" s="11">
        <f t="shared" si="3"/>
        <v>0.92358590799591844</v>
      </c>
      <c r="W7" s="11">
        <f t="shared" si="3"/>
        <v>0.92536798888459404</v>
      </c>
    </row>
    <row r="8" spans="1:23">
      <c r="B8" s="130" t="s">
        <v>111</v>
      </c>
      <c r="C8" s="131">
        <v>89156</v>
      </c>
      <c r="D8" s="131">
        <v>90016</v>
      </c>
      <c r="E8" s="131">
        <v>88837</v>
      </c>
      <c r="F8" s="131">
        <v>90038</v>
      </c>
      <c r="G8" s="131">
        <v>90780</v>
      </c>
      <c r="H8" s="131">
        <v>90684</v>
      </c>
      <c r="I8" s="131">
        <v>91791</v>
      </c>
      <c r="J8" s="131">
        <v>95061</v>
      </c>
      <c r="K8" s="131">
        <v>95723</v>
      </c>
    </row>
    <row r="10" spans="1:23">
      <c r="A10" s="1" t="s">
        <v>203</v>
      </c>
      <c r="B10" s="1" t="s">
        <v>214</v>
      </c>
      <c r="C10" s="10"/>
      <c r="D10" s="10"/>
      <c r="E10" s="10"/>
      <c r="F10" s="10"/>
      <c r="G10" s="10"/>
      <c r="H10" s="10"/>
      <c r="I10" s="10"/>
      <c r="J10" s="10"/>
      <c r="K10" s="10"/>
      <c r="M10" s="1" t="s">
        <v>214</v>
      </c>
    </row>
    <row r="11" spans="1:23">
      <c r="B11" s="128" t="s">
        <v>150</v>
      </c>
      <c r="C11" s="128" t="s">
        <v>112</v>
      </c>
      <c r="D11" s="128"/>
      <c r="E11" s="128"/>
      <c r="F11" s="128"/>
      <c r="G11" s="128"/>
      <c r="H11" s="128"/>
      <c r="I11" s="128"/>
      <c r="J11" s="128"/>
      <c r="K11" s="128"/>
    </row>
    <row r="12" spans="1:23">
      <c r="B12" s="129" t="s">
        <v>110</v>
      </c>
      <c r="C12" s="129" t="s">
        <v>0</v>
      </c>
      <c r="D12" s="129" t="s">
        <v>103</v>
      </c>
      <c r="E12" s="129" t="s">
        <v>104</v>
      </c>
      <c r="F12" s="129" t="s">
        <v>105</v>
      </c>
      <c r="G12" s="129" t="s">
        <v>106</v>
      </c>
      <c r="H12" s="129" t="s">
        <v>107</v>
      </c>
      <c r="I12" s="129" t="s">
        <v>108</v>
      </c>
      <c r="J12" s="129" t="s">
        <v>230</v>
      </c>
      <c r="K12" s="129" t="s">
        <v>234</v>
      </c>
    </row>
    <row r="13" spans="1:23">
      <c r="B13" s="132" t="s">
        <v>186</v>
      </c>
      <c r="C13" s="133"/>
      <c r="D13" s="133"/>
      <c r="E13" s="133"/>
      <c r="F13" s="133"/>
      <c r="G13" s="133"/>
      <c r="H13" s="133"/>
      <c r="I13" s="133"/>
      <c r="J13" s="133"/>
      <c r="K13" s="133"/>
      <c r="M13" s="1" t="s">
        <v>116</v>
      </c>
      <c r="N13" s="1" t="str">
        <f>B13</f>
        <v>Benton-Franklin</v>
      </c>
      <c r="O13" s="1" t="str">
        <f>$C$12</f>
        <v>2015-2016</v>
      </c>
      <c r="P13" s="1" t="str">
        <f>$D$12</f>
        <v>2016-2017</v>
      </c>
      <c r="Q13" s="1" t="str">
        <f>$E$12</f>
        <v>2017-2018</v>
      </c>
      <c r="R13" s="1" t="str">
        <f>$F$12</f>
        <v>2018-2019</v>
      </c>
      <c r="S13" s="1" t="str">
        <f>$G$12</f>
        <v>2019-2020</v>
      </c>
      <c r="T13" s="1" t="str">
        <f>$H$12</f>
        <v>2020-2021</v>
      </c>
      <c r="U13" s="1" t="str">
        <f>$I$12</f>
        <v>2021-2022</v>
      </c>
      <c r="V13" s="1" t="str">
        <f>$J$12</f>
        <v>2022-2023</v>
      </c>
      <c r="W13" s="1" t="str">
        <f>$K$12</f>
        <v>2023-2024</v>
      </c>
    </row>
    <row r="14" spans="1:23">
      <c r="B14" s="3" t="s">
        <v>113</v>
      </c>
      <c r="C14" s="8">
        <v>48</v>
      </c>
      <c r="D14" s="8">
        <v>60</v>
      </c>
      <c r="E14" s="8">
        <v>39</v>
      </c>
      <c r="F14" s="8">
        <v>50</v>
      </c>
      <c r="G14" s="8">
        <v>71</v>
      </c>
      <c r="H14" s="8">
        <v>105</v>
      </c>
      <c r="I14" s="8">
        <v>63</v>
      </c>
      <c r="J14" s="8">
        <v>78</v>
      </c>
      <c r="K14" s="8">
        <v>102</v>
      </c>
      <c r="N14" s="9" t="str">
        <f>B14</f>
        <v>Home-Based</v>
      </c>
      <c r="O14" s="11">
        <f t="shared" ref="O14:W14" si="4">C14/C17</f>
        <v>1.0921501706484642E-2</v>
      </c>
      <c r="P14" s="11">
        <f t="shared" si="4"/>
        <v>1.366742596810934E-2</v>
      </c>
      <c r="Q14" s="11">
        <f t="shared" si="4"/>
        <v>8.9717046238785361E-3</v>
      </c>
      <c r="R14" s="11">
        <f t="shared" si="4"/>
        <v>1.0914647456887142E-2</v>
      </c>
      <c r="S14" s="11">
        <f t="shared" si="4"/>
        <v>1.5690607734806631E-2</v>
      </c>
      <c r="T14" s="11">
        <f t="shared" si="4"/>
        <v>2.30566534914361E-2</v>
      </c>
      <c r="U14" s="11">
        <f t="shared" si="4"/>
        <v>1.3251998317206562E-2</v>
      </c>
      <c r="V14" s="11">
        <f t="shared" si="4"/>
        <v>1.5628130635143258E-2</v>
      </c>
      <c r="W14" s="11">
        <f t="shared" si="4"/>
        <v>2.0379620379620381E-2</v>
      </c>
    </row>
    <row r="15" spans="1:23">
      <c r="B15" s="3" t="s">
        <v>114</v>
      </c>
      <c r="C15" s="8">
        <v>90</v>
      </c>
      <c r="D15" s="8">
        <v>71</v>
      </c>
      <c r="E15" s="8">
        <v>70</v>
      </c>
      <c r="F15" s="8">
        <v>72</v>
      </c>
      <c r="G15" s="8">
        <v>68</v>
      </c>
      <c r="H15" s="8">
        <v>95</v>
      </c>
      <c r="I15" s="8">
        <v>97</v>
      </c>
      <c r="J15" s="8">
        <v>111</v>
      </c>
      <c r="K15" s="8">
        <v>123</v>
      </c>
      <c r="N15" s="9" t="str">
        <f>B15</f>
        <v>Private</v>
      </c>
      <c r="O15" s="11">
        <f t="shared" ref="O15:W15" si="5">C15/C17</f>
        <v>2.0477815699658702E-2</v>
      </c>
      <c r="P15" s="11">
        <f t="shared" si="5"/>
        <v>1.6173120728929385E-2</v>
      </c>
      <c r="Q15" s="11">
        <f t="shared" si="5"/>
        <v>1.610305958132045E-2</v>
      </c>
      <c r="R15" s="11">
        <f t="shared" si="5"/>
        <v>1.5717092337917484E-2</v>
      </c>
      <c r="S15" s="11">
        <f t="shared" si="5"/>
        <v>1.5027624309392265E-2</v>
      </c>
      <c r="T15" s="11">
        <f t="shared" si="5"/>
        <v>2.0860781730346948E-2</v>
      </c>
      <c r="U15" s="11">
        <f t="shared" si="5"/>
        <v>2.0403870424905345E-2</v>
      </c>
      <c r="V15" s="11">
        <f t="shared" si="5"/>
        <v>2.2240032057703866E-2</v>
      </c>
      <c r="W15" s="11">
        <f t="shared" si="5"/>
        <v>2.4575424575424575E-2</v>
      </c>
    </row>
    <row r="16" spans="1:23">
      <c r="B16" s="3" t="s">
        <v>115</v>
      </c>
      <c r="C16" s="8">
        <v>4257</v>
      </c>
      <c r="D16" s="8">
        <v>4259</v>
      </c>
      <c r="E16" s="8">
        <v>4238</v>
      </c>
      <c r="F16" s="8">
        <v>4459</v>
      </c>
      <c r="G16" s="8">
        <v>4386</v>
      </c>
      <c r="H16" s="8">
        <v>4354</v>
      </c>
      <c r="I16" s="8">
        <v>4594</v>
      </c>
      <c r="J16" s="8">
        <v>4802</v>
      </c>
      <c r="K16" s="8">
        <v>4780</v>
      </c>
      <c r="N16" s="9" t="str">
        <f>B16</f>
        <v>Public</v>
      </c>
      <c r="O16" s="11">
        <f t="shared" ref="O16:W16" si="6">C16/C17</f>
        <v>0.96860068259385668</v>
      </c>
      <c r="P16" s="11">
        <f t="shared" si="6"/>
        <v>0.97015945330296127</v>
      </c>
      <c r="Q16" s="11">
        <f t="shared" si="6"/>
        <v>0.97492523579480106</v>
      </c>
      <c r="R16" s="11">
        <f t="shared" si="6"/>
        <v>0.9733682602051954</v>
      </c>
      <c r="S16" s="11">
        <f t="shared" si="6"/>
        <v>0.96928176795580112</v>
      </c>
      <c r="T16" s="11">
        <f t="shared" si="6"/>
        <v>0.95608256477821696</v>
      </c>
      <c r="U16" s="11">
        <f t="shared" si="6"/>
        <v>0.96634413125788809</v>
      </c>
      <c r="V16" s="11">
        <f t="shared" si="6"/>
        <v>0.9621318373071529</v>
      </c>
      <c r="W16" s="11">
        <f t="shared" si="6"/>
        <v>0.95504495504495501</v>
      </c>
    </row>
    <row r="17" spans="2:23">
      <c r="B17" s="134" t="s">
        <v>195</v>
      </c>
      <c r="C17" s="135">
        <v>4395</v>
      </c>
      <c r="D17" s="135">
        <v>4390</v>
      </c>
      <c r="E17" s="135">
        <v>4347</v>
      </c>
      <c r="F17" s="135">
        <v>4581</v>
      </c>
      <c r="G17" s="135">
        <v>4525</v>
      </c>
      <c r="H17" s="135">
        <v>4554</v>
      </c>
      <c r="I17" s="135">
        <v>4754</v>
      </c>
      <c r="J17" s="135">
        <v>4991</v>
      </c>
      <c r="K17" s="135">
        <v>5005</v>
      </c>
    </row>
    <row r="18" spans="2:23">
      <c r="B18" s="132" t="s">
        <v>221</v>
      </c>
      <c r="C18" s="133"/>
      <c r="D18" s="133"/>
      <c r="E18" s="133"/>
      <c r="F18" s="133"/>
      <c r="G18" s="133"/>
      <c r="H18" s="133"/>
      <c r="I18" s="133"/>
      <c r="J18" s="133"/>
      <c r="K18" s="133"/>
      <c r="M18" s="1" t="s">
        <v>116</v>
      </c>
      <c r="N18" s="1" t="str">
        <f>B18</f>
        <v>Central WA (Grant-Kittitas-Klickitat-Skamania-Yakima)</v>
      </c>
      <c r="O18" s="1" t="str">
        <f>$C$12</f>
        <v>2015-2016</v>
      </c>
      <c r="P18" s="1" t="str">
        <f>$D$12</f>
        <v>2016-2017</v>
      </c>
      <c r="Q18" s="1" t="str">
        <f>$E$12</f>
        <v>2017-2018</v>
      </c>
      <c r="R18" s="1" t="str">
        <f>$F$12</f>
        <v>2018-2019</v>
      </c>
      <c r="S18" s="1" t="str">
        <f>$G$12</f>
        <v>2019-2020</v>
      </c>
      <c r="T18" s="1" t="str">
        <f>$H$12</f>
        <v>2020-2021</v>
      </c>
      <c r="U18" s="1" t="str">
        <f>$I$12</f>
        <v>2021-2022</v>
      </c>
      <c r="V18" s="1" t="str">
        <f>$J$12</f>
        <v>2022-2023</v>
      </c>
      <c r="W18" s="1" t="str">
        <f>$K$12</f>
        <v>2023-2024</v>
      </c>
    </row>
    <row r="19" spans="2:23">
      <c r="B19" s="3" t="s">
        <v>113</v>
      </c>
      <c r="C19" s="8">
        <v>75</v>
      </c>
      <c r="D19" s="8">
        <v>86</v>
      </c>
      <c r="E19" s="8">
        <v>95</v>
      </c>
      <c r="F19" s="8">
        <v>87</v>
      </c>
      <c r="G19" s="8">
        <v>80</v>
      </c>
      <c r="H19" s="8">
        <v>107</v>
      </c>
      <c r="I19" s="8">
        <v>108</v>
      </c>
      <c r="J19" s="8">
        <v>123</v>
      </c>
      <c r="K19" s="8">
        <v>137</v>
      </c>
      <c r="N19" s="9" t="str">
        <f>B19</f>
        <v>Home-Based</v>
      </c>
      <c r="O19" s="11">
        <f t="shared" ref="O19:W19" si="7">C19/C22</f>
        <v>1.1757328734911428E-2</v>
      </c>
      <c r="P19" s="11">
        <f t="shared" si="7"/>
        <v>1.307388263910003E-2</v>
      </c>
      <c r="Q19" s="11">
        <f t="shared" si="7"/>
        <v>1.4561618638871858E-2</v>
      </c>
      <c r="R19" s="11">
        <f t="shared" si="7"/>
        <v>1.3475836431226766E-2</v>
      </c>
      <c r="S19" s="11">
        <f t="shared" si="7"/>
        <v>1.1872959335114277E-2</v>
      </c>
      <c r="T19" s="11">
        <f t="shared" si="7"/>
        <v>1.5953481437304309E-2</v>
      </c>
      <c r="U19" s="11">
        <f t="shared" si="7"/>
        <v>1.5147265077138849E-2</v>
      </c>
      <c r="V19" s="11">
        <f t="shared" si="7"/>
        <v>1.6483516483516484E-2</v>
      </c>
      <c r="W19" s="11">
        <f t="shared" si="7"/>
        <v>1.8057203110583894E-2</v>
      </c>
    </row>
    <row r="20" spans="2:23">
      <c r="B20" s="3" t="s">
        <v>114</v>
      </c>
      <c r="C20" s="8">
        <v>102</v>
      </c>
      <c r="D20" s="8">
        <v>119</v>
      </c>
      <c r="E20" s="8">
        <v>137</v>
      </c>
      <c r="F20" s="8">
        <v>108</v>
      </c>
      <c r="G20" s="8">
        <v>73</v>
      </c>
      <c r="H20" s="8">
        <v>130</v>
      </c>
      <c r="I20" s="8">
        <v>127</v>
      </c>
      <c r="J20" s="8">
        <v>159</v>
      </c>
      <c r="K20" s="8">
        <v>130</v>
      </c>
      <c r="N20" s="9" t="str">
        <f>B20</f>
        <v>Private</v>
      </c>
      <c r="O20" s="11">
        <f t="shared" ref="O20:W20" si="8">C20/C22</f>
        <v>1.5989967079479542E-2</v>
      </c>
      <c r="P20" s="11">
        <f t="shared" si="8"/>
        <v>1.8090605047126788E-2</v>
      </c>
      <c r="Q20" s="11">
        <f t="shared" si="8"/>
        <v>2.0999386879215206E-2</v>
      </c>
      <c r="R20" s="11">
        <f t="shared" si="8"/>
        <v>1.6728624535315983E-2</v>
      </c>
      <c r="S20" s="11">
        <f t="shared" si="8"/>
        <v>1.0834075393291778E-2</v>
      </c>
      <c r="T20" s="11">
        <f t="shared" si="8"/>
        <v>1.9382734456537945E-2</v>
      </c>
      <c r="U20" s="11">
        <f t="shared" si="8"/>
        <v>1.7812061711079945E-2</v>
      </c>
      <c r="V20" s="11">
        <f t="shared" si="8"/>
        <v>2.1307960332350575E-2</v>
      </c>
      <c r="W20" s="11">
        <f t="shared" si="8"/>
        <v>1.7134572294714642E-2</v>
      </c>
    </row>
    <row r="21" spans="2:23">
      <c r="B21" s="3" t="s">
        <v>115</v>
      </c>
      <c r="C21" s="8">
        <v>6202</v>
      </c>
      <c r="D21" s="8">
        <v>6373</v>
      </c>
      <c r="E21" s="8">
        <v>6292</v>
      </c>
      <c r="F21" s="8">
        <v>6261</v>
      </c>
      <c r="G21" s="8">
        <v>6585</v>
      </c>
      <c r="H21" s="8">
        <v>6470</v>
      </c>
      <c r="I21" s="8">
        <v>6895</v>
      </c>
      <c r="J21" s="8">
        <v>7180</v>
      </c>
      <c r="K21" s="8">
        <v>7320</v>
      </c>
      <c r="N21" s="9" t="str">
        <f>B21</f>
        <v>Public</v>
      </c>
      <c r="O21" s="11">
        <f>C21/C22</f>
        <v>0.97225270418560905</v>
      </c>
      <c r="P21" s="11">
        <f t="shared" ref="P21:W21" si="9">D21/D22</f>
        <v>0.96883551231377318</v>
      </c>
      <c r="Q21" s="11">
        <f t="shared" si="9"/>
        <v>0.96443899448191295</v>
      </c>
      <c r="R21" s="11">
        <f t="shared" si="9"/>
        <v>0.96979553903345728</v>
      </c>
      <c r="S21" s="11">
        <f t="shared" si="9"/>
        <v>0.97729296527159393</v>
      </c>
      <c r="T21" s="11">
        <f t="shared" si="9"/>
        <v>0.96466378410615772</v>
      </c>
      <c r="U21" s="11">
        <f t="shared" si="9"/>
        <v>0.96704067321178122</v>
      </c>
      <c r="V21" s="11">
        <f t="shared" si="9"/>
        <v>0.96220852318413297</v>
      </c>
      <c r="W21" s="11">
        <f t="shared" si="9"/>
        <v>0.9648082245947015</v>
      </c>
    </row>
    <row r="22" spans="2:23">
      <c r="B22" s="134" t="s">
        <v>223</v>
      </c>
      <c r="C22" s="135">
        <v>6379</v>
      </c>
      <c r="D22" s="135">
        <v>6578</v>
      </c>
      <c r="E22" s="135">
        <v>6524</v>
      </c>
      <c r="F22" s="135">
        <v>6456</v>
      </c>
      <c r="G22" s="135">
        <v>6738</v>
      </c>
      <c r="H22" s="135">
        <v>6707</v>
      </c>
      <c r="I22" s="135">
        <v>7130</v>
      </c>
      <c r="J22" s="135">
        <v>7462</v>
      </c>
      <c r="K22" s="135">
        <v>7587</v>
      </c>
    </row>
    <row r="23" spans="2:23">
      <c r="B23" s="132" t="s">
        <v>181</v>
      </c>
      <c r="C23" s="133"/>
      <c r="D23" s="133"/>
      <c r="E23" s="133"/>
      <c r="F23" s="133"/>
      <c r="G23" s="133"/>
      <c r="H23" s="133"/>
      <c r="I23" s="133"/>
      <c r="J23" s="133"/>
      <c r="K23" s="133"/>
      <c r="M23" s="1" t="s">
        <v>116</v>
      </c>
      <c r="N23" s="1" t="str">
        <f>B23</f>
        <v>Chelan-Douglas-Okanogan</v>
      </c>
      <c r="O23" s="1" t="str">
        <f>$C$12</f>
        <v>2015-2016</v>
      </c>
      <c r="P23" s="1" t="str">
        <f>$D$12</f>
        <v>2016-2017</v>
      </c>
      <c r="Q23" s="1" t="str">
        <f>$E$12</f>
        <v>2017-2018</v>
      </c>
      <c r="R23" s="1" t="str">
        <f>$F$12</f>
        <v>2018-2019</v>
      </c>
      <c r="S23" s="1" t="str">
        <f>$G$12</f>
        <v>2019-2020</v>
      </c>
      <c r="T23" s="1" t="str">
        <f>$H$12</f>
        <v>2020-2021</v>
      </c>
      <c r="U23" s="1" t="str">
        <f>$I$12</f>
        <v>2021-2022</v>
      </c>
      <c r="V23" s="1" t="str">
        <f>$J$12</f>
        <v>2022-2023</v>
      </c>
      <c r="W23" s="1" t="str">
        <f>$K$12</f>
        <v>2023-2024</v>
      </c>
    </row>
    <row r="24" spans="2:23">
      <c r="B24" s="3" t="s">
        <v>113</v>
      </c>
      <c r="C24" s="8">
        <v>35</v>
      </c>
      <c r="D24" s="8">
        <v>35</v>
      </c>
      <c r="E24" s="8">
        <v>35</v>
      </c>
      <c r="F24" s="8">
        <v>26</v>
      </c>
      <c r="G24" s="8">
        <v>27</v>
      </c>
      <c r="H24" s="8">
        <v>40</v>
      </c>
      <c r="I24" s="8">
        <v>57</v>
      </c>
      <c r="J24" s="8">
        <v>63</v>
      </c>
      <c r="K24" s="8">
        <v>64</v>
      </c>
      <c r="N24" s="9" t="str">
        <f>B24</f>
        <v>Home-Based</v>
      </c>
      <c r="O24" s="11">
        <f t="shared" ref="O24:W24" si="10">C24/C27</f>
        <v>1.4409221902017291E-2</v>
      </c>
      <c r="P24" s="11">
        <f t="shared" si="10"/>
        <v>1.3823064770932069E-2</v>
      </c>
      <c r="Q24" s="11">
        <f t="shared" si="10"/>
        <v>1.371473354231975E-2</v>
      </c>
      <c r="R24" s="11">
        <f t="shared" si="10"/>
        <v>1.0620915032679739E-2</v>
      </c>
      <c r="S24" s="11">
        <f t="shared" si="10"/>
        <v>1.076555023923445E-2</v>
      </c>
      <c r="T24" s="11">
        <f t="shared" si="10"/>
        <v>1.5128593040847202E-2</v>
      </c>
      <c r="U24" s="11">
        <f t="shared" si="10"/>
        <v>2.1356313225927313E-2</v>
      </c>
      <c r="V24" s="11">
        <f t="shared" si="10"/>
        <v>2.4822695035460994E-2</v>
      </c>
      <c r="W24" s="11">
        <f t="shared" si="10"/>
        <v>2.2939068100358423E-2</v>
      </c>
    </row>
    <row r="25" spans="2:23">
      <c r="B25" s="3" t="s">
        <v>114</v>
      </c>
      <c r="C25" s="8">
        <v>30</v>
      </c>
      <c r="D25" s="8">
        <v>31</v>
      </c>
      <c r="E25" s="8">
        <v>33</v>
      </c>
      <c r="F25" s="8">
        <v>25</v>
      </c>
      <c r="G25" s="8">
        <v>39</v>
      </c>
      <c r="H25" s="8">
        <v>27</v>
      </c>
      <c r="I25" s="8">
        <v>13</v>
      </c>
      <c r="J25" s="8">
        <v>37</v>
      </c>
      <c r="K25" s="8">
        <v>32</v>
      </c>
      <c r="N25" s="9" t="str">
        <f>B25</f>
        <v>Private</v>
      </c>
      <c r="O25" s="11">
        <f t="shared" ref="O25:W25" si="11">C25/C27</f>
        <v>1.2350761630300536E-2</v>
      </c>
      <c r="P25" s="11">
        <f t="shared" si="11"/>
        <v>1.2243285939968405E-2</v>
      </c>
      <c r="Q25" s="11">
        <f t="shared" si="11"/>
        <v>1.2931034482758621E-2</v>
      </c>
      <c r="R25" s="11">
        <f t="shared" si="11"/>
        <v>1.0212418300653595E-2</v>
      </c>
      <c r="S25" s="11">
        <f t="shared" si="11"/>
        <v>1.555023923444976E-2</v>
      </c>
      <c r="T25" s="11">
        <f t="shared" si="11"/>
        <v>1.021180030257186E-2</v>
      </c>
      <c r="U25" s="11">
        <f t="shared" si="11"/>
        <v>4.8707381041588607E-3</v>
      </c>
      <c r="V25" s="11">
        <f t="shared" si="11"/>
        <v>1.4578408195429472E-2</v>
      </c>
      <c r="W25" s="11">
        <f t="shared" si="11"/>
        <v>1.1469534050179211E-2</v>
      </c>
    </row>
    <row r="26" spans="2:23">
      <c r="B26" s="3" t="s">
        <v>115</v>
      </c>
      <c r="C26" s="8">
        <v>2364</v>
      </c>
      <c r="D26" s="8">
        <v>2466</v>
      </c>
      <c r="E26" s="8">
        <v>2484</v>
      </c>
      <c r="F26" s="8">
        <v>2397</v>
      </c>
      <c r="G26" s="8">
        <v>2442</v>
      </c>
      <c r="H26" s="8">
        <v>2577</v>
      </c>
      <c r="I26" s="8">
        <v>2599</v>
      </c>
      <c r="J26" s="8">
        <v>2438</v>
      </c>
      <c r="K26" s="8">
        <v>2694</v>
      </c>
      <c r="N26" s="9" t="str">
        <f>B26</f>
        <v>Public</v>
      </c>
      <c r="O26" s="11">
        <f t="shared" ref="O26:W26" si="12">C26/C27</f>
        <v>0.97324001646768221</v>
      </c>
      <c r="P26" s="11">
        <f t="shared" si="12"/>
        <v>0.97393364928909953</v>
      </c>
      <c r="Q26" s="11">
        <f t="shared" si="12"/>
        <v>0.97335423197492166</v>
      </c>
      <c r="R26" s="11">
        <f t="shared" si="12"/>
        <v>0.97916666666666663</v>
      </c>
      <c r="S26" s="11">
        <f t="shared" si="12"/>
        <v>0.97368421052631582</v>
      </c>
      <c r="T26" s="11">
        <f t="shared" si="12"/>
        <v>0.97465960665658091</v>
      </c>
      <c r="U26" s="11">
        <f t="shared" si="12"/>
        <v>0.97377294866991382</v>
      </c>
      <c r="V26" s="11">
        <f t="shared" si="12"/>
        <v>0.96059889676910959</v>
      </c>
      <c r="W26" s="11">
        <f t="shared" si="12"/>
        <v>0.96559139784946235</v>
      </c>
    </row>
    <row r="27" spans="2:23">
      <c r="B27" s="134" t="s">
        <v>196</v>
      </c>
      <c r="C27" s="135">
        <v>2429</v>
      </c>
      <c r="D27" s="135">
        <v>2532</v>
      </c>
      <c r="E27" s="135">
        <v>2552</v>
      </c>
      <c r="F27" s="135">
        <v>2448</v>
      </c>
      <c r="G27" s="135">
        <v>2508</v>
      </c>
      <c r="H27" s="135">
        <v>2644</v>
      </c>
      <c r="I27" s="135">
        <v>2669</v>
      </c>
      <c r="J27" s="135">
        <v>2538</v>
      </c>
      <c r="K27" s="135">
        <v>2790</v>
      </c>
    </row>
    <row r="28" spans="2:23">
      <c r="B28" s="132" t="s">
        <v>220</v>
      </c>
      <c r="C28" s="133"/>
      <c r="D28" s="133"/>
      <c r="E28" s="133"/>
      <c r="F28" s="133"/>
      <c r="G28" s="133"/>
      <c r="H28" s="133"/>
      <c r="I28" s="133"/>
      <c r="J28" s="133"/>
      <c r="K28" s="133"/>
      <c r="M28" s="1" t="s">
        <v>116</v>
      </c>
      <c r="N28" s="1" t="str">
        <f>B28</f>
        <v>Clallam-Jefferson-Kitsap</v>
      </c>
      <c r="O28" s="1" t="str">
        <f>$C$12</f>
        <v>2015-2016</v>
      </c>
      <c r="P28" s="1" t="str">
        <f>$D$12</f>
        <v>2016-2017</v>
      </c>
      <c r="Q28" s="1" t="str">
        <f>$E$12</f>
        <v>2017-2018</v>
      </c>
      <c r="R28" s="1" t="str">
        <f>$F$12</f>
        <v>2018-2019</v>
      </c>
      <c r="S28" s="1" t="str">
        <f>$G$12</f>
        <v>2019-2020</v>
      </c>
      <c r="T28" s="1" t="str">
        <f>$H$12</f>
        <v>2020-2021</v>
      </c>
      <c r="U28" s="1" t="str">
        <f>$I$12</f>
        <v>2021-2022</v>
      </c>
      <c r="V28" s="1" t="str">
        <f>$J$12</f>
        <v>2022-2023</v>
      </c>
      <c r="W28" s="1" t="str">
        <f>$K$12</f>
        <v>2023-2024</v>
      </c>
    </row>
    <row r="29" spans="2:23">
      <c r="B29" s="3" t="s">
        <v>113</v>
      </c>
      <c r="C29" s="8">
        <v>130</v>
      </c>
      <c r="D29" s="8">
        <v>127</v>
      </c>
      <c r="E29" s="8">
        <v>130</v>
      </c>
      <c r="F29" s="8">
        <v>145</v>
      </c>
      <c r="G29" s="8">
        <v>104</v>
      </c>
      <c r="H29" s="8">
        <v>160</v>
      </c>
      <c r="I29" s="8">
        <v>129</v>
      </c>
      <c r="J29" s="8">
        <v>133</v>
      </c>
      <c r="K29" s="8">
        <v>137</v>
      </c>
      <c r="N29" s="9" t="str">
        <f>B29</f>
        <v>Home-Based</v>
      </c>
      <c r="O29" s="11">
        <f t="shared" ref="O29:W29" si="13">C29/C32</f>
        <v>3.1018849916487713E-2</v>
      </c>
      <c r="P29" s="11">
        <f t="shared" si="13"/>
        <v>2.9466357308584688E-2</v>
      </c>
      <c r="Q29" s="11">
        <f t="shared" si="13"/>
        <v>3.0974505599237551E-2</v>
      </c>
      <c r="R29" s="11">
        <f t="shared" si="13"/>
        <v>3.2768361581920903E-2</v>
      </c>
      <c r="S29" s="11">
        <f t="shared" si="13"/>
        <v>2.4282045295353723E-2</v>
      </c>
      <c r="T29" s="11">
        <f t="shared" si="13"/>
        <v>3.4820457018498369E-2</v>
      </c>
      <c r="U29" s="11">
        <f t="shared" si="13"/>
        <v>3.0554239696826149E-2</v>
      </c>
      <c r="V29" s="11">
        <f t="shared" si="13"/>
        <v>3.2071376898963104E-2</v>
      </c>
      <c r="W29" s="11">
        <f t="shared" si="13"/>
        <v>3.1934731934731932E-2</v>
      </c>
    </row>
    <row r="30" spans="2:23">
      <c r="B30" s="3" t="s">
        <v>114</v>
      </c>
      <c r="C30" s="8">
        <v>79</v>
      </c>
      <c r="D30" s="8">
        <v>73</v>
      </c>
      <c r="E30" s="8">
        <v>59</v>
      </c>
      <c r="F30" s="8">
        <v>52</v>
      </c>
      <c r="G30" s="8">
        <v>57</v>
      </c>
      <c r="H30" s="8">
        <v>50</v>
      </c>
      <c r="I30" s="8">
        <v>73</v>
      </c>
      <c r="J30" s="8">
        <v>75</v>
      </c>
      <c r="K30" s="8">
        <v>108</v>
      </c>
      <c r="N30" s="9" t="str">
        <f>B30</f>
        <v>Private</v>
      </c>
      <c r="O30" s="11">
        <f t="shared" ref="O30:W30" si="14">C30/C32</f>
        <v>1.8849916487711765E-2</v>
      </c>
      <c r="P30" s="11">
        <f t="shared" si="14"/>
        <v>1.6937354988399073E-2</v>
      </c>
      <c r="Q30" s="11">
        <f t="shared" si="14"/>
        <v>1.405766023350012E-2</v>
      </c>
      <c r="R30" s="11">
        <f t="shared" si="14"/>
        <v>1.175141242937853E-2</v>
      </c>
      <c r="S30" s="11">
        <f t="shared" si="14"/>
        <v>1.3308428671491944E-2</v>
      </c>
      <c r="T30" s="11">
        <f t="shared" si="14"/>
        <v>1.088139281828074E-2</v>
      </c>
      <c r="U30" s="11">
        <f t="shared" si="14"/>
        <v>1.7290383704405495E-2</v>
      </c>
      <c r="V30" s="11">
        <f t="shared" si="14"/>
        <v>1.808536291294912E-2</v>
      </c>
      <c r="W30" s="11">
        <f t="shared" si="14"/>
        <v>2.5174825174825177E-2</v>
      </c>
    </row>
    <row r="31" spans="2:23">
      <c r="B31" s="3" t="s">
        <v>115</v>
      </c>
      <c r="C31" s="8">
        <v>3982</v>
      </c>
      <c r="D31" s="8">
        <v>4110</v>
      </c>
      <c r="E31" s="8">
        <v>4008</v>
      </c>
      <c r="F31" s="8">
        <v>4228</v>
      </c>
      <c r="G31" s="8">
        <v>4122</v>
      </c>
      <c r="H31" s="8">
        <v>4385</v>
      </c>
      <c r="I31" s="8">
        <v>4020</v>
      </c>
      <c r="J31" s="8">
        <v>3939</v>
      </c>
      <c r="K31" s="8">
        <v>4045</v>
      </c>
      <c r="N31" s="9" t="str">
        <f>B31</f>
        <v>Public</v>
      </c>
      <c r="O31" s="11">
        <f t="shared" ref="O31:W31" si="15">C31/C32</f>
        <v>0.95013123359580054</v>
      </c>
      <c r="P31" s="11">
        <f t="shared" si="15"/>
        <v>0.95359628770301619</v>
      </c>
      <c r="Q31" s="11">
        <f t="shared" si="15"/>
        <v>0.95496783416726228</v>
      </c>
      <c r="R31" s="11">
        <f t="shared" si="15"/>
        <v>0.95548022598870053</v>
      </c>
      <c r="S31" s="11">
        <f t="shared" si="15"/>
        <v>0.96240952603315433</v>
      </c>
      <c r="T31" s="11">
        <f t="shared" si="15"/>
        <v>0.95429815016322084</v>
      </c>
      <c r="U31" s="11">
        <f t="shared" si="15"/>
        <v>0.95215537659876837</v>
      </c>
      <c r="V31" s="11">
        <f t="shared" si="15"/>
        <v>0.94984326018808773</v>
      </c>
      <c r="W31" s="11">
        <f t="shared" si="15"/>
        <v>0.94289044289044288</v>
      </c>
    </row>
    <row r="32" spans="2:23">
      <c r="B32" s="134" t="s">
        <v>222</v>
      </c>
      <c r="C32" s="135">
        <v>4191</v>
      </c>
      <c r="D32" s="135">
        <v>4310</v>
      </c>
      <c r="E32" s="135">
        <v>4197</v>
      </c>
      <c r="F32" s="135">
        <v>4425</v>
      </c>
      <c r="G32" s="135">
        <v>4283</v>
      </c>
      <c r="H32" s="135">
        <v>4595</v>
      </c>
      <c r="I32" s="135">
        <v>4222</v>
      </c>
      <c r="J32" s="135">
        <v>4147</v>
      </c>
      <c r="K32" s="135">
        <v>4290</v>
      </c>
    </row>
    <row r="33" spans="2:23">
      <c r="B33" s="132" t="s">
        <v>6</v>
      </c>
      <c r="C33" s="133"/>
      <c r="D33" s="133"/>
      <c r="E33" s="133"/>
      <c r="F33" s="133"/>
      <c r="G33" s="133"/>
      <c r="H33" s="133"/>
      <c r="I33" s="133"/>
      <c r="J33" s="133"/>
      <c r="K33" s="133"/>
      <c r="M33" s="1" t="s">
        <v>116</v>
      </c>
      <c r="N33" s="1" t="str">
        <f>B33</f>
        <v>Clark</v>
      </c>
      <c r="O33" s="1" t="str">
        <f>$C$12</f>
        <v>2015-2016</v>
      </c>
      <c r="P33" s="1" t="str">
        <f>$D$12</f>
        <v>2016-2017</v>
      </c>
      <c r="Q33" s="1" t="str">
        <f>$E$12</f>
        <v>2017-2018</v>
      </c>
      <c r="R33" s="1" t="str">
        <f>$F$12</f>
        <v>2018-2019</v>
      </c>
      <c r="S33" s="1" t="str">
        <f>$G$12</f>
        <v>2019-2020</v>
      </c>
      <c r="T33" s="1" t="str">
        <f>$H$12</f>
        <v>2020-2021</v>
      </c>
      <c r="U33" s="1" t="str">
        <f>$I$12</f>
        <v>2021-2022</v>
      </c>
      <c r="V33" s="1" t="str">
        <f>$J$12</f>
        <v>2022-2023</v>
      </c>
      <c r="W33" s="1" t="str">
        <f>$K$12</f>
        <v>2023-2024</v>
      </c>
    </row>
    <row r="34" spans="2:23">
      <c r="B34" s="3" t="s">
        <v>113</v>
      </c>
      <c r="C34" s="8">
        <v>104</v>
      </c>
      <c r="D34" s="8">
        <v>124</v>
      </c>
      <c r="E34" s="8">
        <v>110</v>
      </c>
      <c r="F34" s="8">
        <v>105</v>
      </c>
      <c r="G34" s="8">
        <v>125</v>
      </c>
      <c r="H34" s="8">
        <v>158</v>
      </c>
      <c r="I34" s="8">
        <v>147</v>
      </c>
      <c r="J34" s="8">
        <v>157</v>
      </c>
      <c r="K34" s="8">
        <v>179</v>
      </c>
      <c r="N34" s="9" t="str">
        <f>B34</f>
        <v>Home-Based</v>
      </c>
      <c r="O34" s="11">
        <f t="shared" ref="O34:W34" si="16">C34/C37</f>
        <v>1.5829528158295282E-2</v>
      </c>
      <c r="P34" s="11">
        <f t="shared" si="16"/>
        <v>1.8802122820318422E-2</v>
      </c>
      <c r="Q34" s="11">
        <f t="shared" si="16"/>
        <v>1.6847909327615256E-2</v>
      </c>
      <c r="R34" s="11">
        <f t="shared" si="16"/>
        <v>1.6188714153561518E-2</v>
      </c>
      <c r="S34" s="11">
        <f t="shared" si="16"/>
        <v>1.921598770176787E-2</v>
      </c>
      <c r="T34" s="11">
        <f t="shared" si="16"/>
        <v>2.4431730323179218E-2</v>
      </c>
      <c r="U34" s="11">
        <f t="shared" si="16"/>
        <v>2.2388059701492536E-2</v>
      </c>
      <c r="V34" s="11">
        <f t="shared" si="16"/>
        <v>2.3328380386329867E-2</v>
      </c>
      <c r="W34" s="11">
        <f t="shared" si="16"/>
        <v>2.6534242514082419E-2</v>
      </c>
    </row>
    <row r="35" spans="2:23">
      <c r="B35" s="3" t="s">
        <v>114</v>
      </c>
      <c r="C35" s="8">
        <v>158</v>
      </c>
      <c r="D35" s="8">
        <v>160</v>
      </c>
      <c r="E35" s="8">
        <v>147</v>
      </c>
      <c r="F35" s="8">
        <v>166</v>
      </c>
      <c r="G35" s="8">
        <v>184</v>
      </c>
      <c r="H35" s="8">
        <v>190</v>
      </c>
      <c r="I35" s="8">
        <v>170</v>
      </c>
      <c r="J35" s="8">
        <v>215</v>
      </c>
      <c r="K35" s="8">
        <v>232</v>
      </c>
      <c r="N35" s="9" t="str">
        <f>B35</f>
        <v>Private</v>
      </c>
      <c r="O35" s="11">
        <f t="shared" ref="O35:W35" si="17">C35/C37</f>
        <v>2.4048706240487064E-2</v>
      </c>
      <c r="P35" s="11">
        <f t="shared" si="17"/>
        <v>2.4260803639120546E-2</v>
      </c>
      <c r="Q35" s="11">
        <f t="shared" si="17"/>
        <v>2.2514933374176749E-2</v>
      </c>
      <c r="R35" s="11">
        <f t="shared" si="17"/>
        <v>2.5593586185630589E-2</v>
      </c>
      <c r="S35" s="11">
        <f t="shared" si="17"/>
        <v>2.8285933897002305E-2</v>
      </c>
      <c r="T35" s="11">
        <f t="shared" si="17"/>
        <v>2.9379928869645893E-2</v>
      </c>
      <c r="U35" s="11">
        <f t="shared" si="17"/>
        <v>2.5890953396283885E-2</v>
      </c>
      <c r="V35" s="11">
        <f t="shared" si="17"/>
        <v>3.1946508172362553E-2</v>
      </c>
      <c r="W35" s="11">
        <f t="shared" si="17"/>
        <v>3.4390750074117994E-2</v>
      </c>
    </row>
    <row r="36" spans="2:23">
      <c r="B36" s="3" t="s">
        <v>115</v>
      </c>
      <c r="C36" s="8">
        <v>6308</v>
      </c>
      <c r="D36" s="8">
        <v>6311</v>
      </c>
      <c r="E36" s="8">
        <v>6272</v>
      </c>
      <c r="F36" s="8">
        <v>6215</v>
      </c>
      <c r="G36" s="8">
        <v>6196</v>
      </c>
      <c r="H36" s="8">
        <v>6119</v>
      </c>
      <c r="I36" s="8">
        <v>6249</v>
      </c>
      <c r="J36" s="8">
        <v>6358</v>
      </c>
      <c r="K36" s="8">
        <v>6335</v>
      </c>
      <c r="N36" s="9" t="str">
        <f>B36</f>
        <v>Public</v>
      </c>
      <c r="O36" s="11">
        <f t="shared" ref="O36:T36" si="18">C36/C37</f>
        <v>0.96012176560121765</v>
      </c>
      <c r="P36" s="11">
        <f t="shared" si="18"/>
        <v>0.95693707354056101</v>
      </c>
      <c r="Q36" s="11">
        <f t="shared" si="18"/>
        <v>0.96063715729820798</v>
      </c>
      <c r="R36" s="11">
        <f t="shared" si="18"/>
        <v>0.95821769966080794</v>
      </c>
      <c r="S36" s="11">
        <f t="shared" si="18"/>
        <v>0.9524980784012298</v>
      </c>
      <c r="T36" s="11">
        <f t="shared" si="18"/>
        <v>0.94618834080717484</v>
      </c>
      <c r="U36" s="11">
        <f>I36/I37</f>
        <v>0.95172098690222362</v>
      </c>
      <c r="V36" s="11">
        <f>J36/J37</f>
        <v>0.94472511144130755</v>
      </c>
      <c r="W36" s="11">
        <f>K36/K37</f>
        <v>0.93907500741179961</v>
      </c>
    </row>
    <row r="37" spans="2:23">
      <c r="B37" s="134" t="s">
        <v>119</v>
      </c>
      <c r="C37" s="135">
        <v>6570</v>
      </c>
      <c r="D37" s="135">
        <v>6595</v>
      </c>
      <c r="E37" s="135">
        <v>6529</v>
      </c>
      <c r="F37" s="135">
        <v>6486</v>
      </c>
      <c r="G37" s="135">
        <v>6505</v>
      </c>
      <c r="H37" s="135">
        <v>6467</v>
      </c>
      <c r="I37" s="135">
        <v>6566</v>
      </c>
      <c r="J37" s="135">
        <v>6730</v>
      </c>
      <c r="K37" s="135">
        <v>6746</v>
      </c>
    </row>
    <row r="38" spans="2:23">
      <c r="B38" s="132" t="s">
        <v>17</v>
      </c>
      <c r="C38" s="133"/>
      <c r="D38" s="133"/>
      <c r="E38" s="133"/>
      <c r="F38" s="133"/>
      <c r="G38" s="133"/>
      <c r="H38" s="133"/>
      <c r="I38" s="133"/>
      <c r="J38" s="133"/>
      <c r="K38" s="133"/>
      <c r="M38" s="1" t="s">
        <v>116</v>
      </c>
      <c r="N38" s="1" t="str">
        <f>B38</f>
        <v>King</v>
      </c>
      <c r="O38" s="1" t="str">
        <f>$C$12</f>
        <v>2015-2016</v>
      </c>
      <c r="P38" s="1" t="str">
        <f>$D$12</f>
        <v>2016-2017</v>
      </c>
      <c r="Q38" s="1" t="str">
        <f>$E$12</f>
        <v>2017-2018</v>
      </c>
      <c r="R38" s="1" t="str">
        <f>$F$12</f>
        <v>2018-2019</v>
      </c>
      <c r="S38" s="1" t="str">
        <f>$G$12</f>
        <v>2019-2020</v>
      </c>
      <c r="T38" s="1" t="str">
        <f>$H$12</f>
        <v>2020-2021</v>
      </c>
      <c r="U38" s="1" t="str">
        <f>$I$12</f>
        <v>2021-2022</v>
      </c>
      <c r="V38" s="1" t="str">
        <f>$J$12</f>
        <v>2022-2023</v>
      </c>
      <c r="W38" s="1" t="str">
        <f>$K$12</f>
        <v>2023-2024</v>
      </c>
    </row>
    <row r="39" spans="2:23">
      <c r="B39" s="3" t="s">
        <v>113</v>
      </c>
      <c r="C39" s="8">
        <v>267</v>
      </c>
      <c r="D39" s="8">
        <v>265</v>
      </c>
      <c r="E39" s="8">
        <v>236</v>
      </c>
      <c r="F39" s="8">
        <v>285</v>
      </c>
      <c r="G39" s="8">
        <v>266</v>
      </c>
      <c r="H39" s="8">
        <v>252</v>
      </c>
      <c r="I39" s="8">
        <v>313</v>
      </c>
      <c r="J39" s="8">
        <v>533</v>
      </c>
      <c r="K39" s="8">
        <v>294</v>
      </c>
      <c r="N39" s="9" t="str">
        <f>B39</f>
        <v>Home-Based</v>
      </c>
      <c r="O39" s="11">
        <f t="shared" ref="O39:W39" si="19">C39/C42</f>
        <v>1.1040357260999008E-2</v>
      </c>
      <c r="P39" s="11">
        <f t="shared" si="19"/>
        <v>1.0908941215214886E-2</v>
      </c>
      <c r="Q39" s="11">
        <f t="shared" si="19"/>
        <v>9.7589215564652856E-3</v>
      </c>
      <c r="R39" s="11">
        <f t="shared" si="19"/>
        <v>1.1472506239433218E-2</v>
      </c>
      <c r="S39" s="11">
        <f t="shared" si="19"/>
        <v>1.0681444002730595E-2</v>
      </c>
      <c r="T39" s="11">
        <f t="shared" si="19"/>
        <v>1.0162519659636247E-2</v>
      </c>
      <c r="U39" s="11">
        <f t="shared" si="19"/>
        <v>1.2499001677182334E-2</v>
      </c>
      <c r="V39" s="11">
        <f t="shared" si="19"/>
        <v>2.0227703984819736E-2</v>
      </c>
      <c r="W39" s="11">
        <f t="shared" si="19"/>
        <v>1.1182959300114112E-2</v>
      </c>
    </row>
    <row r="40" spans="2:23">
      <c r="B40" s="3" t="s">
        <v>114</v>
      </c>
      <c r="C40" s="8">
        <v>2612</v>
      </c>
      <c r="D40" s="8">
        <v>2684</v>
      </c>
      <c r="E40" s="8">
        <v>2588</v>
      </c>
      <c r="F40" s="8">
        <v>2790</v>
      </c>
      <c r="G40" s="8">
        <v>2344</v>
      </c>
      <c r="H40" s="8">
        <v>2501</v>
      </c>
      <c r="I40" s="8">
        <v>2596</v>
      </c>
      <c r="J40" s="8">
        <v>2756</v>
      </c>
      <c r="K40" s="8">
        <v>2798</v>
      </c>
      <c r="N40" s="9" t="str">
        <f>B40</f>
        <v>Private</v>
      </c>
      <c r="O40" s="11">
        <f t="shared" ref="O40:W40" si="20">C40/C42</f>
        <v>0.10800529275554085</v>
      </c>
      <c r="P40" s="11">
        <f t="shared" si="20"/>
        <v>0.11048904989296889</v>
      </c>
      <c r="Q40" s="11">
        <f t="shared" si="20"/>
        <v>0.10701732622089898</v>
      </c>
      <c r="R40" s="11">
        <f t="shared" si="20"/>
        <v>0.11230979792287256</v>
      </c>
      <c r="S40" s="11">
        <f t="shared" si="20"/>
        <v>9.4125205798498174E-2</v>
      </c>
      <c r="T40" s="11">
        <f t="shared" si="20"/>
        <v>0.10085897487599306</v>
      </c>
      <c r="U40" s="11">
        <f t="shared" si="20"/>
        <v>0.10366584138647073</v>
      </c>
      <c r="V40" s="11">
        <f t="shared" si="20"/>
        <v>0.10459203036053132</v>
      </c>
      <c r="W40" s="11">
        <f t="shared" si="20"/>
        <v>0.10642829973373906</v>
      </c>
    </row>
    <row r="41" spans="2:23">
      <c r="B41" s="3" t="s">
        <v>115</v>
      </c>
      <c r="C41" s="8">
        <v>21305</v>
      </c>
      <c r="D41" s="8">
        <v>21343</v>
      </c>
      <c r="E41" s="8">
        <v>21359</v>
      </c>
      <c r="F41" s="8">
        <v>21767</v>
      </c>
      <c r="G41" s="8">
        <v>22293</v>
      </c>
      <c r="H41" s="8">
        <v>22044</v>
      </c>
      <c r="I41" s="8">
        <v>22133</v>
      </c>
      <c r="J41" s="8">
        <v>23061</v>
      </c>
      <c r="K41" s="8">
        <v>23198</v>
      </c>
      <c r="N41" s="9" t="str">
        <f>B41</f>
        <v>Public</v>
      </c>
      <c r="O41" s="11">
        <f t="shared" ref="O41:W41" si="21">C41/C42</f>
        <v>0.88095434998346012</v>
      </c>
      <c r="P41" s="11">
        <f t="shared" si="21"/>
        <v>0.87860200889181628</v>
      </c>
      <c r="Q41" s="11">
        <f t="shared" si="21"/>
        <v>0.88322375222263572</v>
      </c>
      <c r="R41" s="11">
        <f t="shared" si="21"/>
        <v>0.87621769583769427</v>
      </c>
      <c r="S41" s="11">
        <f t="shared" si="21"/>
        <v>0.89519335019877122</v>
      </c>
      <c r="T41" s="11">
        <f t="shared" si="21"/>
        <v>0.88897850546437074</v>
      </c>
      <c r="U41" s="11">
        <f t="shared" si="21"/>
        <v>0.88383515693634696</v>
      </c>
      <c r="V41" s="11">
        <f t="shared" si="21"/>
        <v>0.8751802656546489</v>
      </c>
      <c r="W41" s="11">
        <f t="shared" si="21"/>
        <v>0.88238874096614683</v>
      </c>
    </row>
    <row r="42" spans="2:23">
      <c r="B42" s="134" t="s">
        <v>120</v>
      </c>
      <c r="C42" s="135">
        <v>24184</v>
      </c>
      <c r="D42" s="135">
        <v>24292</v>
      </c>
      <c r="E42" s="135">
        <v>24183</v>
      </c>
      <c r="F42" s="135">
        <v>24842</v>
      </c>
      <c r="G42" s="135">
        <v>24903</v>
      </c>
      <c r="H42" s="135">
        <v>24797</v>
      </c>
      <c r="I42" s="135">
        <v>25042</v>
      </c>
      <c r="J42" s="135">
        <v>26350</v>
      </c>
      <c r="K42" s="135">
        <v>26290</v>
      </c>
    </row>
    <row r="43" spans="2:23">
      <c r="B43" s="132" t="s">
        <v>184</v>
      </c>
      <c r="C43" s="133"/>
      <c r="D43" s="133"/>
      <c r="E43" s="133"/>
      <c r="F43" s="133"/>
      <c r="G43" s="133"/>
      <c r="H43" s="133"/>
      <c r="I43" s="133"/>
      <c r="J43" s="133"/>
      <c r="K43" s="133"/>
      <c r="M43" s="1" t="s">
        <v>116</v>
      </c>
      <c r="N43" s="1" t="str">
        <f>B43</f>
        <v>NE WA (Ferry, Stevens, Lincoln, Pend Orielle)</v>
      </c>
      <c r="O43" s="1" t="str">
        <f>$C$12</f>
        <v>2015-2016</v>
      </c>
      <c r="P43" s="1" t="str">
        <f>$D$12</f>
        <v>2016-2017</v>
      </c>
      <c r="Q43" s="1" t="str">
        <f>$E$12</f>
        <v>2017-2018</v>
      </c>
      <c r="R43" s="1" t="str">
        <f>$F$12</f>
        <v>2018-2019</v>
      </c>
      <c r="S43" s="1" t="str">
        <f>$G$12</f>
        <v>2019-2020</v>
      </c>
      <c r="T43" s="1" t="str">
        <f>$H$12</f>
        <v>2020-2021</v>
      </c>
      <c r="U43" s="1" t="str">
        <f>$I$12</f>
        <v>2021-2022</v>
      </c>
      <c r="V43" s="1" t="str">
        <f>$J$12</f>
        <v>2022-2023</v>
      </c>
      <c r="W43" s="1" t="str">
        <f>$K$12</f>
        <v>2023-2024</v>
      </c>
    </row>
    <row r="44" spans="2:23">
      <c r="B44" s="3" t="s">
        <v>113</v>
      </c>
      <c r="C44" s="8">
        <v>27</v>
      </c>
      <c r="D44" s="8">
        <v>26</v>
      </c>
      <c r="E44" s="8">
        <v>32</v>
      </c>
      <c r="F44" s="8">
        <v>23</v>
      </c>
      <c r="G44" s="8">
        <v>21</v>
      </c>
      <c r="H44" s="8">
        <v>40</v>
      </c>
      <c r="I44" s="8">
        <v>40</v>
      </c>
      <c r="J44" s="8">
        <v>47</v>
      </c>
      <c r="K44" s="8">
        <v>43</v>
      </c>
      <c r="N44" s="9" t="str">
        <f>B44</f>
        <v>Home-Based</v>
      </c>
      <c r="O44" s="11">
        <f t="shared" ref="O44:W44" si="22">C44/C47</f>
        <v>3.1652989449003514E-2</v>
      </c>
      <c r="P44" s="11">
        <f t="shared" si="22"/>
        <v>2.9312288613303268E-2</v>
      </c>
      <c r="Q44" s="11">
        <f t="shared" si="22"/>
        <v>3.5203520352035202E-2</v>
      </c>
      <c r="R44" s="11">
        <f t="shared" si="22"/>
        <v>2.7027027027027029E-2</v>
      </c>
      <c r="S44" s="11">
        <f t="shared" si="22"/>
        <v>2.4165707710011506E-2</v>
      </c>
      <c r="T44" s="11">
        <f t="shared" si="22"/>
        <v>4.3010752688172046E-2</v>
      </c>
      <c r="U44" s="11">
        <f t="shared" si="22"/>
        <v>4.6296296296296294E-2</v>
      </c>
      <c r="V44" s="11">
        <f t="shared" si="22"/>
        <v>4.8403707518022657E-2</v>
      </c>
      <c r="W44" s="11">
        <f t="shared" si="22"/>
        <v>4.5454545454545456E-2</v>
      </c>
    </row>
    <row r="45" spans="2:23">
      <c r="B45" s="3" t="s">
        <v>114</v>
      </c>
      <c r="C45" s="8">
        <v>19</v>
      </c>
      <c r="D45" s="8">
        <v>15</v>
      </c>
      <c r="E45" s="8">
        <v>11</v>
      </c>
      <c r="F45" s="8">
        <v>12</v>
      </c>
      <c r="G45" s="8">
        <v>13</v>
      </c>
      <c r="H45" s="8">
        <v>9</v>
      </c>
      <c r="I45" s="8">
        <v>7</v>
      </c>
      <c r="J45" s="8">
        <v>17</v>
      </c>
      <c r="K45" s="8">
        <v>11</v>
      </c>
      <c r="N45" s="9" t="str">
        <f>B45</f>
        <v>Private</v>
      </c>
      <c r="O45" s="11">
        <f t="shared" ref="O45:W45" si="23">C45/C47</f>
        <v>2.2274325908558032E-2</v>
      </c>
      <c r="P45" s="11">
        <f t="shared" si="23"/>
        <v>1.6910935738444193E-2</v>
      </c>
      <c r="Q45" s="11">
        <f t="shared" si="23"/>
        <v>1.2101210121012101E-2</v>
      </c>
      <c r="R45" s="11">
        <f t="shared" si="23"/>
        <v>1.4101057579318449E-2</v>
      </c>
      <c r="S45" s="11">
        <f t="shared" si="23"/>
        <v>1.4959723820483314E-2</v>
      </c>
      <c r="T45" s="11">
        <f t="shared" si="23"/>
        <v>9.6774193548387101E-3</v>
      </c>
      <c r="U45" s="11">
        <f t="shared" si="23"/>
        <v>8.1018518518518514E-3</v>
      </c>
      <c r="V45" s="11">
        <f t="shared" si="23"/>
        <v>1.7507723995880537E-2</v>
      </c>
      <c r="W45" s="11">
        <f t="shared" si="23"/>
        <v>1.1627906976744186E-2</v>
      </c>
    </row>
    <row r="46" spans="2:23">
      <c r="B46" s="3" t="s">
        <v>115</v>
      </c>
      <c r="C46" s="8">
        <v>807</v>
      </c>
      <c r="D46" s="8">
        <v>846</v>
      </c>
      <c r="E46" s="8">
        <v>866</v>
      </c>
      <c r="F46" s="8">
        <v>816</v>
      </c>
      <c r="G46" s="8">
        <v>835</v>
      </c>
      <c r="H46" s="8">
        <v>881</v>
      </c>
      <c r="I46" s="8">
        <v>817</v>
      </c>
      <c r="J46" s="8">
        <v>907</v>
      </c>
      <c r="K46" s="8">
        <v>892</v>
      </c>
      <c r="N46" s="9" t="str">
        <f>B46</f>
        <v>Public</v>
      </c>
      <c r="O46" s="11">
        <f t="shared" ref="O46:W46" si="24">C46/C47</f>
        <v>0.94607268464243843</v>
      </c>
      <c r="P46" s="11">
        <f t="shared" si="24"/>
        <v>0.95377677564825258</v>
      </c>
      <c r="Q46" s="11">
        <f t="shared" si="24"/>
        <v>0.95269526952695271</v>
      </c>
      <c r="R46" s="11">
        <f t="shared" si="24"/>
        <v>0.95887191539365457</v>
      </c>
      <c r="S46" s="11">
        <f t="shared" si="24"/>
        <v>0.96087456846950514</v>
      </c>
      <c r="T46" s="11">
        <f t="shared" si="24"/>
        <v>0.94731182795698921</v>
      </c>
      <c r="U46" s="11">
        <f t="shared" si="24"/>
        <v>0.94560185185185186</v>
      </c>
      <c r="V46" s="11">
        <f t="shared" si="24"/>
        <v>0.93408856848609678</v>
      </c>
      <c r="W46" s="11">
        <f t="shared" si="24"/>
        <v>0.94291754756871038</v>
      </c>
    </row>
    <row r="47" spans="2:23">
      <c r="B47" s="134" t="s">
        <v>197</v>
      </c>
      <c r="C47" s="135">
        <v>853</v>
      </c>
      <c r="D47" s="135">
        <v>887</v>
      </c>
      <c r="E47" s="135">
        <v>909</v>
      </c>
      <c r="F47" s="135">
        <v>851</v>
      </c>
      <c r="G47" s="135">
        <v>869</v>
      </c>
      <c r="H47" s="135">
        <v>930</v>
      </c>
      <c r="I47" s="135">
        <v>864</v>
      </c>
      <c r="J47" s="135">
        <v>971</v>
      </c>
      <c r="K47" s="135">
        <v>946</v>
      </c>
      <c r="M47" s="1"/>
      <c r="N47" s="1"/>
      <c r="O47" s="1"/>
      <c r="P47" s="1"/>
      <c r="Q47" s="1"/>
      <c r="R47" s="1"/>
      <c r="S47" s="1"/>
      <c r="T47" s="1"/>
      <c r="U47" s="1"/>
      <c r="V47" s="1"/>
      <c r="W47" s="1"/>
    </row>
    <row r="48" spans="2:23">
      <c r="B48" s="132" t="s">
        <v>27</v>
      </c>
      <c r="C48" s="133"/>
      <c r="D48" s="133"/>
      <c r="E48" s="133"/>
      <c r="F48" s="133"/>
      <c r="G48" s="133"/>
      <c r="H48" s="133"/>
      <c r="I48" s="133"/>
      <c r="J48" s="133"/>
      <c r="K48" s="133"/>
      <c r="M48" s="1" t="s">
        <v>116</v>
      </c>
      <c r="N48" s="1" t="str">
        <f>B48</f>
        <v>Pierce</v>
      </c>
      <c r="O48" s="1" t="str">
        <f>$C$12</f>
        <v>2015-2016</v>
      </c>
      <c r="P48" s="1" t="str">
        <f>$D$12</f>
        <v>2016-2017</v>
      </c>
      <c r="Q48" s="1" t="str">
        <f>$E$12</f>
        <v>2017-2018</v>
      </c>
      <c r="R48" s="1" t="str">
        <f>$F$12</f>
        <v>2018-2019</v>
      </c>
      <c r="S48" s="1" t="str">
        <f>$G$12</f>
        <v>2019-2020</v>
      </c>
      <c r="T48" s="1" t="str">
        <f>$H$12</f>
        <v>2020-2021</v>
      </c>
      <c r="U48" s="1" t="str">
        <f>$I$12</f>
        <v>2021-2022</v>
      </c>
      <c r="V48" s="1" t="str">
        <f>$J$12</f>
        <v>2022-2023</v>
      </c>
      <c r="W48" s="1" t="str">
        <f>$K$12</f>
        <v>2023-2024</v>
      </c>
    </row>
    <row r="49" spans="2:23">
      <c r="B49" s="3" t="s">
        <v>113</v>
      </c>
      <c r="C49" s="8">
        <v>158</v>
      </c>
      <c r="D49" s="8">
        <v>183</v>
      </c>
      <c r="E49" s="8">
        <v>162</v>
      </c>
      <c r="F49" s="8">
        <v>159</v>
      </c>
      <c r="G49" s="8">
        <v>190</v>
      </c>
      <c r="H49" s="8">
        <v>231</v>
      </c>
      <c r="I49" s="8">
        <v>217</v>
      </c>
      <c r="J49" s="8">
        <v>249</v>
      </c>
      <c r="K49" s="8">
        <v>239</v>
      </c>
      <c r="N49" s="9" t="str">
        <f>B49</f>
        <v>Home-Based</v>
      </c>
      <c r="O49" s="11">
        <f t="shared" ref="O49:W49" si="25">C49/C52</f>
        <v>1.4475492441594136E-2</v>
      </c>
      <c r="P49" s="11">
        <f t="shared" si="25"/>
        <v>1.6697080291970801E-2</v>
      </c>
      <c r="Q49" s="11">
        <f t="shared" si="25"/>
        <v>1.5270053727966821E-2</v>
      </c>
      <c r="R49" s="11">
        <f t="shared" si="25"/>
        <v>1.498868778280543E-2</v>
      </c>
      <c r="S49" s="11">
        <f t="shared" si="25"/>
        <v>1.7592592592592594E-2</v>
      </c>
      <c r="T49" s="11">
        <f t="shared" si="25"/>
        <v>2.1794508915935467E-2</v>
      </c>
      <c r="U49" s="11">
        <f t="shared" si="25"/>
        <v>1.9531953195319533E-2</v>
      </c>
      <c r="V49" s="11">
        <f t="shared" si="25"/>
        <v>2.1821049864166154E-2</v>
      </c>
      <c r="W49" s="11">
        <f t="shared" si="25"/>
        <v>2.1029476462824461E-2</v>
      </c>
    </row>
    <row r="50" spans="2:23">
      <c r="B50" s="3" t="s">
        <v>114</v>
      </c>
      <c r="C50" s="8">
        <v>613</v>
      </c>
      <c r="D50" s="8">
        <v>592</v>
      </c>
      <c r="E50" s="8">
        <v>569</v>
      </c>
      <c r="F50" s="8">
        <v>556</v>
      </c>
      <c r="G50" s="8">
        <v>550</v>
      </c>
      <c r="H50" s="8">
        <v>513</v>
      </c>
      <c r="I50" s="8">
        <v>599</v>
      </c>
      <c r="J50" s="8">
        <v>616</v>
      </c>
      <c r="K50" s="8">
        <v>604</v>
      </c>
      <c r="N50" s="9" t="str">
        <f>B50</f>
        <v>Private</v>
      </c>
      <c r="O50" s="11">
        <f t="shared" ref="O50:W50" si="26">C50/C52</f>
        <v>5.6161245991754469E-2</v>
      </c>
      <c r="P50" s="11">
        <f t="shared" si="26"/>
        <v>5.4014598540145987E-2</v>
      </c>
      <c r="Q50" s="11">
        <f t="shared" si="26"/>
        <v>5.3633707229710621E-2</v>
      </c>
      <c r="R50" s="11">
        <f t="shared" si="26"/>
        <v>5.2413273001508297E-2</v>
      </c>
      <c r="S50" s="11">
        <f t="shared" si="26"/>
        <v>5.0925925925925923E-2</v>
      </c>
      <c r="T50" s="11">
        <f t="shared" si="26"/>
        <v>4.8400792527596943E-2</v>
      </c>
      <c r="U50" s="11">
        <f t="shared" si="26"/>
        <v>5.3915391539153916E-2</v>
      </c>
      <c r="V50" s="11">
        <f t="shared" si="26"/>
        <v>5.39829988607484E-2</v>
      </c>
      <c r="W50" s="11">
        <f t="shared" si="26"/>
        <v>5.3145622525296962E-2</v>
      </c>
    </row>
    <row r="51" spans="2:23">
      <c r="B51" s="3" t="s">
        <v>115</v>
      </c>
      <c r="C51" s="8">
        <v>10144</v>
      </c>
      <c r="D51" s="8">
        <v>10185</v>
      </c>
      <c r="E51" s="8">
        <v>9878</v>
      </c>
      <c r="F51" s="8">
        <v>9893</v>
      </c>
      <c r="G51" s="8">
        <v>10060</v>
      </c>
      <c r="H51" s="8">
        <v>9855</v>
      </c>
      <c r="I51" s="8">
        <v>10294</v>
      </c>
      <c r="J51" s="8">
        <v>10546</v>
      </c>
      <c r="K51" s="8">
        <v>10522</v>
      </c>
      <c r="N51" s="9" t="str">
        <f>B51</f>
        <v>Public</v>
      </c>
      <c r="O51" s="11">
        <f t="shared" ref="O51:V51" si="27">C51/C52</f>
        <v>0.92936326156665139</v>
      </c>
      <c r="P51" s="11">
        <f t="shared" si="27"/>
        <v>0.92928832116788318</v>
      </c>
      <c r="Q51" s="11">
        <f t="shared" si="27"/>
        <v>0.93109623904232253</v>
      </c>
      <c r="R51" s="11">
        <f t="shared" si="27"/>
        <v>0.93259803921568629</v>
      </c>
      <c r="S51" s="11">
        <f t="shared" si="27"/>
        <v>0.93148148148148147</v>
      </c>
      <c r="T51" s="11">
        <f t="shared" si="27"/>
        <v>0.92980469855646763</v>
      </c>
      <c r="U51" s="11">
        <f t="shared" si="27"/>
        <v>0.92655265526552655</v>
      </c>
      <c r="V51" s="11">
        <f t="shared" si="27"/>
        <v>0.92419595127508547</v>
      </c>
      <c r="W51" s="11">
        <f>K51/K52</f>
        <v>0.92582490101187853</v>
      </c>
    </row>
    <row r="52" spans="2:23">
      <c r="B52" s="134" t="s">
        <v>121</v>
      </c>
      <c r="C52" s="135">
        <v>10915</v>
      </c>
      <c r="D52" s="135">
        <v>10960</v>
      </c>
      <c r="E52" s="135">
        <v>10609</v>
      </c>
      <c r="F52" s="135">
        <v>10608</v>
      </c>
      <c r="G52" s="135">
        <v>10800</v>
      </c>
      <c r="H52" s="135">
        <v>10599</v>
      </c>
      <c r="I52" s="135">
        <v>11110</v>
      </c>
      <c r="J52" s="135">
        <v>11411</v>
      </c>
      <c r="K52" s="135">
        <v>11365</v>
      </c>
      <c r="M52" s="1"/>
      <c r="N52" s="1"/>
      <c r="O52" s="1"/>
      <c r="P52" s="1"/>
      <c r="Q52" s="1"/>
      <c r="R52" s="1"/>
      <c r="S52" s="1"/>
      <c r="T52" s="1"/>
      <c r="U52" s="1"/>
      <c r="V52" s="1"/>
      <c r="W52" s="1"/>
    </row>
    <row r="53" spans="2:23">
      <c r="B53" s="132" t="s">
        <v>224</v>
      </c>
      <c r="C53" s="133"/>
      <c r="D53" s="133"/>
      <c r="E53" s="133"/>
      <c r="F53" s="133"/>
      <c r="G53" s="133"/>
      <c r="H53" s="133"/>
      <c r="I53" s="133"/>
      <c r="J53" s="133"/>
      <c r="K53" s="133"/>
      <c r="M53" s="1" t="s">
        <v>116</v>
      </c>
      <c r="N53" s="1" t="str">
        <f>B53</f>
        <v>Rural SW WA (Cowlitz-Grays Harbor -Lewis - Mason -Pacific-Wahkiakum)</v>
      </c>
      <c r="O53" s="1" t="str">
        <f>$C$12</f>
        <v>2015-2016</v>
      </c>
      <c r="P53" s="1" t="str">
        <f>$D$12</f>
        <v>2016-2017</v>
      </c>
      <c r="Q53" s="1" t="str">
        <f>$E$12</f>
        <v>2017-2018</v>
      </c>
      <c r="R53" s="1" t="str">
        <f>$F$12</f>
        <v>2018-2019</v>
      </c>
      <c r="S53" s="1" t="str">
        <f>$G$12</f>
        <v>2019-2020</v>
      </c>
      <c r="T53" s="1" t="str">
        <f>$H$12</f>
        <v>2020-2021</v>
      </c>
      <c r="U53" s="1" t="str">
        <f>$I$12</f>
        <v>2021-2022</v>
      </c>
      <c r="V53" s="1" t="str">
        <f>$J$12</f>
        <v>2022-2023</v>
      </c>
      <c r="W53" s="1" t="str">
        <f>$K$12</f>
        <v>2023-2024</v>
      </c>
    </row>
    <row r="54" spans="2:23">
      <c r="B54" s="3" t="s">
        <v>113</v>
      </c>
      <c r="C54" s="8">
        <v>116</v>
      </c>
      <c r="D54" s="8">
        <v>114</v>
      </c>
      <c r="E54" s="8">
        <v>108</v>
      </c>
      <c r="F54" s="8">
        <v>119</v>
      </c>
      <c r="G54" s="8">
        <v>116</v>
      </c>
      <c r="H54" s="8">
        <v>118</v>
      </c>
      <c r="I54" s="8">
        <v>152</v>
      </c>
      <c r="J54" s="8">
        <v>158</v>
      </c>
      <c r="K54" s="8">
        <v>128</v>
      </c>
      <c r="N54" s="9" t="str">
        <f>B54</f>
        <v>Home-Based</v>
      </c>
      <c r="O54" s="11">
        <f t="shared" ref="O54:W54" si="28">C54/C57</f>
        <v>2.8306490971205467E-2</v>
      </c>
      <c r="P54" s="11">
        <f t="shared" si="28"/>
        <v>2.8203859475507173E-2</v>
      </c>
      <c r="Q54" s="11">
        <f t="shared" si="28"/>
        <v>2.6457618814306711E-2</v>
      </c>
      <c r="R54" s="11">
        <f t="shared" si="28"/>
        <v>2.7784263366798973E-2</v>
      </c>
      <c r="S54" s="11">
        <f t="shared" si="28"/>
        <v>2.7520759193357058E-2</v>
      </c>
      <c r="T54" s="11">
        <f t="shared" si="28"/>
        <v>2.81019290307216E-2</v>
      </c>
      <c r="U54" s="11">
        <f t="shared" si="28"/>
        <v>3.6095939206839234E-2</v>
      </c>
      <c r="V54" s="11">
        <f t="shared" si="28"/>
        <v>3.6967711745437531E-2</v>
      </c>
      <c r="W54" s="11">
        <f t="shared" si="28"/>
        <v>2.9445594662985967E-2</v>
      </c>
    </row>
    <row r="55" spans="2:23">
      <c r="B55" s="3" t="s">
        <v>114</v>
      </c>
      <c r="C55" s="8">
        <v>20</v>
      </c>
      <c r="D55" s="8">
        <v>27</v>
      </c>
      <c r="E55" s="8">
        <v>28</v>
      </c>
      <c r="F55" s="8">
        <v>29</v>
      </c>
      <c r="G55" s="8">
        <v>8</v>
      </c>
      <c r="H55" s="8">
        <v>31</v>
      </c>
      <c r="I55" s="8">
        <v>41</v>
      </c>
      <c r="J55" s="8">
        <v>30</v>
      </c>
      <c r="K55" s="8">
        <v>31</v>
      </c>
      <c r="N55" s="9" t="str">
        <f>B55</f>
        <v>Private</v>
      </c>
      <c r="O55" s="11">
        <f t="shared" ref="O55:W55" si="29">C55/C57</f>
        <v>4.880429477794046E-3</v>
      </c>
      <c r="P55" s="11">
        <f t="shared" si="29"/>
        <v>6.6798614547253837E-3</v>
      </c>
      <c r="Q55" s="11">
        <f t="shared" si="29"/>
        <v>6.8593826555609994E-3</v>
      </c>
      <c r="R55" s="11">
        <f t="shared" si="29"/>
        <v>6.7709549381274811E-3</v>
      </c>
      <c r="S55" s="11">
        <f t="shared" si="29"/>
        <v>1.8979833926453143E-3</v>
      </c>
      <c r="T55" s="11">
        <f t="shared" si="29"/>
        <v>7.382710169087878E-3</v>
      </c>
      <c r="U55" s="11">
        <f t="shared" si="29"/>
        <v>9.7364046544763713E-3</v>
      </c>
      <c r="V55" s="11">
        <f t="shared" si="29"/>
        <v>7.0191857744501636E-3</v>
      </c>
      <c r="W55" s="11">
        <f t="shared" si="29"/>
        <v>7.1313549574419143E-3</v>
      </c>
    </row>
    <row r="56" spans="2:23">
      <c r="B56" s="3" t="s">
        <v>115</v>
      </c>
      <c r="C56" s="8">
        <v>3962</v>
      </c>
      <c r="D56" s="8">
        <v>3901</v>
      </c>
      <c r="E56" s="8">
        <v>3946</v>
      </c>
      <c r="F56" s="8">
        <v>4135</v>
      </c>
      <c r="G56" s="8">
        <v>4091</v>
      </c>
      <c r="H56" s="8">
        <v>4050</v>
      </c>
      <c r="I56" s="8">
        <v>4018</v>
      </c>
      <c r="J56" s="8">
        <v>4086</v>
      </c>
      <c r="K56" s="8">
        <v>4188</v>
      </c>
      <c r="N56" s="9" t="str">
        <f>B56</f>
        <v>Public</v>
      </c>
      <c r="O56" s="11">
        <f t="shared" ref="O56:W56" si="30">C56/C57</f>
        <v>0.96681307955100049</v>
      </c>
      <c r="P56" s="11">
        <f t="shared" si="30"/>
        <v>0.96511627906976749</v>
      </c>
      <c r="Q56" s="11">
        <f t="shared" si="30"/>
        <v>0.96668299853013229</v>
      </c>
      <c r="R56" s="11">
        <f t="shared" si="30"/>
        <v>0.96544478169507353</v>
      </c>
      <c r="S56" s="11">
        <f t="shared" si="30"/>
        <v>0.97058125741399759</v>
      </c>
      <c r="T56" s="11">
        <f t="shared" si="30"/>
        <v>0.96451536080019051</v>
      </c>
      <c r="U56" s="11">
        <f t="shared" si="30"/>
        <v>0.95416765613868437</v>
      </c>
      <c r="V56" s="11">
        <f t="shared" si="30"/>
        <v>0.95601310248011229</v>
      </c>
      <c r="W56" s="11">
        <f t="shared" si="30"/>
        <v>0.9634230503795721</v>
      </c>
    </row>
    <row r="57" spans="2:23">
      <c r="B57" s="134" t="s">
        <v>226</v>
      </c>
      <c r="C57" s="135">
        <v>4098</v>
      </c>
      <c r="D57" s="135">
        <v>4042</v>
      </c>
      <c r="E57" s="135">
        <v>4082</v>
      </c>
      <c r="F57" s="135">
        <v>4283</v>
      </c>
      <c r="G57" s="135">
        <v>4215</v>
      </c>
      <c r="H57" s="135">
        <v>4199</v>
      </c>
      <c r="I57" s="135">
        <v>4211</v>
      </c>
      <c r="J57" s="135">
        <v>4274</v>
      </c>
      <c r="K57" s="135">
        <v>4347</v>
      </c>
      <c r="O57" s="11"/>
      <c r="P57" s="11"/>
      <c r="Q57" s="11"/>
      <c r="R57" s="11"/>
      <c r="S57" s="11"/>
      <c r="T57" s="11"/>
      <c r="U57" s="11"/>
      <c r="V57" s="11"/>
      <c r="W57" s="11"/>
    </row>
    <row r="58" spans="2:23">
      <c r="B58" s="132" t="s">
        <v>185</v>
      </c>
      <c r="C58" s="133"/>
      <c r="D58" s="133"/>
      <c r="E58" s="133"/>
      <c r="F58" s="133"/>
      <c r="G58" s="133"/>
      <c r="H58" s="133"/>
      <c r="I58" s="133"/>
      <c r="J58" s="133"/>
      <c r="K58" s="133"/>
      <c r="M58" s="1" t="s">
        <v>116</v>
      </c>
      <c r="N58" s="1" t="str">
        <f>B58</f>
        <v>SE WA (Adams-Asotin-Columia-Garfield-Walla Walla-Whitman)</v>
      </c>
      <c r="O58" s="1" t="str">
        <f>$C$12</f>
        <v>2015-2016</v>
      </c>
      <c r="P58" s="1" t="str">
        <f>$D$12</f>
        <v>2016-2017</v>
      </c>
      <c r="Q58" s="1" t="str">
        <f>$E$12</f>
        <v>2017-2018</v>
      </c>
      <c r="R58" s="1" t="str">
        <f>$F$12</f>
        <v>2018-2019</v>
      </c>
      <c r="S58" s="1" t="str">
        <f>$G$12</f>
        <v>2019-2020</v>
      </c>
      <c r="T58" s="1" t="str">
        <f>$H$12</f>
        <v>2020-2021</v>
      </c>
      <c r="U58" s="1" t="str">
        <f>$I$12</f>
        <v>2021-2022</v>
      </c>
      <c r="V58" s="1" t="str">
        <f>$J$12</f>
        <v>2022-2023</v>
      </c>
      <c r="W58" s="1" t="str">
        <f>$K$12</f>
        <v>2023-2024</v>
      </c>
    </row>
    <row r="59" spans="2:23">
      <c r="B59" s="3" t="s">
        <v>113</v>
      </c>
      <c r="C59" s="8">
        <v>28</v>
      </c>
      <c r="D59" s="8">
        <v>26</v>
      </c>
      <c r="E59" s="8">
        <v>36</v>
      </c>
      <c r="F59" s="8">
        <v>27</v>
      </c>
      <c r="G59" s="8">
        <v>21</v>
      </c>
      <c r="H59" s="8">
        <v>53</v>
      </c>
      <c r="I59" s="8">
        <v>46</v>
      </c>
      <c r="J59" s="8">
        <v>40</v>
      </c>
      <c r="K59" s="8">
        <v>36</v>
      </c>
      <c r="N59" s="9" t="str">
        <f>B59</f>
        <v>Home-Based</v>
      </c>
      <c r="O59" s="11">
        <f t="shared" ref="O59:W59" si="31">C59/C62</f>
        <v>1.5045674368619023E-2</v>
      </c>
      <c r="P59" s="11">
        <f t="shared" si="31"/>
        <v>1.425438596491228E-2</v>
      </c>
      <c r="Q59" s="11">
        <f t="shared" si="31"/>
        <v>1.8730489073881373E-2</v>
      </c>
      <c r="R59" s="11">
        <f t="shared" si="31"/>
        <v>1.4884233737596472E-2</v>
      </c>
      <c r="S59" s="11">
        <f t="shared" si="31"/>
        <v>1.151947339550192E-2</v>
      </c>
      <c r="T59" s="11">
        <f t="shared" si="31"/>
        <v>2.7806925498426022E-2</v>
      </c>
      <c r="U59" s="11">
        <f t="shared" si="31"/>
        <v>2.4248813916710597E-2</v>
      </c>
      <c r="V59" s="11">
        <f t="shared" si="31"/>
        <v>2.0597322348094749E-2</v>
      </c>
      <c r="W59" s="11">
        <f t="shared" si="31"/>
        <v>1.7742730409068506E-2</v>
      </c>
    </row>
    <row r="60" spans="2:23">
      <c r="B60" s="3" t="s">
        <v>114</v>
      </c>
      <c r="C60" s="8">
        <v>86</v>
      </c>
      <c r="D60" s="8">
        <v>80</v>
      </c>
      <c r="E60" s="8">
        <v>90</v>
      </c>
      <c r="F60" s="8">
        <v>73</v>
      </c>
      <c r="G60" s="8">
        <v>71</v>
      </c>
      <c r="H60" s="8">
        <v>79</v>
      </c>
      <c r="I60" s="8">
        <v>66</v>
      </c>
      <c r="J60" s="8">
        <v>82</v>
      </c>
      <c r="K60" s="8">
        <v>80</v>
      </c>
      <c r="N60" s="9" t="str">
        <f>B60</f>
        <v>Private</v>
      </c>
      <c r="O60" s="11">
        <f t="shared" ref="O60:W60" si="32">C60/C62</f>
        <v>4.6211714132186998E-2</v>
      </c>
      <c r="P60" s="11">
        <f t="shared" si="32"/>
        <v>4.3859649122807015E-2</v>
      </c>
      <c r="Q60" s="11">
        <f t="shared" si="32"/>
        <v>4.6826222684703434E-2</v>
      </c>
      <c r="R60" s="11">
        <f t="shared" si="32"/>
        <v>4.0242557883131198E-2</v>
      </c>
      <c r="S60" s="11">
        <f t="shared" si="32"/>
        <v>3.8946791003839826E-2</v>
      </c>
      <c r="T60" s="11">
        <f t="shared" si="32"/>
        <v>4.1448058761804824E-2</v>
      </c>
      <c r="U60" s="11">
        <f t="shared" si="32"/>
        <v>3.479177648919346E-2</v>
      </c>
      <c r="V60" s="11">
        <f t="shared" si="32"/>
        <v>4.2224510813594233E-2</v>
      </c>
      <c r="W60" s="11">
        <f t="shared" si="32"/>
        <v>3.9428289797930012E-2</v>
      </c>
    </row>
    <row r="61" spans="2:23">
      <c r="B61" s="3" t="s">
        <v>115</v>
      </c>
      <c r="C61" s="8">
        <v>1747</v>
      </c>
      <c r="D61" s="8">
        <v>1718</v>
      </c>
      <c r="E61" s="8">
        <v>1796</v>
      </c>
      <c r="F61" s="8">
        <v>1714</v>
      </c>
      <c r="G61" s="8">
        <v>1731</v>
      </c>
      <c r="H61" s="8">
        <v>1774</v>
      </c>
      <c r="I61" s="8">
        <v>1785</v>
      </c>
      <c r="J61" s="8">
        <v>1820</v>
      </c>
      <c r="K61" s="8">
        <v>1913</v>
      </c>
      <c r="N61" s="9" t="str">
        <f>B61</f>
        <v>Public</v>
      </c>
      <c r="O61" s="11">
        <f t="shared" ref="O61:W61" si="33">C61/C62</f>
        <v>0.93874261149919402</v>
      </c>
      <c r="P61" s="11">
        <f t="shared" si="33"/>
        <v>0.94188596491228072</v>
      </c>
      <c r="Q61" s="11">
        <f t="shared" si="33"/>
        <v>0.9344432882414152</v>
      </c>
      <c r="R61" s="11">
        <f t="shared" si="33"/>
        <v>0.94487320837927236</v>
      </c>
      <c r="S61" s="11">
        <f t="shared" si="33"/>
        <v>0.94953373560065824</v>
      </c>
      <c r="T61" s="11">
        <f t="shared" si="33"/>
        <v>0.9307450157397692</v>
      </c>
      <c r="U61" s="11">
        <f t="shared" si="33"/>
        <v>0.94095940959409596</v>
      </c>
      <c r="V61" s="11">
        <f t="shared" si="33"/>
        <v>0.93717816683831101</v>
      </c>
      <c r="W61" s="11">
        <f t="shared" si="33"/>
        <v>0.94282897979300151</v>
      </c>
    </row>
    <row r="62" spans="2:23">
      <c r="B62" s="134" t="s">
        <v>198</v>
      </c>
      <c r="C62" s="135">
        <v>1861</v>
      </c>
      <c r="D62" s="135">
        <v>1824</v>
      </c>
      <c r="E62" s="135">
        <v>1922</v>
      </c>
      <c r="F62" s="135">
        <v>1814</v>
      </c>
      <c r="G62" s="135">
        <v>1823</v>
      </c>
      <c r="H62" s="135">
        <v>1906</v>
      </c>
      <c r="I62" s="135">
        <v>1897</v>
      </c>
      <c r="J62" s="135">
        <v>1942</v>
      </c>
      <c r="K62" s="135">
        <v>2029</v>
      </c>
      <c r="O62" s="11"/>
      <c r="P62" s="11"/>
      <c r="Q62" s="11"/>
      <c r="R62" s="11"/>
      <c r="S62" s="11"/>
      <c r="T62" s="11"/>
      <c r="U62" s="11"/>
      <c r="V62" s="11"/>
      <c r="W62" s="11"/>
    </row>
    <row r="63" spans="2:23">
      <c r="B63" s="132" t="s">
        <v>225</v>
      </c>
      <c r="C63" s="133"/>
      <c r="D63" s="133"/>
      <c r="E63" s="133"/>
      <c r="F63" s="133"/>
      <c r="G63" s="133"/>
      <c r="H63" s="133"/>
      <c r="I63" s="133"/>
      <c r="J63" s="133"/>
      <c r="K63" s="133"/>
      <c r="M63" s="1" t="s">
        <v>116</v>
      </c>
      <c r="N63" s="1" t="str">
        <f>B63</f>
        <v>Skagit-San Juan -Island</v>
      </c>
      <c r="O63" s="1" t="str">
        <f>$C$12</f>
        <v>2015-2016</v>
      </c>
      <c r="P63" s="1" t="str">
        <f>$D$12</f>
        <v>2016-2017</v>
      </c>
      <c r="Q63" s="1" t="str">
        <f>$E$12</f>
        <v>2017-2018</v>
      </c>
      <c r="R63" s="1" t="str">
        <f>$F$12</f>
        <v>2018-2019</v>
      </c>
      <c r="S63" s="1" t="str">
        <f>$G$12</f>
        <v>2019-2020</v>
      </c>
      <c r="T63" s="1" t="str">
        <f>$H$12</f>
        <v>2020-2021</v>
      </c>
      <c r="U63" s="1" t="str">
        <f>$I$12</f>
        <v>2021-2022</v>
      </c>
      <c r="V63" s="1" t="str">
        <f>$J$12</f>
        <v>2022-2023</v>
      </c>
      <c r="W63" s="1" t="str">
        <f>$K$12</f>
        <v>2023-2024</v>
      </c>
    </row>
    <row r="64" spans="2:23">
      <c r="B64" s="3" t="s">
        <v>113</v>
      </c>
      <c r="C64" s="8">
        <v>59</v>
      </c>
      <c r="D64" s="8">
        <v>75</v>
      </c>
      <c r="E64" s="8">
        <v>62</v>
      </c>
      <c r="F64" s="8">
        <v>69</v>
      </c>
      <c r="G64" s="8">
        <v>72</v>
      </c>
      <c r="H64" s="8">
        <v>65</v>
      </c>
      <c r="I64" s="8">
        <v>104</v>
      </c>
      <c r="J64" s="8">
        <v>76</v>
      </c>
      <c r="K64" s="8">
        <v>96</v>
      </c>
      <c r="N64" s="9" t="str">
        <f>B64</f>
        <v>Home-Based</v>
      </c>
      <c r="O64" s="11">
        <f t="shared" ref="O64:W64" si="34">C64/C67</f>
        <v>2.6106194690265486E-2</v>
      </c>
      <c r="P64" s="11">
        <f t="shared" si="34"/>
        <v>3.1133250311332503E-2</v>
      </c>
      <c r="Q64" s="11">
        <f t="shared" si="34"/>
        <v>2.7300748568912372E-2</v>
      </c>
      <c r="R64" s="11">
        <f t="shared" si="34"/>
        <v>3.0817329164805715E-2</v>
      </c>
      <c r="S64" s="11">
        <f t="shared" si="34"/>
        <v>3.0901287553648068E-2</v>
      </c>
      <c r="T64" s="11">
        <f t="shared" si="34"/>
        <v>2.7530707327403644E-2</v>
      </c>
      <c r="U64" s="11">
        <f t="shared" si="34"/>
        <v>4.3679126417471653E-2</v>
      </c>
      <c r="V64" s="11">
        <f t="shared" si="34"/>
        <v>3.1600831600831603E-2</v>
      </c>
      <c r="W64" s="11">
        <f t="shared" si="34"/>
        <v>3.864734299516908E-2</v>
      </c>
    </row>
    <row r="65" spans="2:23">
      <c r="B65" s="3" t="s">
        <v>114</v>
      </c>
      <c r="C65" s="8">
        <v>58</v>
      </c>
      <c r="D65" s="8">
        <v>59</v>
      </c>
      <c r="E65" s="8">
        <v>66</v>
      </c>
      <c r="F65" s="8">
        <v>59</v>
      </c>
      <c r="G65" s="8">
        <v>60</v>
      </c>
      <c r="H65" s="8">
        <v>74</v>
      </c>
      <c r="I65" s="8">
        <v>59</v>
      </c>
      <c r="J65" s="8">
        <v>81</v>
      </c>
      <c r="K65" s="8">
        <v>100</v>
      </c>
      <c r="N65" s="9" t="str">
        <f>B65</f>
        <v>Private</v>
      </c>
      <c r="O65" s="11">
        <f t="shared" ref="O65:W65" si="35">C65/C67</f>
        <v>2.5663716814159292E-2</v>
      </c>
      <c r="P65" s="11">
        <f t="shared" si="35"/>
        <v>2.4491490244914902E-2</v>
      </c>
      <c r="Q65" s="11">
        <f t="shared" si="35"/>
        <v>2.9062087186261559E-2</v>
      </c>
      <c r="R65" s="11">
        <f t="shared" si="35"/>
        <v>2.6351049575703438E-2</v>
      </c>
      <c r="S65" s="11">
        <f t="shared" si="35"/>
        <v>2.575107296137339E-2</v>
      </c>
      <c r="T65" s="11">
        <f t="shared" si="35"/>
        <v>3.1342651418890304E-2</v>
      </c>
      <c r="U65" s="11">
        <f t="shared" si="35"/>
        <v>2.4779504409911803E-2</v>
      </c>
      <c r="V65" s="11">
        <f t="shared" si="35"/>
        <v>3.3679833679833682E-2</v>
      </c>
      <c r="W65" s="11">
        <f t="shared" si="35"/>
        <v>4.0257648953301126E-2</v>
      </c>
    </row>
    <row r="66" spans="2:23">
      <c r="B66" s="3" t="s">
        <v>115</v>
      </c>
      <c r="C66" s="8">
        <v>2143</v>
      </c>
      <c r="D66" s="8">
        <v>2275</v>
      </c>
      <c r="E66" s="8">
        <v>2143</v>
      </c>
      <c r="F66" s="8">
        <v>2111</v>
      </c>
      <c r="G66" s="8">
        <v>2198</v>
      </c>
      <c r="H66" s="8">
        <v>2222</v>
      </c>
      <c r="I66" s="8">
        <v>2218</v>
      </c>
      <c r="J66" s="8">
        <v>2248</v>
      </c>
      <c r="K66" s="8">
        <v>2288</v>
      </c>
      <c r="N66" s="9" t="str">
        <f>B66</f>
        <v>Public</v>
      </c>
      <c r="O66" s="11">
        <f t="shared" ref="O66:W66" si="36">C66/C67</f>
        <v>0.94823008849557522</v>
      </c>
      <c r="P66" s="11">
        <f t="shared" si="36"/>
        <v>0.94437525944375256</v>
      </c>
      <c r="Q66" s="11">
        <f t="shared" si="36"/>
        <v>0.94363716424482602</v>
      </c>
      <c r="R66" s="11">
        <f t="shared" si="36"/>
        <v>0.94283162125949083</v>
      </c>
      <c r="S66" s="11">
        <f t="shared" si="36"/>
        <v>0.94334763948497857</v>
      </c>
      <c r="T66" s="11">
        <f t="shared" si="36"/>
        <v>0.94112664125370604</v>
      </c>
      <c r="U66" s="11">
        <f t="shared" si="36"/>
        <v>0.93154136917261654</v>
      </c>
      <c r="V66" s="11">
        <f t="shared" si="36"/>
        <v>0.93471933471933477</v>
      </c>
      <c r="W66" s="11">
        <f t="shared" si="36"/>
        <v>0.92109500805152977</v>
      </c>
    </row>
    <row r="67" spans="2:23">
      <c r="B67" s="134" t="s">
        <v>227</v>
      </c>
      <c r="C67" s="135">
        <v>2260</v>
      </c>
      <c r="D67" s="135">
        <v>2409</v>
      </c>
      <c r="E67" s="135">
        <v>2271</v>
      </c>
      <c r="F67" s="135">
        <v>2239</v>
      </c>
      <c r="G67" s="135">
        <v>2330</v>
      </c>
      <c r="H67" s="135">
        <v>2361</v>
      </c>
      <c r="I67" s="135">
        <v>2381</v>
      </c>
      <c r="J67" s="135">
        <v>2405</v>
      </c>
      <c r="K67" s="135">
        <v>2484</v>
      </c>
      <c r="O67" s="11"/>
      <c r="P67" s="11"/>
      <c r="Q67" s="11"/>
      <c r="R67" s="11"/>
      <c r="S67" s="11"/>
      <c r="T67" s="11"/>
      <c r="U67" s="11"/>
      <c r="V67" s="11"/>
      <c r="W67" s="11"/>
    </row>
    <row r="68" spans="2:23">
      <c r="B68" s="132" t="s">
        <v>31</v>
      </c>
      <c r="C68" s="133"/>
      <c r="D68" s="133"/>
      <c r="E68" s="133"/>
      <c r="F68" s="133"/>
      <c r="G68" s="133"/>
      <c r="H68" s="133"/>
      <c r="I68" s="133"/>
      <c r="J68" s="133"/>
      <c r="K68" s="133"/>
      <c r="M68" s="1" t="s">
        <v>116</v>
      </c>
      <c r="N68" s="1" t="str">
        <f>B68</f>
        <v>Snohomish</v>
      </c>
      <c r="O68" s="1" t="str">
        <f>$C$12</f>
        <v>2015-2016</v>
      </c>
      <c r="P68" s="1" t="str">
        <f>$D$12</f>
        <v>2016-2017</v>
      </c>
      <c r="Q68" s="1" t="str">
        <f>$E$12</f>
        <v>2017-2018</v>
      </c>
      <c r="R68" s="1" t="str">
        <f>$F$12</f>
        <v>2018-2019</v>
      </c>
      <c r="S68" s="1" t="str">
        <f>$G$12</f>
        <v>2019-2020</v>
      </c>
      <c r="T68" s="1" t="str">
        <f>$H$12</f>
        <v>2020-2021</v>
      </c>
      <c r="U68" s="1" t="str">
        <f>$I$12</f>
        <v>2021-2022</v>
      </c>
      <c r="V68" s="1" t="str">
        <f>$J$12</f>
        <v>2022-2023</v>
      </c>
      <c r="W68" s="1" t="str">
        <f>$K$12</f>
        <v>2023-2024</v>
      </c>
    </row>
    <row r="69" spans="2:23">
      <c r="B69" s="3" t="s">
        <v>113</v>
      </c>
      <c r="C69" s="8">
        <v>141</v>
      </c>
      <c r="D69" s="8">
        <v>140</v>
      </c>
      <c r="E69" s="8">
        <v>170</v>
      </c>
      <c r="F69" s="8">
        <v>205</v>
      </c>
      <c r="G69" s="8">
        <v>152</v>
      </c>
      <c r="H69" s="8">
        <v>199</v>
      </c>
      <c r="I69" s="8">
        <v>213</v>
      </c>
      <c r="J69" s="8">
        <v>204</v>
      </c>
      <c r="K69" s="8">
        <v>213</v>
      </c>
      <c r="N69" s="9" t="str">
        <f>B69</f>
        <v>Home-Based</v>
      </c>
      <c r="O69" s="11">
        <f t="shared" ref="O69:W69" si="37">C69/C72</f>
        <v>1.5914221218961626E-2</v>
      </c>
      <c r="P69" s="11">
        <f t="shared" si="37"/>
        <v>1.5616285554935862E-2</v>
      </c>
      <c r="Q69" s="11">
        <f t="shared" si="37"/>
        <v>1.9490942444393488E-2</v>
      </c>
      <c r="R69" s="11">
        <f t="shared" si="37"/>
        <v>2.3439286530985592E-2</v>
      </c>
      <c r="S69" s="11">
        <f t="shared" si="37"/>
        <v>1.6602949208083015E-2</v>
      </c>
      <c r="T69" s="11">
        <f t="shared" si="37"/>
        <v>2.2603362108132668E-2</v>
      </c>
      <c r="U69" s="11">
        <f t="shared" si="37"/>
        <v>2.4632820631432868E-2</v>
      </c>
      <c r="V69" s="11">
        <f t="shared" si="37"/>
        <v>2.2499172824528509E-2</v>
      </c>
      <c r="W69" s="11">
        <f t="shared" si="37"/>
        <v>2.3375768217734856E-2</v>
      </c>
    </row>
    <row r="70" spans="2:23">
      <c r="B70" s="3" t="s">
        <v>114</v>
      </c>
      <c r="C70" s="8">
        <v>249</v>
      </c>
      <c r="D70" s="8">
        <v>243</v>
      </c>
      <c r="E70" s="8">
        <v>273</v>
      </c>
      <c r="F70" s="8">
        <v>251</v>
      </c>
      <c r="G70" s="8">
        <v>399</v>
      </c>
      <c r="H70" s="8">
        <v>270</v>
      </c>
      <c r="I70" s="8">
        <v>223</v>
      </c>
      <c r="J70" s="8">
        <v>265</v>
      </c>
      <c r="K70" s="8">
        <v>260</v>
      </c>
      <c r="N70" s="9" t="str">
        <f>B70</f>
        <v>Private</v>
      </c>
      <c r="O70" s="11">
        <f t="shared" ref="O70:W70" si="38">C70/C72</f>
        <v>2.8103837471783296E-2</v>
      </c>
      <c r="P70" s="11">
        <f t="shared" si="38"/>
        <v>2.7105409927495817E-2</v>
      </c>
      <c r="Q70" s="11">
        <f t="shared" si="38"/>
        <v>3.1300160513643663E-2</v>
      </c>
      <c r="R70" s="11">
        <f t="shared" si="38"/>
        <v>2.8698833752572605E-2</v>
      </c>
      <c r="S70" s="11">
        <f t="shared" si="38"/>
        <v>4.3582741671217916E-2</v>
      </c>
      <c r="T70" s="11">
        <f t="shared" si="38"/>
        <v>3.0667878237164926E-2</v>
      </c>
      <c r="U70" s="11">
        <f t="shared" si="38"/>
        <v>2.5789291083612813E-2</v>
      </c>
      <c r="V70" s="11">
        <f t="shared" si="38"/>
        <v>2.9226866659313996E-2</v>
      </c>
      <c r="W70" s="11">
        <f t="shared" si="38"/>
        <v>2.8533801580333626E-2</v>
      </c>
    </row>
    <row r="71" spans="2:23">
      <c r="B71" s="3" t="s">
        <v>115</v>
      </c>
      <c r="C71" s="8">
        <v>8470</v>
      </c>
      <c r="D71" s="8">
        <v>8582</v>
      </c>
      <c r="E71" s="8">
        <v>8279</v>
      </c>
      <c r="F71" s="8">
        <v>8290</v>
      </c>
      <c r="G71" s="8">
        <v>8604</v>
      </c>
      <c r="H71" s="8">
        <v>8335</v>
      </c>
      <c r="I71" s="8">
        <v>8211</v>
      </c>
      <c r="J71" s="8">
        <v>8598</v>
      </c>
      <c r="K71" s="8">
        <v>8639</v>
      </c>
      <c r="N71" s="9" t="str">
        <f>B71</f>
        <v>Public</v>
      </c>
      <c r="O71" s="11">
        <f t="shared" ref="O71:W71" si="39">C71/C72</f>
        <v>0.95598194130925507</v>
      </c>
      <c r="P71" s="11">
        <f t="shared" si="39"/>
        <v>0.95727830451756835</v>
      </c>
      <c r="Q71" s="11">
        <f t="shared" si="39"/>
        <v>0.94920889704196287</v>
      </c>
      <c r="R71" s="11">
        <f t="shared" si="39"/>
        <v>0.94786187971644176</v>
      </c>
      <c r="S71" s="11">
        <f t="shared" si="39"/>
        <v>0.93981430912069908</v>
      </c>
      <c r="T71" s="11">
        <f t="shared" si="39"/>
        <v>0.94672875965470238</v>
      </c>
      <c r="U71" s="11">
        <f t="shared" si="39"/>
        <v>0.94957788828495437</v>
      </c>
      <c r="V71" s="11">
        <f t="shared" si="39"/>
        <v>0.94827396051615753</v>
      </c>
      <c r="W71" s="11">
        <f t="shared" si="39"/>
        <v>0.94809043020193151</v>
      </c>
    </row>
    <row r="72" spans="2:23">
      <c r="B72" s="134" t="s">
        <v>122</v>
      </c>
      <c r="C72" s="135">
        <v>8860</v>
      </c>
      <c r="D72" s="135">
        <v>8965</v>
      </c>
      <c r="E72" s="135">
        <v>8722</v>
      </c>
      <c r="F72" s="135">
        <v>8746</v>
      </c>
      <c r="G72" s="135">
        <v>9155</v>
      </c>
      <c r="H72" s="135">
        <v>8804</v>
      </c>
      <c r="I72" s="135">
        <v>8647</v>
      </c>
      <c r="J72" s="135">
        <v>9067</v>
      </c>
      <c r="K72" s="135">
        <v>9112</v>
      </c>
      <c r="O72" s="11"/>
      <c r="P72" s="11"/>
      <c r="Q72" s="11"/>
      <c r="R72" s="11"/>
      <c r="S72" s="11"/>
      <c r="T72" s="11"/>
      <c r="U72" s="11"/>
      <c r="V72" s="11"/>
      <c r="W72" s="11"/>
    </row>
    <row r="73" spans="2:23">
      <c r="B73" s="132" t="s">
        <v>32</v>
      </c>
      <c r="C73" s="133"/>
      <c r="D73" s="133"/>
      <c r="E73" s="133"/>
      <c r="F73" s="133"/>
      <c r="G73" s="133"/>
      <c r="H73" s="133"/>
      <c r="I73" s="133"/>
      <c r="J73" s="133"/>
      <c r="K73" s="133"/>
      <c r="M73" s="1" t="s">
        <v>116</v>
      </c>
      <c r="N73" s="1" t="str">
        <f>B73</f>
        <v>Spokane</v>
      </c>
      <c r="O73" s="1" t="str">
        <f>$C$12</f>
        <v>2015-2016</v>
      </c>
      <c r="P73" s="1" t="str">
        <f>$D$12</f>
        <v>2016-2017</v>
      </c>
      <c r="Q73" s="1" t="str">
        <f>$E$12</f>
        <v>2017-2018</v>
      </c>
      <c r="R73" s="1" t="str">
        <f>$F$12</f>
        <v>2018-2019</v>
      </c>
      <c r="S73" s="1" t="str">
        <f>$G$12</f>
        <v>2019-2020</v>
      </c>
      <c r="T73" s="1" t="str">
        <f>$H$12</f>
        <v>2020-2021</v>
      </c>
      <c r="U73" s="1" t="str">
        <f>$I$12</f>
        <v>2021-2022</v>
      </c>
      <c r="V73" s="1" t="str">
        <f>$J$12</f>
        <v>2022-2023</v>
      </c>
      <c r="W73" s="1" t="str">
        <f>$K$12</f>
        <v>2023-2024</v>
      </c>
    </row>
    <row r="74" spans="2:23">
      <c r="B74" s="3" t="s">
        <v>113</v>
      </c>
      <c r="C74" s="8">
        <v>108</v>
      </c>
      <c r="D74" s="8">
        <v>111</v>
      </c>
      <c r="E74" s="8">
        <v>107</v>
      </c>
      <c r="F74" s="8">
        <v>109</v>
      </c>
      <c r="G74" s="8">
        <v>86</v>
      </c>
      <c r="H74" s="8">
        <v>149</v>
      </c>
      <c r="I74" s="8">
        <v>165</v>
      </c>
      <c r="J74" s="8">
        <v>142</v>
      </c>
      <c r="K74" s="8">
        <v>135</v>
      </c>
      <c r="N74" s="9" t="str">
        <f>B74</f>
        <v>Home-Based</v>
      </c>
      <c r="O74" s="11">
        <f t="shared" ref="O74:W74" si="40">C74/C77</f>
        <v>1.6880275085964364E-2</v>
      </c>
      <c r="P74" s="11">
        <f t="shared" si="40"/>
        <v>1.7395392571697227E-2</v>
      </c>
      <c r="Q74" s="11">
        <f t="shared" si="40"/>
        <v>1.6887626262626264E-2</v>
      </c>
      <c r="R74" s="11">
        <f t="shared" si="40"/>
        <v>1.6930723827275552E-2</v>
      </c>
      <c r="S74" s="11">
        <f t="shared" si="40"/>
        <v>1.3509267986176562E-2</v>
      </c>
      <c r="T74" s="11">
        <f t="shared" si="40"/>
        <v>2.3684628834843426E-2</v>
      </c>
      <c r="U74" s="11">
        <f t="shared" si="40"/>
        <v>2.5240936209270308E-2</v>
      </c>
      <c r="V74" s="11">
        <f t="shared" si="40"/>
        <v>2.0751132544205759E-2</v>
      </c>
      <c r="W74" s="11">
        <f t="shared" si="40"/>
        <v>2.0053475935828877E-2</v>
      </c>
    </row>
    <row r="75" spans="2:23">
      <c r="B75" s="3" t="s">
        <v>114</v>
      </c>
      <c r="C75" s="8">
        <v>385</v>
      </c>
      <c r="D75" s="8">
        <v>441</v>
      </c>
      <c r="E75" s="8">
        <v>404</v>
      </c>
      <c r="F75" s="8">
        <v>432</v>
      </c>
      <c r="G75" s="8">
        <v>385</v>
      </c>
      <c r="H75" s="8">
        <v>402</v>
      </c>
      <c r="I75" s="8">
        <v>409</v>
      </c>
      <c r="J75" s="8">
        <v>447</v>
      </c>
      <c r="K75" s="8">
        <v>457</v>
      </c>
      <c r="N75" s="9" t="str">
        <f>B75</f>
        <v>Private</v>
      </c>
      <c r="O75" s="11">
        <f t="shared" ref="O75:W75" si="41">C75/C77</f>
        <v>6.0175054704595186E-2</v>
      </c>
      <c r="P75" s="11">
        <f t="shared" si="41"/>
        <v>6.9111424541607902E-2</v>
      </c>
      <c r="Q75" s="11">
        <f t="shared" si="41"/>
        <v>6.3762626262626257E-2</v>
      </c>
      <c r="R75" s="11">
        <f t="shared" si="41"/>
        <v>6.7101584342963649E-2</v>
      </c>
      <c r="S75" s="11">
        <f t="shared" si="41"/>
        <v>6.0477536914860193E-2</v>
      </c>
      <c r="T75" s="11">
        <f t="shared" si="41"/>
        <v>6.3900810681926559E-2</v>
      </c>
      <c r="U75" s="11">
        <f t="shared" si="41"/>
        <v>6.2566926724797314E-2</v>
      </c>
      <c r="V75" s="11">
        <f t="shared" si="41"/>
        <v>6.5322227093380092E-2</v>
      </c>
      <c r="W75" s="11">
        <f t="shared" si="41"/>
        <v>6.7884729649435538E-2</v>
      </c>
    </row>
    <row r="76" spans="2:23">
      <c r="B76" s="3" t="s">
        <v>115</v>
      </c>
      <c r="C76" s="8">
        <v>5905</v>
      </c>
      <c r="D76" s="8">
        <v>5829</v>
      </c>
      <c r="E76" s="8">
        <v>5825</v>
      </c>
      <c r="F76" s="8">
        <v>5897</v>
      </c>
      <c r="G76" s="8">
        <v>5895</v>
      </c>
      <c r="H76" s="8">
        <v>5740</v>
      </c>
      <c r="I76" s="8">
        <v>5963</v>
      </c>
      <c r="J76" s="8">
        <v>6254</v>
      </c>
      <c r="K76" s="8">
        <v>6140</v>
      </c>
      <c r="N76" s="9" t="str">
        <f>B76</f>
        <v>Public</v>
      </c>
      <c r="O76" s="11">
        <f t="shared" ref="O76:W76" si="42">C76/C77</f>
        <v>0.92294467020944049</v>
      </c>
      <c r="P76" s="11">
        <f t="shared" si="42"/>
        <v>0.9134931828866949</v>
      </c>
      <c r="Q76" s="11">
        <f t="shared" si="42"/>
        <v>0.91934974747474751</v>
      </c>
      <c r="R76" s="11">
        <f t="shared" si="42"/>
        <v>0.91596769182976079</v>
      </c>
      <c r="S76" s="11">
        <f t="shared" si="42"/>
        <v>0.92601319509896329</v>
      </c>
      <c r="T76" s="11">
        <f t="shared" si="42"/>
        <v>0.91241456048323</v>
      </c>
      <c r="U76" s="11">
        <f t="shared" si="42"/>
        <v>0.91219213706593238</v>
      </c>
      <c r="V76" s="11">
        <f t="shared" si="42"/>
        <v>0.91392664036241411</v>
      </c>
      <c r="W76" s="11">
        <f t="shared" si="42"/>
        <v>0.91206179441473556</v>
      </c>
    </row>
    <row r="77" spans="2:23">
      <c r="B77" s="134" t="s">
        <v>123</v>
      </c>
      <c r="C77" s="135">
        <v>6398</v>
      </c>
      <c r="D77" s="135">
        <v>6381</v>
      </c>
      <c r="E77" s="135">
        <v>6336</v>
      </c>
      <c r="F77" s="135">
        <v>6438</v>
      </c>
      <c r="G77" s="135">
        <v>6366</v>
      </c>
      <c r="H77" s="135">
        <v>6291</v>
      </c>
      <c r="I77" s="135">
        <v>6537</v>
      </c>
      <c r="J77" s="135">
        <v>6843</v>
      </c>
      <c r="K77" s="135">
        <v>6732</v>
      </c>
      <c r="O77" s="11"/>
      <c r="P77" s="11"/>
      <c r="Q77" s="11"/>
      <c r="R77" s="11"/>
      <c r="S77" s="11"/>
      <c r="T77" s="11"/>
      <c r="U77" s="11"/>
      <c r="V77" s="11"/>
      <c r="W77" s="11"/>
    </row>
    <row r="78" spans="2:23">
      <c r="B78" s="132" t="s">
        <v>34</v>
      </c>
      <c r="C78" s="133"/>
      <c r="D78" s="133"/>
      <c r="E78" s="133"/>
      <c r="F78" s="133"/>
      <c r="G78" s="133"/>
      <c r="H78" s="133"/>
      <c r="I78" s="133"/>
      <c r="J78" s="133"/>
      <c r="K78" s="133"/>
      <c r="M78" s="1" t="s">
        <v>116</v>
      </c>
      <c r="N78" s="1" t="str">
        <f>B78</f>
        <v>Thurston</v>
      </c>
      <c r="O78" s="1" t="str">
        <f>$C$12</f>
        <v>2015-2016</v>
      </c>
      <c r="P78" s="1" t="str">
        <f>$D$12</f>
        <v>2016-2017</v>
      </c>
      <c r="Q78" s="1" t="str">
        <f>$E$12</f>
        <v>2017-2018</v>
      </c>
      <c r="R78" s="1" t="str">
        <f>$F$12</f>
        <v>2018-2019</v>
      </c>
      <c r="S78" s="1" t="str">
        <f>$G$12</f>
        <v>2019-2020</v>
      </c>
      <c r="T78" s="1" t="str">
        <f>$H$12</f>
        <v>2020-2021</v>
      </c>
      <c r="U78" s="1" t="str">
        <f>$I$12</f>
        <v>2021-2022</v>
      </c>
      <c r="V78" s="1" t="str">
        <f>$J$12</f>
        <v>2022-2023</v>
      </c>
      <c r="W78" s="1" t="str">
        <f>$K$12</f>
        <v>2023-2024</v>
      </c>
    </row>
    <row r="79" spans="2:23">
      <c r="B79" s="3" t="s">
        <v>113</v>
      </c>
      <c r="C79" s="8">
        <v>86</v>
      </c>
      <c r="D79" s="8">
        <v>94</v>
      </c>
      <c r="E79" s="8">
        <v>96</v>
      </c>
      <c r="F79" s="8">
        <v>103</v>
      </c>
      <c r="G79" s="8">
        <v>94</v>
      </c>
      <c r="H79" s="8">
        <v>97</v>
      </c>
      <c r="I79" s="8">
        <v>91</v>
      </c>
      <c r="J79" s="8">
        <v>95</v>
      </c>
      <c r="K79" s="8">
        <v>103</v>
      </c>
      <c r="N79" s="9" t="str">
        <f>B79</f>
        <v>Home-Based</v>
      </c>
      <c r="O79" s="11">
        <f t="shared" ref="O79:W79" si="43">C79/C82</f>
        <v>2.5242148517757558E-2</v>
      </c>
      <c r="P79" s="11">
        <f t="shared" si="43"/>
        <v>2.6568682871678916E-2</v>
      </c>
      <c r="Q79" s="11">
        <f t="shared" si="43"/>
        <v>2.8185554903112156E-2</v>
      </c>
      <c r="R79" s="11">
        <f t="shared" si="43"/>
        <v>2.9153693744692896E-2</v>
      </c>
      <c r="S79" s="11">
        <f t="shared" si="43"/>
        <v>2.7042577675489069E-2</v>
      </c>
      <c r="T79" s="11">
        <f t="shared" si="43"/>
        <v>2.7793696275071632E-2</v>
      </c>
      <c r="U79" s="11">
        <f t="shared" si="43"/>
        <v>2.6631548141644718E-2</v>
      </c>
      <c r="V79" s="11">
        <f t="shared" si="43"/>
        <v>2.6359600443951164E-2</v>
      </c>
      <c r="W79" s="11">
        <f t="shared" si="43"/>
        <v>2.8634973589102029E-2</v>
      </c>
    </row>
    <row r="80" spans="2:23">
      <c r="B80" s="3" t="s">
        <v>114</v>
      </c>
      <c r="C80" s="8">
        <v>77</v>
      </c>
      <c r="D80" s="8">
        <v>72</v>
      </c>
      <c r="E80" s="8">
        <v>69</v>
      </c>
      <c r="F80" s="8">
        <v>78</v>
      </c>
      <c r="G80" s="8">
        <v>53</v>
      </c>
      <c r="H80" s="8">
        <v>88</v>
      </c>
      <c r="I80" s="8">
        <v>66</v>
      </c>
      <c r="J80" s="8">
        <v>75</v>
      </c>
      <c r="K80" s="8">
        <v>68</v>
      </c>
      <c r="N80" s="9" t="str">
        <f>B80</f>
        <v>Private</v>
      </c>
      <c r="O80" s="11">
        <f t="shared" ref="O80:W80" si="44">C80/C82</f>
        <v>2.2600528324038745E-2</v>
      </c>
      <c r="P80" s="11">
        <f t="shared" si="44"/>
        <v>2.0350480497456191E-2</v>
      </c>
      <c r="Q80" s="11">
        <f t="shared" si="44"/>
        <v>2.0258367586611863E-2</v>
      </c>
      <c r="R80" s="11">
        <f t="shared" si="44"/>
        <v>2.2077554486272289E-2</v>
      </c>
      <c r="S80" s="11">
        <f t="shared" si="44"/>
        <v>1.5247410817031071E-2</v>
      </c>
      <c r="T80" s="11">
        <f t="shared" si="44"/>
        <v>2.5214899713467048E-2</v>
      </c>
      <c r="U80" s="11">
        <f t="shared" si="44"/>
        <v>1.9315188762071993E-2</v>
      </c>
      <c r="V80" s="11">
        <f t="shared" si="44"/>
        <v>2.0810210876803552E-2</v>
      </c>
      <c r="W80" s="11">
        <f t="shared" si="44"/>
        <v>1.8904642757853769E-2</v>
      </c>
    </row>
    <row r="81" spans="2:23">
      <c r="B81" s="3" t="s">
        <v>115</v>
      </c>
      <c r="C81" s="8">
        <v>3244</v>
      </c>
      <c r="D81" s="8">
        <v>3372</v>
      </c>
      <c r="E81" s="8">
        <v>3241</v>
      </c>
      <c r="F81" s="8">
        <v>3352</v>
      </c>
      <c r="G81" s="8">
        <v>3329</v>
      </c>
      <c r="H81" s="8">
        <v>3305</v>
      </c>
      <c r="I81" s="8">
        <v>3260</v>
      </c>
      <c r="J81" s="8">
        <v>3434</v>
      </c>
      <c r="K81" s="8">
        <v>3426</v>
      </c>
      <c r="N81" s="9" t="str">
        <f>B81</f>
        <v>Public</v>
      </c>
      <c r="O81" s="11">
        <f t="shared" ref="O81:W81" si="45">C81/C82</f>
        <v>0.95215732315820367</v>
      </c>
      <c r="P81" s="11">
        <f t="shared" si="45"/>
        <v>0.95308083663086485</v>
      </c>
      <c r="Q81" s="11">
        <f t="shared" si="45"/>
        <v>0.95155607751027593</v>
      </c>
      <c r="R81" s="11">
        <f t="shared" si="45"/>
        <v>0.94876875176903486</v>
      </c>
      <c r="S81" s="11">
        <f t="shared" si="45"/>
        <v>0.95771001150747981</v>
      </c>
      <c r="T81" s="11">
        <f t="shared" si="45"/>
        <v>0.94699140401146131</v>
      </c>
      <c r="U81" s="11">
        <f t="shared" si="45"/>
        <v>0.95405326309628324</v>
      </c>
      <c r="V81" s="11">
        <f t="shared" si="45"/>
        <v>0.95283018867924529</v>
      </c>
      <c r="W81" s="11">
        <f t="shared" si="45"/>
        <v>0.9524603836530442</v>
      </c>
    </row>
    <row r="82" spans="2:23">
      <c r="B82" s="134" t="s">
        <v>124</v>
      </c>
      <c r="C82" s="135">
        <v>3407</v>
      </c>
      <c r="D82" s="135">
        <v>3538</v>
      </c>
      <c r="E82" s="135">
        <v>3406</v>
      </c>
      <c r="F82" s="135">
        <v>3533</v>
      </c>
      <c r="G82" s="135">
        <v>3476</v>
      </c>
      <c r="H82" s="135">
        <v>3490</v>
      </c>
      <c r="I82" s="135">
        <v>3417</v>
      </c>
      <c r="J82" s="135">
        <v>3604</v>
      </c>
      <c r="K82" s="135">
        <v>3597</v>
      </c>
      <c r="O82" s="11"/>
      <c r="P82" s="11"/>
      <c r="Q82" s="11"/>
      <c r="R82" s="11"/>
      <c r="S82" s="11"/>
      <c r="T82" s="11"/>
      <c r="U82" s="11"/>
      <c r="V82" s="11"/>
      <c r="W82" s="11"/>
    </row>
    <row r="83" spans="2:23">
      <c r="B83" s="132" t="s">
        <v>37</v>
      </c>
      <c r="C83" s="133"/>
      <c r="D83" s="133"/>
      <c r="E83" s="133"/>
      <c r="F83" s="133"/>
      <c r="G83" s="133"/>
      <c r="H83" s="133"/>
      <c r="I83" s="133"/>
      <c r="J83" s="133"/>
      <c r="K83" s="133"/>
      <c r="M83" s="1" t="s">
        <v>116</v>
      </c>
      <c r="N83" s="1" t="str">
        <f>B83</f>
        <v>Whatcom</v>
      </c>
      <c r="O83" s="1" t="str">
        <f>$C$12</f>
        <v>2015-2016</v>
      </c>
      <c r="P83" s="1" t="str">
        <f>$D$12</f>
        <v>2016-2017</v>
      </c>
      <c r="Q83" s="1" t="str">
        <f>$E$12</f>
        <v>2017-2018</v>
      </c>
      <c r="R83" s="1" t="str">
        <f>$F$12</f>
        <v>2018-2019</v>
      </c>
      <c r="S83" s="1" t="str">
        <f>$G$12</f>
        <v>2019-2020</v>
      </c>
      <c r="T83" s="1" t="str">
        <f>$H$12</f>
        <v>2020-2021</v>
      </c>
      <c r="U83" s="1" t="str">
        <f>$I$12</f>
        <v>2021-2022</v>
      </c>
      <c r="V83" s="1" t="str">
        <f>$J$12</f>
        <v>2022-2023</v>
      </c>
      <c r="W83" s="1" t="str">
        <f>$K$12</f>
        <v>2023-2024</v>
      </c>
    </row>
    <row r="84" spans="2:23">
      <c r="B84" s="3" t="s">
        <v>113</v>
      </c>
      <c r="C84" s="8">
        <v>81</v>
      </c>
      <c r="D84" s="8">
        <v>73</v>
      </c>
      <c r="E84" s="8">
        <v>57</v>
      </c>
      <c r="F84" s="8">
        <v>57</v>
      </c>
      <c r="G84" s="8">
        <v>66</v>
      </c>
      <c r="H84" s="8">
        <v>75</v>
      </c>
      <c r="I84" s="8">
        <v>53</v>
      </c>
      <c r="J84" s="8">
        <v>82</v>
      </c>
      <c r="K84" s="8">
        <v>79</v>
      </c>
      <c r="N84" s="9" t="str">
        <f>B84</f>
        <v>Home-Based</v>
      </c>
      <c r="O84" s="11">
        <f t="shared" ref="O84:W84" si="46">C84/C87</f>
        <v>3.4380305602716467E-2</v>
      </c>
      <c r="P84" s="11">
        <f t="shared" si="46"/>
        <v>3.1560743623000431E-2</v>
      </c>
      <c r="Q84" s="11">
        <f t="shared" si="46"/>
        <v>2.5355871886120998E-2</v>
      </c>
      <c r="R84" s="11">
        <f t="shared" si="46"/>
        <v>2.4912587412587412E-2</v>
      </c>
      <c r="S84" s="11">
        <f t="shared" si="46"/>
        <v>2.8896672504378284E-2</v>
      </c>
      <c r="T84" s="11">
        <f t="shared" si="46"/>
        <v>3.2051282051282048E-2</v>
      </c>
      <c r="U84" s="11">
        <f t="shared" si="46"/>
        <v>2.2610921501706484E-2</v>
      </c>
      <c r="V84" s="11">
        <f t="shared" si="46"/>
        <v>3.5253654342218402E-2</v>
      </c>
      <c r="W84" s="11">
        <f t="shared" si="46"/>
        <v>3.2875572201414897E-2</v>
      </c>
    </row>
    <row r="85" spans="2:23">
      <c r="B85" s="3" t="s">
        <v>114</v>
      </c>
      <c r="C85" s="8">
        <v>128</v>
      </c>
      <c r="D85" s="8">
        <v>106</v>
      </c>
      <c r="E85" s="8">
        <v>124</v>
      </c>
      <c r="F85" s="8">
        <v>96</v>
      </c>
      <c r="G85" s="8">
        <v>109</v>
      </c>
      <c r="H85" s="8">
        <v>89</v>
      </c>
      <c r="I85" s="8">
        <v>122</v>
      </c>
      <c r="J85" s="8">
        <v>118</v>
      </c>
      <c r="K85" s="8">
        <v>125</v>
      </c>
      <c r="N85" s="9" t="str">
        <f>B85</f>
        <v>Private</v>
      </c>
      <c r="O85" s="11">
        <f t="shared" ref="O85:W85" si="47">C85/C87</f>
        <v>5.4329371816638369E-2</v>
      </c>
      <c r="P85" s="11">
        <f t="shared" si="47"/>
        <v>4.5827929096411583E-2</v>
      </c>
      <c r="Q85" s="11">
        <f t="shared" si="47"/>
        <v>5.5160142348754451E-2</v>
      </c>
      <c r="R85" s="11">
        <f t="shared" si="47"/>
        <v>4.195804195804196E-2</v>
      </c>
      <c r="S85" s="11">
        <f t="shared" si="47"/>
        <v>4.7723292469352016E-2</v>
      </c>
      <c r="T85" s="11">
        <f t="shared" si="47"/>
        <v>3.8034188034188031E-2</v>
      </c>
      <c r="U85" s="11">
        <f t="shared" si="47"/>
        <v>5.2047781569965867E-2</v>
      </c>
      <c r="V85" s="11">
        <f t="shared" si="47"/>
        <v>5.073086844368014E-2</v>
      </c>
      <c r="W85" s="11">
        <f t="shared" si="47"/>
        <v>5.2018310445276737E-2</v>
      </c>
    </row>
    <row r="86" spans="2:23">
      <c r="B86" s="3" t="s">
        <v>115</v>
      </c>
      <c r="C86" s="8">
        <v>2147</v>
      </c>
      <c r="D86" s="8">
        <v>2134</v>
      </c>
      <c r="E86" s="8">
        <v>2067</v>
      </c>
      <c r="F86" s="8">
        <v>2135</v>
      </c>
      <c r="G86" s="8">
        <v>2109</v>
      </c>
      <c r="H86" s="8">
        <v>2176</v>
      </c>
      <c r="I86" s="8">
        <v>2169</v>
      </c>
      <c r="J86" s="8">
        <v>2126</v>
      </c>
      <c r="K86" s="8">
        <v>2199</v>
      </c>
      <c r="N86" s="9" t="str">
        <f>B86</f>
        <v>Public</v>
      </c>
      <c r="O86" s="11">
        <f t="shared" ref="O86:W86" si="48">C86/C87</f>
        <v>0.91129032258064513</v>
      </c>
      <c r="P86" s="11">
        <f t="shared" si="48"/>
        <v>0.92261132728058803</v>
      </c>
      <c r="Q86" s="11">
        <f t="shared" si="48"/>
        <v>0.91948398576512458</v>
      </c>
      <c r="R86" s="11">
        <f t="shared" si="48"/>
        <v>0.93312937062937062</v>
      </c>
      <c r="S86" s="11">
        <f t="shared" si="48"/>
        <v>0.92338003502626975</v>
      </c>
      <c r="T86" s="11">
        <f t="shared" si="48"/>
        <v>0.92991452991452994</v>
      </c>
      <c r="U86" s="11">
        <f t="shared" si="48"/>
        <v>0.92534129692832767</v>
      </c>
      <c r="V86" s="11">
        <f t="shared" si="48"/>
        <v>0.91401547721410148</v>
      </c>
      <c r="W86" s="11">
        <f t="shared" si="48"/>
        <v>0.91510611735330838</v>
      </c>
    </row>
    <row r="87" spans="2:23">
      <c r="B87" s="134" t="s">
        <v>125</v>
      </c>
      <c r="C87" s="135">
        <v>2356</v>
      </c>
      <c r="D87" s="135">
        <v>2313</v>
      </c>
      <c r="E87" s="135">
        <v>2248</v>
      </c>
      <c r="F87" s="135">
        <v>2288</v>
      </c>
      <c r="G87" s="135">
        <v>2284</v>
      </c>
      <c r="H87" s="135">
        <v>2340</v>
      </c>
      <c r="I87" s="135">
        <v>2344</v>
      </c>
      <c r="J87" s="135">
        <v>2326</v>
      </c>
      <c r="K87" s="135">
        <v>2403</v>
      </c>
      <c r="O87" s="11"/>
      <c r="P87" s="11"/>
      <c r="Q87" s="11"/>
      <c r="R87" s="11"/>
      <c r="S87" s="11"/>
      <c r="T87" s="11"/>
      <c r="U87" s="11"/>
      <c r="V87" s="11"/>
      <c r="W87" s="11"/>
    </row>
    <row r="88" spans="2:23">
      <c r="B88" s="130" t="s">
        <v>111</v>
      </c>
      <c r="C88" s="131">
        <v>89156</v>
      </c>
      <c r="D88" s="131">
        <v>90016</v>
      </c>
      <c r="E88" s="131">
        <v>88837</v>
      </c>
      <c r="F88" s="131">
        <v>90038</v>
      </c>
      <c r="G88" s="131">
        <v>90780</v>
      </c>
      <c r="H88" s="131">
        <v>90684</v>
      </c>
      <c r="I88" s="131">
        <v>91791</v>
      </c>
      <c r="J88" s="131">
        <v>95061</v>
      </c>
      <c r="K88" s="131">
        <v>95723</v>
      </c>
      <c r="M88" s="1"/>
      <c r="N88" s="1"/>
      <c r="O88" s="1"/>
      <c r="P88" s="1"/>
      <c r="Q88" s="1"/>
      <c r="R88" s="1"/>
      <c r="S88" s="1"/>
      <c r="T88" s="1"/>
      <c r="U88" s="1"/>
      <c r="V88" s="1"/>
      <c r="W88" s="1"/>
    </row>
    <row r="89" spans="2:23">
      <c r="B89"/>
      <c r="C89"/>
      <c r="D89"/>
      <c r="E89"/>
      <c r="F89"/>
      <c r="G89"/>
      <c r="H89"/>
      <c r="I89"/>
      <c r="O89" s="11"/>
      <c r="P89" s="11"/>
      <c r="Q89" s="11"/>
      <c r="R89" s="11"/>
      <c r="S89" s="11"/>
      <c r="T89" s="11"/>
      <c r="U89" s="11"/>
      <c r="V89" s="11"/>
      <c r="W89" s="11"/>
    </row>
    <row r="90" spans="2:23">
      <c r="B90"/>
      <c r="C90"/>
      <c r="D90"/>
      <c r="E90"/>
      <c r="F90"/>
      <c r="G90"/>
      <c r="H90"/>
      <c r="I90"/>
      <c r="O90" s="11"/>
      <c r="P90" s="11"/>
      <c r="Q90" s="11"/>
      <c r="R90" s="11"/>
      <c r="S90" s="11"/>
      <c r="T90" s="11"/>
      <c r="U90" s="11"/>
      <c r="V90" s="11"/>
      <c r="W90" s="11"/>
    </row>
    <row r="91" spans="2:23">
      <c r="B91"/>
      <c r="C91"/>
      <c r="D91"/>
      <c r="E91"/>
      <c r="F91"/>
      <c r="G91"/>
      <c r="H91"/>
      <c r="I91"/>
      <c r="O91" s="11"/>
      <c r="P91" s="11"/>
      <c r="Q91" s="11"/>
      <c r="R91" s="11"/>
      <c r="S91" s="11"/>
      <c r="T91" s="11"/>
      <c r="U91" s="11"/>
      <c r="V91" s="11"/>
      <c r="W91" s="11"/>
    </row>
    <row r="92" spans="2:23">
      <c r="B92"/>
      <c r="C92"/>
      <c r="D92"/>
      <c r="E92"/>
      <c r="F92"/>
      <c r="G92"/>
      <c r="H92"/>
      <c r="I92"/>
      <c r="O92" s="11"/>
      <c r="P92" s="11"/>
      <c r="Q92" s="11"/>
      <c r="R92" s="11"/>
      <c r="S92" s="11"/>
      <c r="T92" s="11"/>
      <c r="U92" s="11"/>
      <c r="V92" s="11"/>
      <c r="W92" s="11"/>
    </row>
    <row r="93" spans="2:23">
      <c r="B93"/>
      <c r="C93"/>
      <c r="D93"/>
      <c r="E93"/>
      <c r="F93"/>
      <c r="G93"/>
      <c r="H93"/>
      <c r="I93"/>
      <c r="M93" s="1"/>
      <c r="N93" s="1"/>
      <c r="O93" s="1"/>
      <c r="P93" s="1"/>
      <c r="Q93" s="1"/>
      <c r="R93" s="1"/>
      <c r="S93" s="1"/>
      <c r="T93" s="1"/>
      <c r="U93" s="1"/>
      <c r="V93" s="1"/>
      <c r="W93" s="1"/>
    </row>
    <row r="94" spans="2:23">
      <c r="B94"/>
      <c r="C94"/>
      <c r="D94"/>
      <c r="E94"/>
      <c r="F94"/>
      <c r="G94"/>
      <c r="H94"/>
      <c r="I94"/>
      <c r="O94" s="11"/>
      <c r="P94" s="11"/>
      <c r="Q94" s="11"/>
      <c r="R94" s="11"/>
      <c r="S94" s="11"/>
      <c r="T94" s="11"/>
      <c r="U94" s="11"/>
      <c r="V94" s="11"/>
      <c r="W94" s="11"/>
    </row>
    <row r="95" spans="2:23">
      <c r="B95"/>
      <c r="C95"/>
      <c r="D95"/>
      <c r="E95"/>
      <c r="F95"/>
      <c r="G95"/>
      <c r="H95"/>
      <c r="I95"/>
      <c r="O95" s="11"/>
      <c r="P95" s="11"/>
      <c r="Q95" s="11"/>
      <c r="R95" s="11"/>
      <c r="S95" s="11"/>
      <c r="T95" s="11"/>
      <c r="U95" s="11"/>
      <c r="V95" s="11"/>
      <c r="W95" s="11"/>
    </row>
    <row r="96" spans="2:23">
      <c r="B96"/>
      <c r="C96"/>
      <c r="D96"/>
      <c r="E96"/>
      <c r="F96"/>
      <c r="G96"/>
      <c r="H96"/>
      <c r="I96"/>
      <c r="O96" s="11"/>
      <c r="P96" s="11"/>
      <c r="Q96" s="11"/>
      <c r="R96" s="11"/>
      <c r="S96" s="11"/>
      <c r="T96" s="11"/>
      <c r="U96" s="11"/>
      <c r="V96" s="11"/>
      <c r="W96" s="11"/>
    </row>
    <row r="97" spans="2:23">
      <c r="B97"/>
      <c r="C97"/>
      <c r="D97"/>
      <c r="E97"/>
      <c r="F97"/>
      <c r="G97"/>
      <c r="H97"/>
      <c r="I97"/>
      <c r="O97" s="11"/>
      <c r="P97" s="11"/>
      <c r="Q97" s="11"/>
      <c r="R97" s="11"/>
      <c r="S97" s="11"/>
      <c r="T97" s="11"/>
      <c r="U97" s="11"/>
      <c r="V97" s="11"/>
      <c r="W97" s="11"/>
    </row>
    <row r="98" spans="2:23">
      <c r="B98"/>
      <c r="C98"/>
      <c r="D98"/>
      <c r="E98"/>
      <c r="F98"/>
      <c r="G98"/>
      <c r="H98"/>
      <c r="I98"/>
      <c r="M98" s="1" t="s">
        <v>116</v>
      </c>
      <c r="N98" s="1">
        <f>B98</f>
        <v>0</v>
      </c>
      <c r="O98" s="1" t="str">
        <f>$C$12</f>
        <v>2015-2016</v>
      </c>
      <c r="P98" s="1" t="str">
        <f>$D$12</f>
        <v>2016-2017</v>
      </c>
      <c r="Q98" s="1" t="str">
        <f>$E$12</f>
        <v>2017-2018</v>
      </c>
      <c r="R98" s="1" t="str">
        <f>$F$12</f>
        <v>2018-2019</v>
      </c>
      <c r="S98" s="1" t="str">
        <f>$G$12</f>
        <v>2019-2020</v>
      </c>
      <c r="T98" s="1" t="str">
        <f>$H$12</f>
        <v>2020-2021</v>
      </c>
      <c r="U98" s="1" t="str">
        <f>$I$12</f>
        <v>2021-2022</v>
      </c>
      <c r="V98" s="1" t="str">
        <f>$I$12</f>
        <v>2021-2022</v>
      </c>
      <c r="W98" s="1"/>
    </row>
    <row r="99" spans="2:23">
      <c r="B99"/>
      <c r="C99"/>
      <c r="D99"/>
      <c r="E99"/>
      <c r="F99"/>
      <c r="G99"/>
      <c r="H99"/>
      <c r="I99"/>
      <c r="N99" s="9">
        <f>B99</f>
        <v>0</v>
      </c>
      <c r="O99" s="11" t="e">
        <f t="shared" ref="O99:V99" si="49">C99/C102</f>
        <v>#DIV/0!</v>
      </c>
      <c r="P99" s="11" t="e">
        <f t="shared" si="49"/>
        <v>#DIV/0!</v>
      </c>
      <c r="Q99" s="11" t="e">
        <f t="shared" si="49"/>
        <v>#DIV/0!</v>
      </c>
      <c r="R99" s="11" t="e">
        <f t="shared" si="49"/>
        <v>#DIV/0!</v>
      </c>
      <c r="S99" s="11" t="e">
        <f t="shared" si="49"/>
        <v>#DIV/0!</v>
      </c>
      <c r="T99" s="11" t="e">
        <f t="shared" si="49"/>
        <v>#DIV/0!</v>
      </c>
      <c r="U99" s="11" t="e">
        <f t="shared" si="49"/>
        <v>#DIV/0!</v>
      </c>
      <c r="V99" s="11" t="e">
        <f t="shared" si="49"/>
        <v>#DIV/0!</v>
      </c>
      <c r="W99" s="11"/>
    </row>
    <row r="100" spans="2:23">
      <c r="B100"/>
      <c r="C100"/>
      <c r="D100"/>
      <c r="E100"/>
      <c r="F100"/>
      <c r="G100"/>
      <c r="H100"/>
      <c r="I100"/>
      <c r="N100" s="9">
        <f>B100</f>
        <v>0</v>
      </c>
      <c r="O100" s="11" t="e">
        <f t="shared" ref="O100:V100" si="50">C100/C102</f>
        <v>#DIV/0!</v>
      </c>
      <c r="P100" s="11" t="e">
        <f t="shared" si="50"/>
        <v>#DIV/0!</v>
      </c>
      <c r="Q100" s="11" t="e">
        <f t="shared" si="50"/>
        <v>#DIV/0!</v>
      </c>
      <c r="R100" s="11" t="e">
        <f t="shared" si="50"/>
        <v>#DIV/0!</v>
      </c>
      <c r="S100" s="11" t="e">
        <f t="shared" si="50"/>
        <v>#DIV/0!</v>
      </c>
      <c r="T100" s="11" t="e">
        <f t="shared" si="50"/>
        <v>#DIV/0!</v>
      </c>
      <c r="U100" s="11" t="e">
        <f t="shared" si="50"/>
        <v>#DIV/0!</v>
      </c>
      <c r="V100" s="11" t="e">
        <f t="shared" si="50"/>
        <v>#DIV/0!</v>
      </c>
      <c r="W100" s="11"/>
    </row>
    <row r="101" spans="2:23">
      <c r="B101"/>
      <c r="C101"/>
      <c r="D101"/>
      <c r="E101"/>
      <c r="F101"/>
      <c r="G101"/>
      <c r="H101"/>
      <c r="I101"/>
      <c r="N101" s="9">
        <f>B101</f>
        <v>0</v>
      </c>
      <c r="O101" s="11" t="e">
        <f t="shared" ref="O101:V101" si="51">C101/C102</f>
        <v>#DIV/0!</v>
      </c>
      <c r="P101" s="11" t="e">
        <f t="shared" si="51"/>
        <v>#DIV/0!</v>
      </c>
      <c r="Q101" s="11" t="e">
        <f t="shared" si="51"/>
        <v>#DIV/0!</v>
      </c>
      <c r="R101" s="11" t="e">
        <f t="shared" si="51"/>
        <v>#DIV/0!</v>
      </c>
      <c r="S101" s="11" t="e">
        <f t="shared" si="51"/>
        <v>#DIV/0!</v>
      </c>
      <c r="T101" s="11" t="e">
        <f t="shared" si="51"/>
        <v>#DIV/0!</v>
      </c>
      <c r="U101" s="11" t="e">
        <f t="shared" si="51"/>
        <v>#DIV/0!</v>
      </c>
      <c r="V101" s="11" t="e">
        <f t="shared" si="51"/>
        <v>#DIV/0!</v>
      </c>
      <c r="W101" s="11"/>
    </row>
    <row r="102" spans="2:23">
      <c r="B102"/>
      <c r="C102"/>
      <c r="D102"/>
      <c r="E102"/>
      <c r="F102"/>
      <c r="G102"/>
      <c r="H102"/>
      <c r="I102"/>
      <c r="O102" s="11"/>
      <c r="P102" s="11"/>
      <c r="Q102" s="11"/>
      <c r="R102" s="11"/>
      <c r="S102" s="11"/>
      <c r="T102" s="11"/>
      <c r="U102" s="11"/>
      <c r="V102" s="11"/>
      <c r="W102" s="11"/>
    </row>
    <row r="103" spans="2:23">
      <c r="B103"/>
      <c r="C103"/>
      <c r="D103"/>
      <c r="E103"/>
      <c r="F103"/>
      <c r="G103"/>
      <c r="H103"/>
      <c r="I103"/>
      <c r="M103" s="1" t="s">
        <v>116</v>
      </c>
      <c r="N103" s="1">
        <f>B103</f>
        <v>0</v>
      </c>
      <c r="O103" s="1" t="str">
        <f>$C$12</f>
        <v>2015-2016</v>
      </c>
      <c r="P103" s="1" t="str">
        <f>$D$12</f>
        <v>2016-2017</v>
      </c>
      <c r="Q103" s="1" t="str">
        <f>$E$12</f>
        <v>2017-2018</v>
      </c>
      <c r="R103" s="1" t="str">
        <f>$F$12</f>
        <v>2018-2019</v>
      </c>
      <c r="S103" s="1" t="str">
        <f>$G$12</f>
        <v>2019-2020</v>
      </c>
      <c r="T103" s="1" t="str">
        <f>$H$12</f>
        <v>2020-2021</v>
      </c>
      <c r="U103" s="1" t="str">
        <f>$I$12</f>
        <v>2021-2022</v>
      </c>
      <c r="V103" s="1" t="str">
        <f>$I$12</f>
        <v>2021-2022</v>
      </c>
      <c r="W103" s="1"/>
    </row>
    <row r="104" spans="2:23">
      <c r="B104"/>
      <c r="C104"/>
      <c r="D104"/>
      <c r="E104"/>
      <c r="F104"/>
      <c r="G104"/>
      <c r="H104"/>
      <c r="I104"/>
      <c r="N104" s="9">
        <f>B104</f>
        <v>0</v>
      </c>
      <c r="O104" s="11" t="e">
        <f t="shared" ref="O104:V104" si="52">C104/C107</f>
        <v>#DIV/0!</v>
      </c>
      <c r="P104" s="11" t="e">
        <f t="shared" si="52"/>
        <v>#DIV/0!</v>
      </c>
      <c r="Q104" s="11" t="e">
        <f t="shared" si="52"/>
        <v>#DIV/0!</v>
      </c>
      <c r="R104" s="11" t="e">
        <f t="shared" si="52"/>
        <v>#DIV/0!</v>
      </c>
      <c r="S104" s="11" t="e">
        <f t="shared" si="52"/>
        <v>#DIV/0!</v>
      </c>
      <c r="T104" s="11" t="e">
        <f t="shared" si="52"/>
        <v>#DIV/0!</v>
      </c>
      <c r="U104" s="11" t="e">
        <f t="shared" si="52"/>
        <v>#DIV/0!</v>
      </c>
      <c r="V104" s="11" t="e">
        <f t="shared" si="52"/>
        <v>#DIV/0!</v>
      </c>
      <c r="W104" s="11"/>
    </row>
    <row r="105" spans="2:23">
      <c r="B105"/>
      <c r="C105"/>
      <c r="D105"/>
      <c r="E105"/>
      <c r="F105"/>
      <c r="G105"/>
      <c r="H105"/>
      <c r="I105"/>
      <c r="N105" s="9">
        <f>B105</f>
        <v>0</v>
      </c>
      <c r="O105" s="11" t="e">
        <f t="shared" ref="O105:V105" si="53">C105/C107</f>
        <v>#DIV/0!</v>
      </c>
      <c r="P105" s="11" t="e">
        <f t="shared" si="53"/>
        <v>#DIV/0!</v>
      </c>
      <c r="Q105" s="11" t="e">
        <f t="shared" si="53"/>
        <v>#DIV/0!</v>
      </c>
      <c r="R105" s="11" t="e">
        <f t="shared" si="53"/>
        <v>#DIV/0!</v>
      </c>
      <c r="S105" s="11" t="e">
        <f t="shared" si="53"/>
        <v>#DIV/0!</v>
      </c>
      <c r="T105" s="11" t="e">
        <f t="shared" si="53"/>
        <v>#DIV/0!</v>
      </c>
      <c r="U105" s="11" t="e">
        <f t="shared" si="53"/>
        <v>#DIV/0!</v>
      </c>
      <c r="V105" s="11" t="e">
        <f t="shared" si="53"/>
        <v>#DIV/0!</v>
      </c>
      <c r="W105" s="11"/>
    </row>
    <row r="106" spans="2:23">
      <c r="B106"/>
      <c r="C106"/>
      <c r="D106"/>
      <c r="E106"/>
      <c r="F106"/>
      <c r="G106"/>
      <c r="H106"/>
      <c r="I106"/>
      <c r="N106" s="9">
        <f>B106</f>
        <v>0</v>
      </c>
      <c r="O106" s="11" t="e">
        <f t="shared" ref="O106:V106" si="54">C106/C107</f>
        <v>#DIV/0!</v>
      </c>
      <c r="P106" s="11" t="e">
        <f t="shared" si="54"/>
        <v>#DIV/0!</v>
      </c>
      <c r="Q106" s="11" t="e">
        <f t="shared" si="54"/>
        <v>#DIV/0!</v>
      </c>
      <c r="R106" s="11" t="e">
        <f t="shared" si="54"/>
        <v>#DIV/0!</v>
      </c>
      <c r="S106" s="11" t="e">
        <f t="shared" si="54"/>
        <v>#DIV/0!</v>
      </c>
      <c r="T106" s="11" t="e">
        <f t="shared" si="54"/>
        <v>#DIV/0!</v>
      </c>
      <c r="U106" s="11" t="e">
        <f t="shared" si="54"/>
        <v>#DIV/0!</v>
      </c>
      <c r="V106" s="11" t="e">
        <f t="shared" si="54"/>
        <v>#DIV/0!</v>
      </c>
      <c r="W106" s="11"/>
    </row>
    <row r="107" spans="2:23">
      <c r="B107"/>
      <c r="C107"/>
      <c r="D107"/>
      <c r="E107"/>
      <c r="F107"/>
      <c r="G107"/>
      <c r="H107"/>
      <c r="I107"/>
      <c r="O107" s="11"/>
      <c r="P107" s="11"/>
      <c r="Q107" s="11"/>
      <c r="R107" s="11"/>
      <c r="S107" s="11"/>
      <c r="T107" s="11"/>
      <c r="U107" s="11"/>
      <c r="V107" s="11"/>
      <c r="W107" s="11"/>
    </row>
    <row r="108" spans="2:23">
      <c r="B108"/>
      <c r="C108"/>
      <c r="D108"/>
      <c r="E108"/>
      <c r="F108"/>
      <c r="G108"/>
      <c r="H108"/>
      <c r="I108"/>
      <c r="M108" s="1"/>
      <c r="N108" s="1"/>
      <c r="O108" s="1"/>
      <c r="P108" s="1"/>
      <c r="Q108" s="1"/>
      <c r="R108" s="1"/>
      <c r="S108" s="1"/>
      <c r="T108" s="1"/>
      <c r="U108" s="1"/>
      <c r="V108" s="1"/>
      <c r="W108" s="1"/>
    </row>
    <row r="109" spans="2:23">
      <c r="O109" s="11"/>
      <c r="P109" s="11"/>
      <c r="Q109" s="11"/>
      <c r="R109" s="11"/>
      <c r="S109" s="11"/>
      <c r="T109" s="11"/>
      <c r="U109" s="11"/>
      <c r="V109" s="11"/>
      <c r="W109" s="11"/>
    </row>
    <row r="110" spans="2:23">
      <c r="O110" s="11"/>
      <c r="P110" s="11"/>
      <c r="Q110" s="11"/>
      <c r="R110" s="11"/>
      <c r="S110" s="11"/>
      <c r="T110" s="11"/>
      <c r="U110" s="11"/>
      <c r="V110" s="11"/>
      <c r="W110" s="11"/>
    </row>
    <row r="111" spans="2:23">
      <c r="O111" s="11"/>
      <c r="P111" s="11"/>
      <c r="Q111" s="11"/>
      <c r="R111" s="11"/>
      <c r="S111" s="11"/>
      <c r="T111" s="11"/>
      <c r="U111" s="11"/>
      <c r="V111" s="11"/>
      <c r="W111" s="11"/>
    </row>
    <row r="112" spans="2:23">
      <c r="O112" s="11"/>
      <c r="P112" s="11"/>
      <c r="Q112" s="11"/>
      <c r="R112" s="11"/>
      <c r="S112" s="11"/>
      <c r="T112" s="11"/>
      <c r="U112" s="11"/>
      <c r="V112" s="11"/>
      <c r="W112" s="11"/>
    </row>
    <row r="113" spans="13:23">
      <c r="O113" s="11"/>
      <c r="P113" s="11"/>
      <c r="Q113" s="11"/>
      <c r="R113" s="11"/>
      <c r="S113" s="11"/>
      <c r="T113" s="11"/>
      <c r="U113" s="11"/>
      <c r="V113" s="11"/>
      <c r="W113" s="11"/>
    </row>
    <row r="115" spans="13:23">
      <c r="M115" s="1"/>
      <c r="N115" s="1"/>
      <c r="O115" s="1"/>
      <c r="P115" s="1"/>
      <c r="Q115" s="1"/>
      <c r="R115" s="1"/>
      <c r="S115" s="1"/>
      <c r="T115" s="1"/>
      <c r="U115" s="1"/>
      <c r="V115" s="1"/>
      <c r="W115" s="1"/>
    </row>
    <row r="116" spans="13:23">
      <c r="O116" s="11"/>
      <c r="P116" s="11"/>
      <c r="Q116" s="11"/>
      <c r="R116" s="11"/>
      <c r="S116" s="11"/>
      <c r="T116" s="11"/>
      <c r="U116" s="11"/>
      <c r="V116" s="11"/>
      <c r="W116" s="11"/>
    </row>
    <row r="117" spans="13:23">
      <c r="O117" s="11"/>
      <c r="P117" s="11"/>
      <c r="Q117" s="11"/>
      <c r="R117" s="11"/>
      <c r="S117" s="11"/>
      <c r="T117" s="11"/>
      <c r="U117" s="11"/>
      <c r="V117" s="11"/>
      <c r="W117" s="11"/>
    </row>
    <row r="118" spans="13:23">
      <c r="O118" s="11"/>
      <c r="P118" s="11"/>
      <c r="Q118" s="11"/>
      <c r="R118" s="11"/>
      <c r="S118" s="11"/>
      <c r="T118" s="11"/>
      <c r="U118" s="11"/>
      <c r="V118" s="11"/>
      <c r="W118" s="11"/>
    </row>
    <row r="120" spans="13:23">
      <c r="M120" s="1"/>
      <c r="N120" s="1"/>
      <c r="O120" s="1"/>
      <c r="P120" s="1"/>
      <c r="Q120" s="1"/>
      <c r="R120" s="1"/>
      <c r="S120" s="1"/>
      <c r="T120" s="1"/>
      <c r="U120" s="1"/>
      <c r="V120" s="1"/>
      <c r="W120" s="1"/>
    </row>
    <row r="121" spans="13:23">
      <c r="O121" s="11"/>
      <c r="P121" s="11"/>
      <c r="Q121" s="11"/>
      <c r="R121" s="11"/>
      <c r="S121" s="11"/>
      <c r="T121" s="11"/>
      <c r="U121" s="11"/>
      <c r="V121" s="11"/>
      <c r="W121" s="11"/>
    </row>
    <row r="122" spans="13:23">
      <c r="O122" s="11"/>
      <c r="P122" s="11"/>
      <c r="Q122" s="11"/>
      <c r="R122" s="11"/>
      <c r="S122" s="11"/>
      <c r="T122" s="11"/>
      <c r="U122" s="11"/>
      <c r="V122" s="11"/>
      <c r="W122" s="11"/>
    </row>
    <row r="123" spans="13:23">
      <c r="O123" s="11"/>
      <c r="P123" s="11"/>
      <c r="Q123" s="11"/>
      <c r="R123" s="11"/>
      <c r="S123" s="11"/>
      <c r="T123" s="11"/>
      <c r="U123" s="11"/>
      <c r="V123" s="11"/>
      <c r="W123" s="11"/>
    </row>
    <row r="125" spans="13:23">
      <c r="M125" s="1"/>
      <c r="N125" s="1"/>
      <c r="O125" s="1"/>
      <c r="P125" s="1"/>
      <c r="Q125" s="1"/>
      <c r="R125" s="1"/>
      <c r="S125" s="1"/>
      <c r="T125" s="1"/>
      <c r="U125" s="1"/>
      <c r="V125" s="1"/>
      <c r="W125" s="1"/>
    </row>
    <row r="126" spans="13:23">
      <c r="O126" s="11"/>
      <c r="P126" s="11"/>
      <c r="Q126" s="11"/>
      <c r="R126" s="11"/>
      <c r="S126" s="11"/>
      <c r="T126" s="11"/>
      <c r="U126" s="11"/>
      <c r="V126" s="11"/>
      <c r="W126" s="11"/>
    </row>
    <row r="127" spans="13:23">
      <c r="O127" s="11"/>
      <c r="P127" s="11"/>
      <c r="Q127" s="11"/>
      <c r="R127" s="11"/>
      <c r="S127" s="11"/>
      <c r="T127" s="11"/>
      <c r="U127" s="11"/>
      <c r="V127" s="11"/>
      <c r="W127" s="11"/>
    </row>
    <row r="128" spans="13:23">
      <c r="O128" s="11"/>
      <c r="P128" s="11"/>
      <c r="Q128" s="11"/>
      <c r="R128" s="11"/>
      <c r="S128" s="11"/>
      <c r="T128" s="11"/>
      <c r="U128" s="11"/>
      <c r="V128" s="11"/>
      <c r="W128" s="11"/>
    </row>
    <row r="130" spans="13:23">
      <c r="M130" s="1"/>
      <c r="N130" s="1"/>
      <c r="O130" s="1"/>
      <c r="P130" s="1"/>
      <c r="Q130" s="1"/>
      <c r="R130" s="1"/>
      <c r="S130" s="1"/>
      <c r="T130" s="1"/>
      <c r="U130" s="1"/>
      <c r="V130" s="1"/>
      <c r="W130" s="1"/>
    </row>
    <row r="131" spans="13:23">
      <c r="O131" s="11"/>
      <c r="P131" s="11"/>
      <c r="Q131" s="11"/>
      <c r="R131" s="11"/>
      <c r="S131" s="11"/>
      <c r="T131" s="11"/>
      <c r="U131" s="11"/>
      <c r="V131" s="11"/>
      <c r="W131" s="11"/>
    </row>
    <row r="132" spans="13:23">
      <c r="O132" s="11"/>
      <c r="P132" s="11"/>
      <c r="Q132" s="11"/>
      <c r="R132" s="11"/>
      <c r="S132" s="11"/>
      <c r="T132" s="11"/>
      <c r="U132" s="11"/>
      <c r="V132" s="11"/>
      <c r="W132" s="11"/>
    </row>
    <row r="133" spans="13:23">
      <c r="O133" s="11"/>
      <c r="P133" s="11"/>
      <c r="Q133" s="11"/>
      <c r="R133" s="11"/>
      <c r="S133" s="11"/>
      <c r="T133" s="11"/>
      <c r="U133" s="11"/>
      <c r="V133" s="11"/>
      <c r="W133" s="11"/>
    </row>
    <row r="135" spans="13:23">
      <c r="M135" s="1"/>
      <c r="N135" s="1"/>
      <c r="O135" s="1"/>
      <c r="P135" s="1"/>
      <c r="Q135" s="1"/>
      <c r="R135" s="1"/>
      <c r="S135" s="1"/>
      <c r="T135" s="1"/>
      <c r="U135" s="1"/>
      <c r="V135" s="1"/>
      <c r="W135" s="1"/>
    </row>
    <row r="136" spans="13:23">
      <c r="O136" s="11"/>
      <c r="P136" s="11"/>
      <c r="Q136" s="11"/>
      <c r="R136" s="11"/>
      <c r="S136" s="11"/>
      <c r="T136" s="11"/>
      <c r="U136" s="11"/>
      <c r="V136" s="11"/>
      <c r="W136" s="11"/>
    </row>
    <row r="137" spans="13:23">
      <c r="O137" s="11"/>
      <c r="P137" s="11"/>
      <c r="Q137" s="11"/>
      <c r="R137" s="11"/>
      <c r="S137" s="11"/>
      <c r="T137" s="11"/>
      <c r="U137" s="11"/>
      <c r="V137" s="11"/>
      <c r="W137" s="11"/>
    </row>
    <row r="139" spans="13:23">
      <c r="M139" s="1"/>
      <c r="N139" s="1"/>
      <c r="O139" s="1"/>
      <c r="P139" s="1"/>
      <c r="Q139" s="1"/>
      <c r="R139" s="1"/>
      <c r="S139" s="1"/>
      <c r="T139" s="1"/>
      <c r="U139" s="1"/>
      <c r="V139" s="1"/>
      <c r="W139" s="1"/>
    </row>
    <row r="140" spans="13:23">
      <c r="O140" s="11"/>
      <c r="P140" s="11"/>
      <c r="Q140" s="11"/>
      <c r="R140" s="11"/>
      <c r="S140" s="11"/>
      <c r="T140" s="11"/>
      <c r="U140" s="11"/>
      <c r="V140" s="11"/>
      <c r="W140" s="11"/>
    </row>
    <row r="141" spans="13:23">
      <c r="O141" s="11"/>
      <c r="P141" s="11"/>
      <c r="Q141" s="11"/>
      <c r="R141" s="11"/>
      <c r="S141" s="11"/>
      <c r="T141" s="11"/>
      <c r="U141" s="11"/>
      <c r="V141" s="11"/>
      <c r="W141" s="11"/>
    </row>
    <row r="142" spans="13:23">
      <c r="O142" s="11"/>
      <c r="P142" s="11"/>
      <c r="Q142" s="11"/>
      <c r="R142" s="11"/>
      <c r="S142" s="11"/>
      <c r="T142" s="11"/>
      <c r="U142" s="11"/>
      <c r="V142" s="11"/>
      <c r="W142" s="11"/>
    </row>
    <row r="144" spans="13:23">
      <c r="M144" s="1"/>
      <c r="N144" s="1"/>
      <c r="O144" s="1"/>
      <c r="P144" s="1"/>
      <c r="Q144" s="1"/>
      <c r="R144" s="1"/>
      <c r="S144" s="1"/>
      <c r="T144" s="1"/>
      <c r="U144" s="1"/>
      <c r="V144" s="1"/>
      <c r="W144" s="1"/>
    </row>
    <row r="145" spans="13:23">
      <c r="O145" s="11"/>
      <c r="P145" s="11"/>
      <c r="Q145" s="11"/>
      <c r="R145" s="11"/>
      <c r="S145" s="11"/>
      <c r="T145" s="11"/>
      <c r="U145" s="11"/>
      <c r="V145" s="11"/>
      <c r="W145" s="11"/>
    </row>
    <row r="146" spans="13:23">
      <c r="O146" s="11"/>
      <c r="P146" s="11"/>
      <c r="Q146" s="11"/>
      <c r="R146" s="11"/>
      <c r="S146" s="11"/>
      <c r="T146" s="11"/>
      <c r="U146" s="11"/>
      <c r="V146" s="11"/>
      <c r="W146" s="11"/>
    </row>
    <row r="147" spans="13:23">
      <c r="O147" s="11"/>
      <c r="P147" s="11"/>
      <c r="Q147" s="11"/>
      <c r="R147" s="11"/>
      <c r="S147" s="11"/>
      <c r="T147" s="11"/>
      <c r="U147" s="11"/>
      <c r="V147" s="11"/>
      <c r="W147" s="11"/>
    </row>
    <row r="149" spans="13:23">
      <c r="M149" s="1"/>
      <c r="N149" s="1"/>
      <c r="O149" s="1"/>
      <c r="P149" s="1"/>
      <c r="Q149" s="1"/>
      <c r="R149" s="1"/>
      <c r="S149" s="1"/>
      <c r="T149" s="1"/>
      <c r="U149" s="1"/>
      <c r="V149" s="1"/>
      <c r="W149" s="1"/>
    </row>
    <row r="150" spans="13:23">
      <c r="O150" s="11"/>
      <c r="P150" s="11"/>
      <c r="Q150" s="11"/>
      <c r="R150" s="11"/>
      <c r="S150" s="11"/>
      <c r="T150" s="11"/>
      <c r="U150" s="11"/>
      <c r="V150" s="11"/>
      <c r="W150" s="11"/>
    </row>
    <row r="151" spans="13:23">
      <c r="O151" s="11"/>
      <c r="P151" s="11"/>
      <c r="Q151" s="11"/>
      <c r="R151" s="11"/>
      <c r="S151" s="11"/>
      <c r="T151" s="11"/>
      <c r="U151" s="11"/>
      <c r="V151" s="11"/>
      <c r="W151" s="11"/>
    </row>
    <row r="152" spans="13:23">
      <c r="O152" s="11"/>
      <c r="P152" s="11"/>
      <c r="Q152" s="11"/>
      <c r="R152" s="11"/>
      <c r="S152" s="11"/>
      <c r="T152" s="11"/>
      <c r="U152" s="11"/>
      <c r="V152" s="11"/>
      <c r="W152" s="11"/>
    </row>
    <row r="154" spans="13:23">
      <c r="M154" s="1"/>
      <c r="N154" s="1"/>
      <c r="O154" s="1"/>
      <c r="P154" s="1"/>
      <c r="Q154" s="1"/>
      <c r="R154" s="1"/>
      <c r="S154" s="1"/>
      <c r="T154" s="1"/>
      <c r="U154" s="1"/>
      <c r="V154" s="1"/>
      <c r="W154" s="1"/>
    </row>
    <row r="155" spans="13:23">
      <c r="O155" s="11"/>
      <c r="P155" s="11"/>
      <c r="Q155" s="11"/>
      <c r="R155" s="11"/>
      <c r="S155" s="11"/>
      <c r="T155" s="11"/>
      <c r="U155" s="11"/>
      <c r="V155" s="11"/>
      <c r="W155" s="11"/>
    </row>
    <row r="156" spans="13:23">
      <c r="O156" s="11"/>
      <c r="P156" s="11"/>
      <c r="Q156" s="11"/>
      <c r="R156" s="11"/>
      <c r="S156" s="11"/>
      <c r="T156" s="11"/>
      <c r="U156" s="11"/>
      <c r="V156" s="11"/>
      <c r="W156" s="11"/>
    </row>
    <row r="158" spans="13:23">
      <c r="M158" s="1"/>
      <c r="N158" s="1"/>
      <c r="O158" s="1"/>
      <c r="P158" s="1"/>
      <c r="Q158" s="1"/>
      <c r="R158" s="1"/>
      <c r="S158" s="1"/>
      <c r="T158" s="1"/>
      <c r="U158" s="1"/>
      <c r="V158" s="1"/>
      <c r="W158" s="1"/>
    </row>
    <row r="159" spans="13:23">
      <c r="O159" s="11"/>
      <c r="P159" s="11"/>
      <c r="Q159" s="11"/>
      <c r="R159" s="11"/>
      <c r="S159" s="11"/>
      <c r="T159" s="11"/>
      <c r="U159" s="11"/>
      <c r="V159" s="11"/>
      <c r="W159" s="11"/>
    </row>
    <row r="160" spans="13:23">
      <c r="O160" s="11"/>
      <c r="P160" s="11"/>
      <c r="Q160" s="11"/>
      <c r="R160" s="11"/>
      <c r="S160" s="11"/>
      <c r="T160" s="11"/>
      <c r="U160" s="11"/>
      <c r="V160" s="11"/>
      <c r="W160" s="11"/>
    </row>
    <row r="161" spans="13:23">
      <c r="O161" s="11"/>
      <c r="P161" s="11"/>
      <c r="Q161" s="11"/>
      <c r="R161" s="11"/>
      <c r="S161" s="11"/>
      <c r="T161" s="11"/>
      <c r="U161" s="11"/>
      <c r="V161" s="11"/>
      <c r="W161" s="11"/>
    </row>
    <row r="163" spans="13:23">
      <c r="M163" s="1"/>
      <c r="N163" s="1"/>
      <c r="O163" s="1"/>
      <c r="P163" s="1"/>
      <c r="Q163" s="1"/>
      <c r="R163" s="1"/>
      <c r="S163" s="1"/>
      <c r="T163" s="1"/>
      <c r="U163" s="1"/>
      <c r="V163" s="1"/>
      <c r="W163" s="1"/>
    </row>
    <row r="164" spans="13:23">
      <c r="O164" s="11"/>
      <c r="P164" s="11"/>
      <c r="Q164" s="11"/>
      <c r="R164" s="11"/>
      <c r="S164" s="11"/>
      <c r="T164" s="11"/>
      <c r="U164" s="11"/>
      <c r="V164" s="11"/>
      <c r="W164" s="11"/>
    </row>
    <row r="165" spans="13:23">
      <c r="O165" s="11"/>
      <c r="P165" s="11"/>
      <c r="Q165" s="11"/>
      <c r="R165" s="11"/>
      <c r="S165" s="11"/>
      <c r="T165" s="11"/>
      <c r="U165" s="11"/>
      <c r="V165" s="11"/>
      <c r="W165" s="11"/>
    </row>
    <row r="166" spans="13:23">
      <c r="O166" s="11"/>
      <c r="P166" s="11"/>
      <c r="Q166" s="11"/>
      <c r="R166" s="11"/>
      <c r="S166" s="11"/>
      <c r="T166" s="11"/>
      <c r="U166" s="11"/>
      <c r="V166" s="11"/>
      <c r="W166" s="11"/>
    </row>
    <row r="168" spans="13:23">
      <c r="M168" s="1"/>
      <c r="N168" s="1"/>
      <c r="O168" s="1"/>
      <c r="P168" s="1"/>
      <c r="Q168" s="1"/>
      <c r="R168" s="1"/>
      <c r="S168" s="1"/>
      <c r="T168" s="1"/>
      <c r="U168" s="1"/>
      <c r="V168" s="1"/>
      <c r="W168" s="1"/>
    </row>
    <row r="169" spans="13:23">
      <c r="O169" s="11"/>
      <c r="P169" s="11"/>
      <c r="Q169" s="11"/>
      <c r="R169" s="11"/>
      <c r="S169" s="11"/>
      <c r="T169" s="11"/>
      <c r="U169" s="11"/>
      <c r="V169" s="11"/>
      <c r="W169" s="11"/>
    </row>
    <row r="170" spans="13:23">
      <c r="O170" s="11"/>
      <c r="P170" s="11"/>
      <c r="Q170" s="11"/>
      <c r="R170" s="11"/>
      <c r="S170" s="11"/>
      <c r="T170" s="11"/>
      <c r="U170" s="11"/>
      <c r="V170" s="11"/>
      <c r="W170" s="11"/>
    </row>
    <row r="171" spans="13:23">
      <c r="O171" s="11"/>
      <c r="P171" s="11"/>
      <c r="Q171" s="11"/>
      <c r="R171" s="11"/>
      <c r="S171" s="11"/>
      <c r="T171" s="11"/>
      <c r="U171" s="11"/>
      <c r="V171" s="11"/>
      <c r="W171" s="11"/>
    </row>
    <row r="173" spans="13:23">
      <c r="M173" s="1"/>
      <c r="N173" s="1"/>
      <c r="O173" s="1"/>
      <c r="P173" s="1"/>
      <c r="Q173" s="1"/>
      <c r="R173" s="1"/>
      <c r="S173" s="1"/>
      <c r="T173" s="1"/>
      <c r="U173" s="1"/>
      <c r="V173" s="1"/>
      <c r="W173" s="1"/>
    </row>
    <row r="174" spans="13:23">
      <c r="O174" s="11"/>
      <c r="P174" s="11"/>
      <c r="Q174" s="11"/>
      <c r="R174" s="11"/>
      <c r="S174" s="11"/>
      <c r="T174" s="11"/>
      <c r="U174" s="11"/>
      <c r="V174" s="11"/>
      <c r="W174" s="11"/>
    </row>
    <row r="175" spans="13:23">
      <c r="O175" s="11"/>
      <c r="P175" s="11"/>
      <c r="Q175" s="11"/>
      <c r="R175" s="11"/>
      <c r="S175" s="11"/>
      <c r="T175" s="11"/>
      <c r="U175" s="11"/>
      <c r="V175" s="11"/>
      <c r="W175" s="11"/>
    </row>
    <row r="176" spans="13:23">
      <c r="O176" s="11"/>
      <c r="P176" s="11"/>
      <c r="Q176" s="11"/>
      <c r="R176" s="11"/>
      <c r="S176" s="11"/>
      <c r="T176" s="11"/>
      <c r="U176" s="11"/>
      <c r="V176" s="11"/>
      <c r="W176" s="11"/>
    </row>
    <row r="178" spans="13:23">
      <c r="M178" s="1"/>
      <c r="N178" s="1"/>
      <c r="O178" s="1"/>
      <c r="P178" s="1"/>
      <c r="Q178" s="1"/>
      <c r="R178" s="1"/>
      <c r="S178" s="1"/>
      <c r="T178" s="1"/>
      <c r="U178" s="1"/>
      <c r="V178" s="1"/>
      <c r="W178" s="1"/>
    </row>
    <row r="179" spans="13:23">
      <c r="O179" s="11"/>
      <c r="P179" s="11"/>
      <c r="Q179" s="11"/>
      <c r="R179" s="11"/>
      <c r="S179" s="11"/>
      <c r="T179" s="11"/>
      <c r="U179" s="11"/>
      <c r="V179" s="11"/>
      <c r="W179" s="11"/>
    </row>
    <row r="180" spans="13:23">
      <c r="O180" s="11"/>
      <c r="P180" s="11"/>
      <c r="Q180" s="11"/>
      <c r="R180" s="11"/>
      <c r="S180" s="11"/>
      <c r="T180" s="11"/>
      <c r="U180" s="11"/>
      <c r="V180" s="11"/>
      <c r="W180" s="11"/>
    </row>
    <row r="182" spans="13:23">
      <c r="M182" s="1"/>
      <c r="N182" s="1"/>
      <c r="O182" s="1"/>
      <c r="P182" s="1"/>
      <c r="Q182" s="1"/>
      <c r="R182" s="1"/>
      <c r="S182" s="1"/>
      <c r="T182" s="1"/>
      <c r="U182" s="1"/>
      <c r="V182" s="1"/>
      <c r="W182" s="1"/>
    </row>
    <row r="183" spans="13:23">
      <c r="O183" s="11"/>
      <c r="P183" s="11"/>
      <c r="Q183" s="11"/>
      <c r="R183" s="11"/>
      <c r="S183" s="11"/>
      <c r="T183" s="11"/>
      <c r="U183" s="11"/>
      <c r="V183" s="11"/>
      <c r="W183" s="11"/>
    </row>
    <row r="184" spans="13:23">
      <c r="O184" s="11"/>
      <c r="P184" s="11"/>
      <c r="Q184" s="11"/>
      <c r="R184" s="11"/>
      <c r="S184" s="11"/>
      <c r="T184" s="11"/>
      <c r="U184" s="11"/>
      <c r="V184" s="11"/>
      <c r="W184" s="11"/>
    </row>
    <row r="185" spans="13:23">
      <c r="O185" s="11"/>
      <c r="P185" s="11"/>
      <c r="Q185" s="11"/>
      <c r="R185" s="11"/>
      <c r="S185" s="11"/>
      <c r="T185" s="11"/>
      <c r="U185" s="11"/>
      <c r="V185" s="11"/>
      <c r="W185" s="11"/>
    </row>
    <row r="187" spans="13:23">
      <c r="M187" s="1"/>
      <c r="N187" s="1"/>
      <c r="O187" s="1"/>
      <c r="P187" s="1"/>
      <c r="Q187" s="1"/>
      <c r="R187" s="1"/>
      <c r="S187" s="1"/>
      <c r="T187" s="1"/>
      <c r="U187" s="1"/>
      <c r="V187" s="1"/>
      <c r="W187" s="1"/>
    </row>
    <row r="188" spans="13:23">
      <c r="O188" s="11"/>
      <c r="P188" s="11"/>
      <c r="Q188" s="11"/>
      <c r="R188" s="11"/>
      <c r="S188" s="11"/>
      <c r="T188" s="11"/>
      <c r="U188" s="11"/>
      <c r="V188" s="11"/>
      <c r="W188" s="11"/>
    </row>
    <row r="189" spans="13:23">
      <c r="O189" s="11"/>
      <c r="P189" s="11"/>
      <c r="Q189" s="11"/>
      <c r="R189" s="11"/>
      <c r="S189" s="11"/>
      <c r="T189" s="11"/>
      <c r="U189" s="11"/>
      <c r="V189" s="11"/>
      <c r="W189" s="11"/>
    </row>
    <row r="190" spans="13:23">
      <c r="O190" s="11"/>
      <c r="P190" s="11"/>
      <c r="Q190" s="11"/>
      <c r="R190" s="11"/>
      <c r="S190" s="11"/>
      <c r="T190" s="11"/>
      <c r="U190" s="11"/>
      <c r="V190" s="11"/>
      <c r="W190" s="11"/>
    </row>
    <row r="192" spans="13:23">
      <c r="M192" s="1"/>
      <c r="N192" s="1"/>
      <c r="O192" s="1"/>
      <c r="P192" s="1"/>
      <c r="Q192" s="1"/>
      <c r="R192" s="1"/>
      <c r="S192" s="1"/>
      <c r="T192" s="1"/>
      <c r="U192" s="1"/>
      <c r="V192" s="1"/>
      <c r="W192" s="1"/>
    </row>
    <row r="193" spans="13:23">
      <c r="O193" s="11"/>
      <c r="P193" s="11"/>
      <c r="Q193" s="11"/>
      <c r="R193" s="11"/>
      <c r="S193" s="11"/>
      <c r="T193" s="11"/>
      <c r="U193" s="11"/>
      <c r="V193" s="11"/>
      <c r="W193" s="11"/>
    </row>
    <row r="194" spans="13:23">
      <c r="O194" s="11"/>
      <c r="P194" s="11"/>
      <c r="Q194" s="11"/>
      <c r="R194" s="11"/>
      <c r="S194" s="11"/>
      <c r="T194" s="11"/>
      <c r="U194" s="11"/>
      <c r="V194" s="11"/>
      <c r="W194" s="11"/>
    </row>
    <row r="195" spans="13:23">
      <c r="O195" s="11"/>
      <c r="P195" s="11"/>
      <c r="Q195" s="11"/>
      <c r="R195" s="11"/>
      <c r="S195" s="11"/>
      <c r="T195" s="11"/>
      <c r="U195" s="11"/>
      <c r="V195" s="11"/>
      <c r="W195" s="11"/>
    </row>
    <row r="197" spans="13:23">
      <c r="M197" s="1"/>
      <c r="N197" s="1"/>
      <c r="O197" s="1"/>
      <c r="P197" s="1"/>
      <c r="Q197" s="1"/>
      <c r="R197" s="1"/>
      <c r="S197" s="1"/>
      <c r="T197" s="1"/>
      <c r="U197" s="1"/>
      <c r="V197" s="1"/>
      <c r="W197" s="1"/>
    </row>
    <row r="198" spans="13:23">
      <c r="O198" s="11"/>
      <c r="P198" s="11"/>
      <c r="Q198" s="11"/>
      <c r="R198" s="11"/>
      <c r="S198" s="11"/>
      <c r="T198" s="11"/>
      <c r="U198" s="11"/>
      <c r="V198" s="11"/>
      <c r="W198" s="11"/>
    </row>
    <row r="199" spans="13:23">
      <c r="O199" s="11"/>
      <c r="P199" s="11"/>
      <c r="Q199" s="11"/>
      <c r="R199" s="11"/>
      <c r="S199" s="11"/>
      <c r="T199" s="11"/>
      <c r="U199" s="11"/>
      <c r="V199" s="11"/>
      <c r="W199" s="11"/>
    </row>
    <row r="200" spans="13:23">
      <c r="O200" s="11"/>
      <c r="P200" s="11"/>
      <c r="Q200" s="11"/>
      <c r="R200" s="11"/>
      <c r="S200" s="11"/>
      <c r="T200" s="11"/>
      <c r="U200" s="11"/>
      <c r="V200" s="11"/>
      <c r="W200" s="11"/>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46A0A-79E2-414B-B609-85A9B6BA7239}">
  <dimension ref="A1:W200"/>
  <sheetViews>
    <sheetView zoomScale="70" zoomScaleNormal="70" workbookViewId="0">
      <selection activeCell="B11" sqref="B11:K88"/>
    </sheetView>
  </sheetViews>
  <sheetFormatPr defaultRowHeight="15"/>
  <cols>
    <col min="1" max="1" width="14.28515625" style="9" bestFit="1" customWidth="1"/>
    <col min="2" max="2" width="93.5703125" style="9" bestFit="1" customWidth="1"/>
    <col min="3" max="3" width="21.7109375" style="9" bestFit="1" customWidth="1"/>
    <col min="4" max="6" width="13.5703125" style="9" bestFit="1" customWidth="1"/>
    <col min="7" max="9" width="14" style="9" bestFit="1" customWidth="1"/>
    <col min="10" max="10" width="14.42578125" style="9" bestFit="1" customWidth="1"/>
    <col min="11" max="11" width="14.42578125" style="9" customWidth="1"/>
    <col min="12" max="12" width="6.7109375" style="9" customWidth="1"/>
    <col min="13" max="13" width="18.5703125" style="9" customWidth="1"/>
    <col min="14" max="14" width="35.85546875" style="9" bestFit="1" customWidth="1"/>
    <col min="15" max="18" width="13.5703125" style="9" bestFit="1" customWidth="1"/>
    <col min="19" max="21" width="14" style="9" bestFit="1" customWidth="1"/>
    <col min="22" max="23" width="14.42578125" style="9" bestFit="1" customWidth="1"/>
    <col min="24" max="16384" width="9.140625" style="9"/>
  </cols>
  <sheetData>
    <row r="1" spans="1:23">
      <c r="B1" s="1" t="s">
        <v>216</v>
      </c>
      <c r="C1" s="9" t="s">
        <v>219</v>
      </c>
      <c r="M1" s="1" t="s">
        <v>216</v>
      </c>
      <c r="N1" s="9" t="s">
        <v>268</v>
      </c>
    </row>
    <row r="2" spans="1:23">
      <c r="C2" s="9" t="s">
        <v>218</v>
      </c>
    </row>
    <row r="3" spans="1:23">
      <c r="B3" s="128" t="s">
        <v>151</v>
      </c>
      <c r="C3" s="128" t="s">
        <v>112</v>
      </c>
      <c r="D3" s="128"/>
      <c r="E3" s="128"/>
      <c r="F3" s="128"/>
      <c r="G3" s="128"/>
      <c r="H3" s="128"/>
      <c r="I3" s="128"/>
      <c r="J3" s="128"/>
      <c r="K3" s="128"/>
    </row>
    <row r="4" spans="1:23">
      <c r="B4" s="129" t="s">
        <v>110</v>
      </c>
      <c r="C4" s="129" t="s">
        <v>0</v>
      </c>
      <c r="D4" s="129" t="s">
        <v>103</v>
      </c>
      <c r="E4" s="129" t="s">
        <v>104</v>
      </c>
      <c r="F4" s="129" t="s">
        <v>105</v>
      </c>
      <c r="G4" s="129" t="s">
        <v>106</v>
      </c>
      <c r="H4" s="129" t="s">
        <v>107</v>
      </c>
      <c r="I4" s="129" t="s">
        <v>108</v>
      </c>
      <c r="J4" s="129" t="s">
        <v>230</v>
      </c>
      <c r="K4" s="129" t="s">
        <v>234</v>
      </c>
      <c r="M4" s="1" t="s">
        <v>116</v>
      </c>
      <c r="N4" s="1" t="str">
        <f>A5</f>
        <v>State Total</v>
      </c>
      <c r="O4" s="1" t="str">
        <f t="shared" ref="O4:W4" si="0">C4</f>
        <v>2015-2016</v>
      </c>
      <c r="P4" s="1" t="str">
        <f t="shared" si="0"/>
        <v>2016-2017</v>
      </c>
      <c r="Q4" s="1" t="str">
        <f t="shared" si="0"/>
        <v>2017-2018</v>
      </c>
      <c r="R4" s="1" t="str">
        <f t="shared" si="0"/>
        <v>2018-2019</v>
      </c>
      <c r="S4" s="1" t="str">
        <f t="shared" si="0"/>
        <v>2019-2020</v>
      </c>
      <c r="T4" s="1" t="str">
        <f t="shared" si="0"/>
        <v>2020-2021</v>
      </c>
      <c r="U4" s="1" t="str">
        <f t="shared" si="0"/>
        <v>2021-2022</v>
      </c>
      <c r="V4" s="1" t="str">
        <f t="shared" si="0"/>
        <v>2022-2023</v>
      </c>
      <c r="W4" s="1" t="str">
        <f t="shared" si="0"/>
        <v>2023-2024</v>
      </c>
    </row>
    <row r="5" spans="1:23">
      <c r="A5" s="1" t="s">
        <v>126</v>
      </c>
      <c r="B5" s="10" t="s">
        <v>113</v>
      </c>
      <c r="C5" s="8">
        <v>1374</v>
      </c>
      <c r="D5" s="8">
        <v>1300</v>
      </c>
      <c r="E5" s="8">
        <v>1334</v>
      </c>
      <c r="F5" s="8">
        <v>1323</v>
      </c>
      <c r="G5" s="8">
        <v>1283</v>
      </c>
      <c r="H5" s="8">
        <v>1535</v>
      </c>
      <c r="I5" s="8">
        <v>1518</v>
      </c>
      <c r="J5" s="8">
        <v>1814</v>
      </c>
      <c r="K5" s="8">
        <v>1681</v>
      </c>
      <c r="N5" s="9" t="str">
        <f>B5</f>
        <v>Home-Based</v>
      </c>
      <c r="O5" s="11">
        <f>C5/C8</f>
        <v>1.6113143822122152E-2</v>
      </c>
      <c r="P5" s="11">
        <f t="shared" ref="P5:W5" si="1">D5/D8</f>
        <v>1.5046122151363989E-2</v>
      </c>
      <c r="Q5" s="11">
        <f t="shared" si="1"/>
        <v>1.5405936020325672E-2</v>
      </c>
      <c r="R5" s="11">
        <f t="shared" si="1"/>
        <v>1.5613198640483383E-2</v>
      </c>
      <c r="S5" s="11">
        <f t="shared" si="1"/>
        <v>1.5062221178680441E-2</v>
      </c>
      <c r="T5" s="11">
        <f t="shared" si="1"/>
        <v>1.78889834162714E-2</v>
      </c>
      <c r="U5" s="11">
        <f t="shared" si="1"/>
        <v>1.7432646592709985E-2</v>
      </c>
      <c r="V5" s="11">
        <f t="shared" si="1"/>
        <v>2.0370255788201445E-2</v>
      </c>
      <c r="W5" s="11">
        <f t="shared" si="1"/>
        <v>1.8284060997628838E-2</v>
      </c>
    </row>
    <row r="6" spans="1:23">
      <c r="B6" s="10" t="s">
        <v>114</v>
      </c>
      <c r="C6" s="8">
        <v>4479</v>
      </c>
      <c r="D6" s="8">
        <v>4496</v>
      </c>
      <c r="E6" s="8">
        <v>4573</v>
      </c>
      <c r="F6" s="8">
        <v>4444</v>
      </c>
      <c r="G6" s="8">
        <v>4053</v>
      </c>
      <c r="H6" s="8">
        <v>4254</v>
      </c>
      <c r="I6" s="8">
        <v>4416</v>
      </c>
      <c r="J6" s="8">
        <v>4345</v>
      </c>
      <c r="K6" s="8">
        <v>4641</v>
      </c>
      <c r="N6" s="9" t="str">
        <f>B6</f>
        <v>Private</v>
      </c>
      <c r="O6" s="11">
        <f t="shared" ref="O6:W6" si="2">C6/C8</f>
        <v>5.2526034337179846E-2</v>
      </c>
      <c r="P6" s="11">
        <f t="shared" si="2"/>
        <v>5.203643476348653E-2</v>
      </c>
      <c r="Q6" s="11">
        <f t="shared" si="2"/>
        <v>5.2812103014204873E-2</v>
      </c>
      <c r="R6" s="11">
        <f t="shared" si="2"/>
        <v>5.2445241691842899E-2</v>
      </c>
      <c r="S6" s="11">
        <f t="shared" si="2"/>
        <v>4.7581591922986617E-2</v>
      </c>
      <c r="T6" s="11">
        <f t="shared" si="2"/>
        <v>4.9576374887829663E-2</v>
      </c>
      <c r="U6" s="11">
        <f t="shared" si="2"/>
        <v>5.0713153724247229E-2</v>
      </c>
      <c r="V6" s="11">
        <f t="shared" si="2"/>
        <v>4.8792040462919115E-2</v>
      </c>
      <c r="W6" s="11">
        <f t="shared" si="2"/>
        <v>5.047967108268616E-2</v>
      </c>
    </row>
    <row r="7" spans="1:23">
      <c r="B7" s="10" t="s">
        <v>115</v>
      </c>
      <c r="C7" s="8">
        <v>79419</v>
      </c>
      <c r="D7" s="8">
        <v>80605</v>
      </c>
      <c r="E7" s="8">
        <v>80683</v>
      </c>
      <c r="F7" s="8">
        <v>78969</v>
      </c>
      <c r="G7" s="8">
        <v>79844</v>
      </c>
      <c r="H7" s="8">
        <v>80018</v>
      </c>
      <c r="I7" s="8">
        <v>81144</v>
      </c>
      <c r="J7" s="8">
        <v>82892.41</v>
      </c>
      <c r="K7" s="8">
        <v>85616</v>
      </c>
      <c r="N7" s="9" t="str">
        <f>B7</f>
        <v>Public</v>
      </c>
      <c r="O7" s="11">
        <f t="shared" ref="O7:W7" si="3">C7/C8</f>
        <v>0.93136082184069802</v>
      </c>
      <c r="P7" s="11">
        <f t="shared" si="3"/>
        <v>0.93291744308514946</v>
      </c>
      <c r="Q7" s="11">
        <f t="shared" si="3"/>
        <v>0.9317819609654695</v>
      </c>
      <c r="R7" s="11">
        <f t="shared" si="3"/>
        <v>0.93194155966767367</v>
      </c>
      <c r="S7" s="11">
        <f t="shared" si="3"/>
        <v>0.93735618689833289</v>
      </c>
      <c r="T7" s="11">
        <f t="shared" si="3"/>
        <v>0.93253464169589895</v>
      </c>
      <c r="U7" s="11">
        <f t="shared" si="3"/>
        <v>0.93185419968304284</v>
      </c>
      <c r="V7" s="11">
        <f t="shared" si="3"/>
        <v>0.93083770374887942</v>
      </c>
      <c r="W7" s="11">
        <f t="shared" si="3"/>
        <v>0.93123626791968506</v>
      </c>
    </row>
    <row r="8" spans="1:23">
      <c r="B8" s="130" t="s">
        <v>111</v>
      </c>
      <c r="C8" s="131">
        <v>85272</v>
      </c>
      <c r="D8" s="131">
        <v>86401</v>
      </c>
      <c r="E8" s="131">
        <v>86590</v>
      </c>
      <c r="F8" s="131">
        <v>84736</v>
      </c>
      <c r="G8" s="131">
        <v>85180</v>
      </c>
      <c r="H8" s="131">
        <v>85807</v>
      </c>
      <c r="I8" s="131">
        <v>87078</v>
      </c>
      <c r="J8" s="131">
        <v>89051.41</v>
      </c>
      <c r="K8" s="131">
        <v>91938</v>
      </c>
    </row>
    <row r="10" spans="1:23">
      <c r="A10" s="1" t="s">
        <v>203</v>
      </c>
      <c r="B10" s="1" t="s">
        <v>216</v>
      </c>
      <c r="C10" s="10"/>
      <c r="D10" s="10"/>
      <c r="E10" s="10"/>
      <c r="F10" s="10"/>
      <c r="G10" s="10"/>
      <c r="H10" s="10"/>
      <c r="I10" s="10"/>
      <c r="J10" s="10"/>
      <c r="K10" s="10"/>
      <c r="M10" s="1" t="s">
        <v>216</v>
      </c>
    </row>
    <row r="11" spans="1:23">
      <c r="B11" s="128" t="s">
        <v>151</v>
      </c>
      <c r="C11" s="128" t="s">
        <v>112</v>
      </c>
      <c r="D11" s="128"/>
      <c r="E11" s="128"/>
      <c r="F11" s="128"/>
      <c r="G11" s="128"/>
      <c r="H11" s="128"/>
      <c r="I11" s="128"/>
      <c r="J11" s="128"/>
      <c r="K11" s="128"/>
    </row>
    <row r="12" spans="1:23">
      <c r="B12" s="129" t="s">
        <v>110</v>
      </c>
      <c r="C12" s="129" t="s">
        <v>0</v>
      </c>
      <c r="D12" s="129" t="s">
        <v>103</v>
      </c>
      <c r="E12" s="129" t="s">
        <v>104</v>
      </c>
      <c r="F12" s="129" t="s">
        <v>105</v>
      </c>
      <c r="G12" s="129" t="s">
        <v>106</v>
      </c>
      <c r="H12" s="129" t="s">
        <v>107</v>
      </c>
      <c r="I12" s="129" t="s">
        <v>108</v>
      </c>
      <c r="J12" s="129" t="s">
        <v>230</v>
      </c>
      <c r="K12" s="129" t="s">
        <v>234</v>
      </c>
    </row>
    <row r="13" spans="1:23">
      <c r="B13" s="132" t="s">
        <v>186</v>
      </c>
      <c r="C13" s="133"/>
      <c r="D13" s="133"/>
      <c r="E13" s="133"/>
      <c r="F13" s="133"/>
      <c r="G13" s="133"/>
      <c r="H13" s="133"/>
      <c r="I13" s="133"/>
      <c r="J13" s="133"/>
      <c r="K13" s="133"/>
      <c r="M13" s="1" t="s">
        <v>116</v>
      </c>
      <c r="N13" s="1" t="str">
        <f>B13</f>
        <v>Benton-Franklin</v>
      </c>
      <c r="O13" s="1" t="str">
        <f>$C$12</f>
        <v>2015-2016</v>
      </c>
      <c r="P13" s="1" t="str">
        <f>$D$12</f>
        <v>2016-2017</v>
      </c>
      <c r="Q13" s="1" t="str">
        <f>$E$12</f>
        <v>2017-2018</v>
      </c>
      <c r="R13" s="1" t="str">
        <f>$F$12</f>
        <v>2018-2019</v>
      </c>
      <c r="S13" s="1" t="str">
        <f>$G$12</f>
        <v>2019-2020</v>
      </c>
      <c r="T13" s="1" t="str">
        <f>$H$12</f>
        <v>2020-2021</v>
      </c>
      <c r="U13" s="1" t="str">
        <f>$I$12</f>
        <v>2021-2022</v>
      </c>
      <c r="V13" s="1" t="str">
        <f>$J$12</f>
        <v>2022-2023</v>
      </c>
      <c r="W13" s="1" t="str">
        <f>$K$12</f>
        <v>2023-2024</v>
      </c>
    </row>
    <row r="14" spans="1:23">
      <c r="B14" s="3" t="s">
        <v>113</v>
      </c>
      <c r="C14" s="8">
        <v>36</v>
      </c>
      <c r="D14" s="8">
        <v>42</v>
      </c>
      <c r="E14" s="8">
        <v>33</v>
      </c>
      <c r="F14" s="8">
        <v>49</v>
      </c>
      <c r="G14" s="8">
        <v>62</v>
      </c>
      <c r="H14" s="8">
        <v>75</v>
      </c>
      <c r="I14" s="8">
        <v>56</v>
      </c>
      <c r="J14" s="8">
        <v>69</v>
      </c>
      <c r="K14" s="8">
        <v>56</v>
      </c>
      <c r="N14" s="9" t="str">
        <f>B14</f>
        <v>Home-Based</v>
      </c>
      <c r="O14" s="11">
        <f t="shared" ref="O14:W14" si="4">C14/C17</f>
        <v>8.3294770939379911E-3</v>
      </c>
      <c r="P14" s="11">
        <f t="shared" si="4"/>
        <v>9.2674315975286841E-3</v>
      </c>
      <c r="Q14" s="11">
        <f t="shared" si="4"/>
        <v>7.3008849557522123E-3</v>
      </c>
      <c r="R14" s="11">
        <f t="shared" si="4"/>
        <v>1.0954616588419406E-2</v>
      </c>
      <c r="S14" s="11">
        <f t="shared" si="4"/>
        <v>1.3213981244671782E-2</v>
      </c>
      <c r="T14" s="11">
        <f t="shared" si="4"/>
        <v>1.6209206829479145E-2</v>
      </c>
      <c r="U14" s="11">
        <f t="shared" si="4"/>
        <v>1.2211077191452245E-2</v>
      </c>
      <c r="V14" s="11">
        <f t="shared" si="4"/>
        <v>1.4038657171922686E-2</v>
      </c>
      <c r="W14" s="11">
        <f t="shared" si="4"/>
        <v>1.0941774130519734E-2</v>
      </c>
    </row>
    <row r="15" spans="1:23">
      <c r="B15" s="3" t="s">
        <v>114</v>
      </c>
      <c r="C15" s="8">
        <v>70</v>
      </c>
      <c r="D15" s="8">
        <v>80</v>
      </c>
      <c r="E15" s="8">
        <v>61</v>
      </c>
      <c r="F15" s="8">
        <v>77</v>
      </c>
      <c r="G15" s="8">
        <v>69</v>
      </c>
      <c r="H15" s="8">
        <v>54</v>
      </c>
      <c r="I15" s="8">
        <v>86</v>
      </c>
      <c r="J15" s="8">
        <v>74</v>
      </c>
      <c r="K15" s="8">
        <v>99</v>
      </c>
      <c r="N15" s="9" t="str">
        <f>B15</f>
        <v>Private</v>
      </c>
      <c r="O15" s="11">
        <f t="shared" ref="O15:W15" si="5">C15/C17</f>
        <v>1.6196205460434984E-2</v>
      </c>
      <c r="P15" s="11">
        <f t="shared" si="5"/>
        <v>1.7652250661959398E-2</v>
      </c>
      <c r="Q15" s="11">
        <f t="shared" si="5"/>
        <v>1.3495575221238938E-2</v>
      </c>
      <c r="R15" s="11">
        <f t="shared" si="5"/>
        <v>1.7214397496087636E-2</v>
      </c>
      <c r="S15" s="11">
        <f t="shared" si="5"/>
        <v>1.4705882352941176E-2</v>
      </c>
      <c r="T15" s="11">
        <f t="shared" si="5"/>
        <v>1.1670628917224984E-2</v>
      </c>
      <c r="U15" s="11">
        <f t="shared" si="5"/>
        <v>1.8752725686873091E-2</v>
      </c>
      <c r="V15" s="11">
        <f t="shared" si="5"/>
        <v>1.5055951169888098E-2</v>
      </c>
      <c r="W15" s="11">
        <f t="shared" si="5"/>
        <v>1.9343493552168817E-2</v>
      </c>
    </row>
    <row r="16" spans="1:23">
      <c r="B16" s="3" t="s">
        <v>115</v>
      </c>
      <c r="C16" s="8">
        <v>4216</v>
      </c>
      <c r="D16" s="8">
        <v>4410</v>
      </c>
      <c r="E16" s="8">
        <v>4426</v>
      </c>
      <c r="F16" s="8">
        <v>4347</v>
      </c>
      <c r="G16" s="8">
        <v>4561</v>
      </c>
      <c r="H16" s="8">
        <v>4498</v>
      </c>
      <c r="I16" s="8">
        <v>4444</v>
      </c>
      <c r="J16" s="8">
        <v>4772</v>
      </c>
      <c r="K16" s="8">
        <v>4963</v>
      </c>
      <c r="N16" s="9" t="str">
        <f>B16</f>
        <v>Public</v>
      </c>
      <c r="O16" s="11">
        <f t="shared" ref="O16:W16" si="6">C16/C17</f>
        <v>0.97547431744562707</v>
      </c>
      <c r="P16" s="11">
        <f t="shared" si="6"/>
        <v>0.97308031774051196</v>
      </c>
      <c r="Q16" s="11">
        <f t="shared" si="6"/>
        <v>0.97920353982300889</v>
      </c>
      <c r="R16" s="11">
        <f t="shared" si="6"/>
        <v>0.971830985915493</v>
      </c>
      <c r="S16" s="11">
        <f t="shared" si="6"/>
        <v>0.972080136402387</v>
      </c>
      <c r="T16" s="11">
        <f t="shared" si="6"/>
        <v>0.97212016425329584</v>
      </c>
      <c r="U16" s="11">
        <f t="shared" si="6"/>
        <v>0.96903619712167466</v>
      </c>
      <c r="V16" s="11">
        <f t="shared" si="6"/>
        <v>0.97090539165818923</v>
      </c>
      <c r="W16" s="11">
        <f t="shared" si="6"/>
        <v>0.96971473231731142</v>
      </c>
    </row>
    <row r="17" spans="2:23">
      <c r="B17" s="134" t="s">
        <v>195</v>
      </c>
      <c r="C17" s="135">
        <v>4322</v>
      </c>
      <c r="D17" s="135">
        <v>4532</v>
      </c>
      <c r="E17" s="135">
        <v>4520</v>
      </c>
      <c r="F17" s="135">
        <v>4473</v>
      </c>
      <c r="G17" s="135">
        <v>4692</v>
      </c>
      <c r="H17" s="135">
        <v>4627</v>
      </c>
      <c r="I17" s="135">
        <v>4586</v>
      </c>
      <c r="J17" s="135">
        <v>4915</v>
      </c>
      <c r="K17" s="135">
        <v>5118</v>
      </c>
    </row>
    <row r="18" spans="2:23">
      <c r="B18" s="132" t="s">
        <v>221</v>
      </c>
      <c r="C18" s="133"/>
      <c r="D18" s="133"/>
      <c r="E18" s="133"/>
      <c r="F18" s="133"/>
      <c r="G18" s="133"/>
      <c r="H18" s="133"/>
      <c r="I18" s="133"/>
      <c r="J18" s="133"/>
      <c r="K18" s="133"/>
      <c r="M18" s="1" t="s">
        <v>116</v>
      </c>
      <c r="N18" s="1" t="str">
        <f>B18</f>
        <v>Central WA (Grant-Kittitas-Klickitat-Skamania-Yakima)</v>
      </c>
      <c r="O18" s="1" t="str">
        <f>$C$12</f>
        <v>2015-2016</v>
      </c>
      <c r="P18" s="1" t="str">
        <f>$D$12</f>
        <v>2016-2017</v>
      </c>
      <c r="Q18" s="1" t="str">
        <f>$E$12</f>
        <v>2017-2018</v>
      </c>
      <c r="R18" s="1" t="str">
        <f>$F$12</f>
        <v>2018-2019</v>
      </c>
      <c r="S18" s="1" t="str">
        <f>$G$12</f>
        <v>2019-2020</v>
      </c>
      <c r="T18" s="1" t="str">
        <f>$H$12</f>
        <v>2020-2021</v>
      </c>
      <c r="U18" s="1" t="str">
        <f>$I$12</f>
        <v>2021-2022</v>
      </c>
      <c r="V18" s="1" t="str">
        <f>$J$12</f>
        <v>2022-2023</v>
      </c>
      <c r="W18" s="1" t="str">
        <f>$K$12</f>
        <v>2023-2024</v>
      </c>
    </row>
    <row r="19" spans="2:23">
      <c r="B19" s="3" t="s">
        <v>113</v>
      </c>
      <c r="C19" s="8">
        <v>64</v>
      </c>
      <c r="D19" s="8">
        <v>73</v>
      </c>
      <c r="E19" s="8">
        <v>68</v>
      </c>
      <c r="F19" s="8">
        <v>89</v>
      </c>
      <c r="G19" s="8">
        <v>79</v>
      </c>
      <c r="H19" s="8">
        <v>78</v>
      </c>
      <c r="I19" s="8">
        <v>102</v>
      </c>
      <c r="J19" s="8">
        <v>95</v>
      </c>
      <c r="K19" s="8">
        <v>125</v>
      </c>
      <c r="N19" s="9" t="str">
        <f>B19</f>
        <v>Home-Based</v>
      </c>
      <c r="O19" s="11">
        <f t="shared" ref="O19:W19" si="7">C19/C22</f>
        <v>1.057676417121137E-2</v>
      </c>
      <c r="P19" s="11">
        <f t="shared" si="7"/>
        <v>1.1517828968128748E-2</v>
      </c>
      <c r="Q19" s="11">
        <f t="shared" si="7"/>
        <v>1.0453497309761722E-2</v>
      </c>
      <c r="R19" s="11">
        <f t="shared" si="7"/>
        <v>1.382416899658279E-2</v>
      </c>
      <c r="S19" s="11">
        <f t="shared" si="7"/>
        <v>1.2460567823343848E-2</v>
      </c>
      <c r="T19" s="11">
        <f t="shared" si="7"/>
        <v>1.1715229798738359E-2</v>
      </c>
      <c r="U19" s="11">
        <f t="shared" si="7"/>
        <v>1.5185350602947744E-2</v>
      </c>
      <c r="V19" s="11">
        <f t="shared" si="7"/>
        <v>1.304945054945055E-2</v>
      </c>
      <c r="W19" s="11">
        <f t="shared" si="7"/>
        <v>1.6810112963959119E-2</v>
      </c>
    </row>
    <row r="20" spans="2:23">
      <c r="B20" s="3" t="s">
        <v>114</v>
      </c>
      <c r="C20" s="8">
        <v>116</v>
      </c>
      <c r="D20" s="8">
        <v>86</v>
      </c>
      <c r="E20" s="8">
        <v>106</v>
      </c>
      <c r="F20" s="8">
        <v>133</v>
      </c>
      <c r="G20" s="8">
        <v>43</v>
      </c>
      <c r="H20" s="8">
        <v>96</v>
      </c>
      <c r="I20" s="8">
        <v>106</v>
      </c>
      <c r="J20" s="8">
        <v>98</v>
      </c>
      <c r="K20" s="8">
        <v>118</v>
      </c>
      <c r="N20" s="9" t="str">
        <f>B20</f>
        <v>Private</v>
      </c>
      <c r="O20" s="11">
        <f t="shared" ref="O20:W20" si="8">C20/C22</f>
        <v>1.9170385060320608E-2</v>
      </c>
      <c r="P20" s="11">
        <f t="shared" si="8"/>
        <v>1.3568949195329758E-2</v>
      </c>
      <c r="Q20" s="11">
        <f t="shared" si="8"/>
        <v>1.6295157571099155E-2</v>
      </c>
      <c r="R20" s="11">
        <f t="shared" si="8"/>
        <v>2.0658589624106865E-2</v>
      </c>
      <c r="S20" s="11">
        <f t="shared" si="8"/>
        <v>6.782334384858044E-3</v>
      </c>
      <c r="T20" s="11">
        <f t="shared" si="8"/>
        <v>1.4418744367677981E-2</v>
      </c>
      <c r="U20" s="11">
        <f t="shared" si="8"/>
        <v>1.5780854548161381E-2</v>
      </c>
      <c r="V20" s="11">
        <f t="shared" si="8"/>
        <v>1.3461538461538462E-2</v>
      </c>
      <c r="W20" s="11">
        <f t="shared" si="8"/>
        <v>1.5868746637977407E-2</v>
      </c>
    </row>
    <row r="21" spans="2:23">
      <c r="B21" s="3" t="s">
        <v>115</v>
      </c>
      <c r="C21" s="8">
        <v>5871</v>
      </c>
      <c r="D21" s="8">
        <v>6179</v>
      </c>
      <c r="E21" s="8">
        <v>6331</v>
      </c>
      <c r="F21" s="8">
        <v>6216</v>
      </c>
      <c r="G21" s="8">
        <v>6218</v>
      </c>
      <c r="H21" s="8">
        <v>6484</v>
      </c>
      <c r="I21" s="8">
        <v>6509</v>
      </c>
      <c r="J21" s="8">
        <v>7087</v>
      </c>
      <c r="K21" s="8">
        <v>7193</v>
      </c>
      <c r="N21" s="9" t="str">
        <f>B21</f>
        <v>Public</v>
      </c>
      <c r="O21" s="11">
        <f>C21/C22</f>
        <v>0.97025285076846801</v>
      </c>
      <c r="P21" s="11">
        <f t="shared" ref="P21:W21" si="9">D21/D22</f>
        <v>0.9749132218365415</v>
      </c>
      <c r="Q21" s="11">
        <f t="shared" si="9"/>
        <v>0.97325134511913913</v>
      </c>
      <c r="R21" s="11">
        <f t="shared" si="9"/>
        <v>0.96551724137931039</v>
      </c>
      <c r="S21" s="11">
        <f t="shared" si="9"/>
        <v>0.98075709779179809</v>
      </c>
      <c r="T21" s="11">
        <f t="shared" si="9"/>
        <v>0.97386602583358362</v>
      </c>
      <c r="U21" s="11">
        <f t="shared" si="9"/>
        <v>0.96903379484889085</v>
      </c>
      <c r="V21" s="11">
        <f t="shared" si="9"/>
        <v>0.97348901098901097</v>
      </c>
      <c r="W21" s="11">
        <f t="shared" si="9"/>
        <v>0.96732114039806349</v>
      </c>
    </row>
    <row r="22" spans="2:23">
      <c r="B22" s="134" t="s">
        <v>223</v>
      </c>
      <c r="C22" s="135">
        <v>6051</v>
      </c>
      <c r="D22" s="135">
        <v>6338</v>
      </c>
      <c r="E22" s="135">
        <v>6505</v>
      </c>
      <c r="F22" s="135">
        <v>6438</v>
      </c>
      <c r="G22" s="135">
        <v>6340</v>
      </c>
      <c r="H22" s="135">
        <v>6658</v>
      </c>
      <c r="I22" s="135">
        <v>6717</v>
      </c>
      <c r="J22" s="135">
        <v>7280</v>
      </c>
      <c r="K22" s="135">
        <v>7436</v>
      </c>
    </row>
    <row r="23" spans="2:23">
      <c r="B23" s="132" t="s">
        <v>181</v>
      </c>
      <c r="C23" s="133"/>
      <c r="D23" s="133"/>
      <c r="E23" s="133"/>
      <c r="F23" s="133"/>
      <c r="G23" s="133"/>
      <c r="H23" s="133"/>
      <c r="I23" s="133"/>
      <c r="J23" s="133"/>
      <c r="K23" s="133"/>
      <c r="M23" s="1" t="s">
        <v>116</v>
      </c>
      <c r="N23" s="1" t="str">
        <f>B23</f>
        <v>Chelan-Douglas-Okanogan</v>
      </c>
      <c r="O23" s="1" t="str">
        <f>$C$12</f>
        <v>2015-2016</v>
      </c>
      <c r="P23" s="1" t="str">
        <f>$D$12</f>
        <v>2016-2017</v>
      </c>
      <c r="Q23" s="1" t="str">
        <f>$E$12</f>
        <v>2017-2018</v>
      </c>
      <c r="R23" s="1" t="str">
        <f>$F$12</f>
        <v>2018-2019</v>
      </c>
      <c r="S23" s="1" t="str">
        <f>$G$12</f>
        <v>2019-2020</v>
      </c>
      <c r="T23" s="1" t="str">
        <f>$H$12</f>
        <v>2020-2021</v>
      </c>
      <c r="U23" s="1" t="str">
        <f>$I$12</f>
        <v>2021-2022</v>
      </c>
      <c r="V23" s="1" t="str">
        <f>$J$12</f>
        <v>2022-2023</v>
      </c>
      <c r="W23" s="1" t="str">
        <f>$K$12</f>
        <v>2023-2024</v>
      </c>
    </row>
    <row r="24" spans="2:23">
      <c r="B24" s="3" t="s">
        <v>113</v>
      </c>
      <c r="C24" s="8">
        <v>32</v>
      </c>
      <c r="D24" s="8">
        <v>35</v>
      </c>
      <c r="E24" s="8">
        <v>35</v>
      </c>
      <c r="F24" s="8">
        <v>33</v>
      </c>
      <c r="G24" s="8">
        <v>22</v>
      </c>
      <c r="H24" s="8">
        <v>31</v>
      </c>
      <c r="I24" s="8">
        <v>42</v>
      </c>
      <c r="J24" s="8">
        <v>63</v>
      </c>
      <c r="K24" s="8">
        <v>51</v>
      </c>
      <c r="N24" s="9" t="str">
        <f>B24</f>
        <v>Home-Based</v>
      </c>
      <c r="O24" s="11">
        <f t="shared" ref="O24:W24" si="10">C24/C27</f>
        <v>1.391304347826087E-2</v>
      </c>
      <c r="P24" s="11">
        <f t="shared" si="10"/>
        <v>1.5425297487880123E-2</v>
      </c>
      <c r="Q24" s="11">
        <f t="shared" si="10"/>
        <v>1.4583333333333334E-2</v>
      </c>
      <c r="R24" s="11">
        <f t="shared" si="10"/>
        <v>1.4550264550264549E-2</v>
      </c>
      <c r="S24" s="11">
        <f t="shared" si="10"/>
        <v>9.6364432763907139E-3</v>
      </c>
      <c r="T24" s="11">
        <f t="shared" si="10"/>
        <v>1.3747228381374724E-2</v>
      </c>
      <c r="U24" s="11">
        <f t="shared" si="10"/>
        <v>1.82370820668693E-2</v>
      </c>
      <c r="V24" s="11">
        <f t="shared" si="10"/>
        <v>2.4494556765163298E-2</v>
      </c>
      <c r="W24" s="11">
        <f t="shared" si="10"/>
        <v>2.0222045995241873E-2</v>
      </c>
    </row>
    <row r="25" spans="2:23">
      <c r="B25" s="3" t="s">
        <v>114</v>
      </c>
      <c r="C25" s="8">
        <v>22</v>
      </c>
      <c r="D25" s="8">
        <v>24</v>
      </c>
      <c r="E25" s="8">
        <v>28</v>
      </c>
      <c r="F25" s="8">
        <v>25</v>
      </c>
      <c r="G25" s="8">
        <v>25</v>
      </c>
      <c r="H25" s="8">
        <v>26</v>
      </c>
      <c r="I25" s="8">
        <v>3</v>
      </c>
      <c r="J25" s="8">
        <v>21</v>
      </c>
      <c r="K25" s="8">
        <v>35</v>
      </c>
      <c r="N25" s="9" t="str">
        <f>B25</f>
        <v>Private</v>
      </c>
      <c r="O25" s="11">
        <f t="shared" ref="O25:W25" si="11">C25/C27</f>
        <v>9.5652173913043474E-3</v>
      </c>
      <c r="P25" s="11">
        <f t="shared" si="11"/>
        <v>1.0577346848832084E-2</v>
      </c>
      <c r="Q25" s="11">
        <f t="shared" si="11"/>
        <v>1.1666666666666667E-2</v>
      </c>
      <c r="R25" s="11">
        <f t="shared" si="11"/>
        <v>1.1022927689594356E-2</v>
      </c>
      <c r="S25" s="11">
        <f t="shared" si="11"/>
        <v>1.0950503723171266E-2</v>
      </c>
      <c r="T25" s="11">
        <f t="shared" si="11"/>
        <v>1.1529933481152993E-2</v>
      </c>
      <c r="U25" s="11">
        <f t="shared" si="11"/>
        <v>1.3026487190620929E-3</v>
      </c>
      <c r="V25" s="11">
        <f t="shared" si="11"/>
        <v>8.1648522550544327E-3</v>
      </c>
      <c r="W25" s="11">
        <f t="shared" si="11"/>
        <v>1.387787470261697E-2</v>
      </c>
    </row>
    <row r="26" spans="2:23">
      <c r="B26" s="3" t="s">
        <v>115</v>
      </c>
      <c r="C26" s="8">
        <v>2246</v>
      </c>
      <c r="D26" s="8">
        <v>2210</v>
      </c>
      <c r="E26" s="8">
        <v>2337</v>
      </c>
      <c r="F26" s="8">
        <v>2210</v>
      </c>
      <c r="G26" s="8">
        <v>2236</v>
      </c>
      <c r="H26" s="8">
        <v>2198</v>
      </c>
      <c r="I26" s="8">
        <v>2258</v>
      </c>
      <c r="J26" s="8">
        <v>2488</v>
      </c>
      <c r="K26" s="8">
        <v>2436</v>
      </c>
      <c r="N26" s="9" t="str">
        <f>B26</f>
        <v>Public</v>
      </c>
      <c r="O26" s="11">
        <f t="shared" ref="O26:W26" si="12">C26/C27</f>
        <v>0.97652173913043483</v>
      </c>
      <c r="P26" s="11">
        <f t="shared" si="12"/>
        <v>0.97399735566328782</v>
      </c>
      <c r="Q26" s="11">
        <f t="shared" si="12"/>
        <v>0.97375</v>
      </c>
      <c r="R26" s="11">
        <f t="shared" si="12"/>
        <v>0.97442680776014112</v>
      </c>
      <c r="S26" s="11">
        <f t="shared" si="12"/>
        <v>0.97941305300043802</v>
      </c>
      <c r="T26" s="11">
        <f t="shared" si="12"/>
        <v>0.97472283813747229</v>
      </c>
      <c r="U26" s="11">
        <f t="shared" si="12"/>
        <v>0.98046026921406859</v>
      </c>
      <c r="V26" s="11">
        <f t="shared" si="12"/>
        <v>0.96734059097978231</v>
      </c>
      <c r="W26" s="11">
        <f t="shared" si="12"/>
        <v>0.96590007930214117</v>
      </c>
    </row>
    <row r="27" spans="2:23">
      <c r="B27" s="134" t="s">
        <v>196</v>
      </c>
      <c r="C27" s="135">
        <v>2300</v>
      </c>
      <c r="D27" s="135">
        <v>2269</v>
      </c>
      <c r="E27" s="135">
        <v>2400</v>
      </c>
      <c r="F27" s="135">
        <v>2268</v>
      </c>
      <c r="G27" s="135">
        <v>2283</v>
      </c>
      <c r="H27" s="135">
        <v>2255</v>
      </c>
      <c r="I27" s="135">
        <v>2303</v>
      </c>
      <c r="J27" s="135">
        <v>2572</v>
      </c>
      <c r="K27" s="135">
        <v>2522</v>
      </c>
    </row>
    <row r="28" spans="2:23">
      <c r="B28" s="132" t="s">
        <v>220</v>
      </c>
      <c r="C28" s="133"/>
      <c r="D28" s="133"/>
      <c r="E28" s="133"/>
      <c r="F28" s="133"/>
      <c r="G28" s="133"/>
      <c r="H28" s="133"/>
      <c r="I28" s="133"/>
      <c r="J28" s="133"/>
      <c r="K28" s="133"/>
      <c r="M28" s="1" t="s">
        <v>116</v>
      </c>
      <c r="N28" s="1" t="str">
        <f>B28</f>
        <v>Clallam-Jefferson-Kitsap</v>
      </c>
      <c r="O28" s="1" t="str">
        <f>$C$12</f>
        <v>2015-2016</v>
      </c>
      <c r="P28" s="1" t="str">
        <f>$D$12</f>
        <v>2016-2017</v>
      </c>
      <c r="Q28" s="1" t="str">
        <f>$E$12</f>
        <v>2017-2018</v>
      </c>
      <c r="R28" s="1" t="str">
        <f>$F$12</f>
        <v>2018-2019</v>
      </c>
      <c r="S28" s="1" t="str">
        <f>$G$12</f>
        <v>2019-2020</v>
      </c>
      <c r="T28" s="1" t="str">
        <f>$H$12</f>
        <v>2020-2021</v>
      </c>
      <c r="U28" s="1" t="str">
        <f>$I$12</f>
        <v>2021-2022</v>
      </c>
      <c r="V28" s="1" t="str">
        <f>$J$12</f>
        <v>2022-2023</v>
      </c>
      <c r="W28" s="1" t="str">
        <f>$K$12</f>
        <v>2023-2024</v>
      </c>
    </row>
    <row r="29" spans="2:23">
      <c r="B29" s="3" t="s">
        <v>113</v>
      </c>
      <c r="C29" s="8">
        <v>112</v>
      </c>
      <c r="D29" s="8">
        <v>130</v>
      </c>
      <c r="E29" s="8">
        <v>87</v>
      </c>
      <c r="F29" s="8">
        <v>121</v>
      </c>
      <c r="G29" s="8">
        <v>74</v>
      </c>
      <c r="H29" s="8">
        <v>126</v>
      </c>
      <c r="I29" s="8">
        <v>108</v>
      </c>
      <c r="J29" s="8">
        <v>99</v>
      </c>
      <c r="K29" s="8">
        <v>137</v>
      </c>
      <c r="N29" s="9" t="str">
        <f>B29</f>
        <v>Home-Based</v>
      </c>
      <c r="O29" s="11">
        <f t="shared" ref="O29:W29" si="13">C29/C32</f>
        <v>2.5705760844617856E-2</v>
      </c>
      <c r="P29" s="11">
        <f t="shared" si="13"/>
        <v>3.048780487804878E-2</v>
      </c>
      <c r="Q29" s="11">
        <f t="shared" si="13"/>
        <v>2.0567375886524821E-2</v>
      </c>
      <c r="R29" s="11">
        <f t="shared" si="13"/>
        <v>2.8782112274024739E-2</v>
      </c>
      <c r="S29" s="11">
        <f t="shared" si="13"/>
        <v>1.7661097852028639E-2</v>
      </c>
      <c r="T29" s="11">
        <f t="shared" si="13"/>
        <v>2.8972177512071741E-2</v>
      </c>
      <c r="U29" s="11">
        <f t="shared" si="13"/>
        <v>2.5453688427999058E-2</v>
      </c>
      <c r="V29" s="11">
        <f t="shared" si="13"/>
        <v>2.4768576432324243E-2</v>
      </c>
      <c r="W29" s="11">
        <f t="shared" si="13"/>
        <v>3.2996146435452796E-2</v>
      </c>
    </row>
    <row r="30" spans="2:23">
      <c r="B30" s="3" t="s">
        <v>114</v>
      </c>
      <c r="C30" s="8">
        <v>51</v>
      </c>
      <c r="D30" s="8">
        <v>64</v>
      </c>
      <c r="E30" s="8">
        <v>54</v>
      </c>
      <c r="F30" s="8">
        <v>45</v>
      </c>
      <c r="G30" s="8">
        <v>43</v>
      </c>
      <c r="H30" s="8">
        <v>49</v>
      </c>
      <c r="I30" s="8">
        <v>48</v>
      </c>
      <c r="J30" s="8">
        <v>69</v>
      </c>
      <c r="K30" s="8">
        <v>72</v>
      </c>
      <c r="N30" s="9" t="str">
        <f>B30</f>
        <v>Private</v>
      </c>
      <c r="O30" s="11">
        <f t="shared" ref="O30:W30" si="14">C30/C32</f>
        <v>1.1705301813174203E-2</v>
      </c>
      <c r="P30" s="11">
        <f t="shared" si="14"/>
        <v>1.50093808630394E-2</v>
      </c>
      <c r="Q30" s="11">
        <f t="shared" si="14"/>
        <v>1.276595744680851E-2</v>
      </c>
      <c r="R30" s="11">
        <f t="shared" si="14"/>
        <v>1.0704091341579448E-2</v>
      </c>
      <c r="S30" s="11">
        <f t="shared" si="14"/>
        <v>1.026252983293556E-2</v>
      </c>
      <c r="T30" s="11">
        <f t="shared" si="14"/>
        <v>1.1266957921361233E-2</v>
      </c>
      <c r="U30" s="11">
        <f t="shared" si="14"/>
        <v>1.1312750412444025E-2</v>
      </c>
      <c r="V30" s="11">
        <f t="shared" si="14"/>
        <v>1.7262947210407806E-2</v>
      </c>
      <c r="W30" s="11">
        <f t="shared" si="14"/>
        <v>1.7341040462427744E-2</v>
      </c>
    </row>
    <row r="31" spans="2:23">
      <c r="B31" s="3" t="s">
        <v>115</v>
      </c>
      <c r="C31" s="8">
        <v>4194</v>
      </c>
      <c r="D31" s="8">
        <v>4070</v>
      </c>
      <c r="E31" s="8">
        <v>4089</v>
      </c>
      <c r="F31" s="8">
        <v>4038</v>
      </c>
      <c r="G31" s="8">
        <v>4073</v>
      </c>
      <c r="H31" s="8">
        <v>4174</v>
      </c>
      <c r="I31" s="8">
        <v>4087</v>
      </c>
      <c r="J31" s="8">
        <v>3829</v>
      </c>
      <c r="K31" s="8">
        <v>3943</v>
      </c>
      <c r="N31" s="9" t="str">
        <f>B31</f>
        <v>Public</v>
      </c>
      <c r="O31" s="11">
        <f t="shared" ref="O31:W31" si="15">C31/C32</f>
        <v>0.96258893734220796</v>
      </c>
      <c r="P31" s="11">
        <f t="shared" si="15"/>
        <v>0.95450281425891181</v>
      </c>
      <c r="Q31" s="11">
        <f t="shared" si="15"/>
        <v>0.96666666666666667</v>
      </c>
      <c r="R31" s="11">
        <f t="shared" si="15"/>
        <v>0.96051379638439582</v>
      </c>
      <c r="S31" s="11">
        <f t="shared" si="15"/>
        <v>0.97207637231503585</v>
      </c>
      <c r="T31" s="11">
        <f t="shared" si="15"/>
        <v>0.95976086456656706</v>
      </c>
      <c r="U31" s="11">
        <f t="shared" si="15"/>
        <v>0.96323356115955694</v>
      </c>
      <c r="V31" s="11">
        <f t="shared" si="15"/>
        <v>0.95796847635726801</v>
      </c>
      <c r="W31" s="11">
        <f t="shared" si="15"/>
        <v>0.94966281310211942</v>
      </c>
    </row>
    <row r="32" spans="2:23">
      <c r="B32" s="134" t="s">
        <v>222</v>
      </c>
      <c r="C32" s="135">
        <v>4357</v>
      </c>
      <c r="D32" s="135">
        <v>4264</v>
      </c>
      <c r="E32" s="135">
        <v>4230</v>
      </c>
      <c r="F32" s="135">
        <v>4204</v>
      </c>
      <c r="G32" s="135">
        <v>4190</v>
      </c>
      <c r="H32" s="135">
        <v>4349</v>
      </c>
      <c r="I32" s="135">
        <v>4243</v>
      </c>
      <c r="J32" s="135">
        <v>3997</v>
      </c>
      <c r="K32" s="135">
        <v>4152</v>
      </c>
    </row>
    <row r="33" spans="2:23">
      <c r="B33" s="132" t="s">
        <v>6</v>
      </c>
      <c r="C33" s="133"/>
      <c r="D33" s="133"/>
      <c r="E33" s="133"/>
      <c r="F33" s="133"/>
      <c r="G33" s="133"/>
      <c r="H33" s="133"/>
      <c r="I33" s="133"/>
      <c r="J33" s="133"/>
      <c r="K33" s="133"/>
      <c r="M33" s="1" t="s">
        <v>116</v>
      </c>
      <c r="N33" s="1" t="str">
        <f>B33</f>
        <v>Clark</v>
      </c>
      <c r="O33" s="1" t="str">
        <f>$C$12</f>
        <v>2015-2016</v>
      </c>
      <c r="P33" s="1" t="str">
        <f>$D$12</f>
        <v>2016-2017</v>
      </c>
      <c r="Q33" s="1" t="str">
        <f>$E$12</f>
        <v>2017-2018</v>
      </c>
      <c r="R33" s="1" t="str">
        <f>$F$12</f>
        <v>2018-2019</v>
      </c>
      <c r="S33" s="1" t="str">
        <f>$G$12</f>
        <v>2019-2020</v>
      </c>
      <c r="T33" s="1" t="str">
        <f>$H$12</f>
        <v>2020-2021</v>
      </c>
      <c r="U33" s="1" t="str">
        <f>$I$12</f>
        <v>2021-2022</v>
      </c>
      <c r="V33" s="1" t="str">
        <f>$J$12</f>
        <v>2022-2023</v>
      </c>
      <c r="W33" s="1" t="str">
        <f>$K$12</f>
        <v>2023-2024</v>
      </c>
    </row>
    <row r="34" spans="2:23">
      <c r="B34" s="3" t="s">
        <v>113</v>
      </c>
      <c r="C34" s="8">
        <v>115</v>
      </c>
      <c r="D34" s="8">
        <v>85</v>
      </c>
      <c r="E34" s="8">
        <v>117</v>
      </c>
      <c r="F34" s="8">
        <v>83</v>
      </c>
      <c r="G34" s="8">
        <v>103</v>
      </c>
      <c r="H34" s="8">
        <v>126</v>
      </c>
      <c r="I34" s="8">
        <v>139</v>
      </c>
      <c r="J34" s="8">
        <v>137</v>
      </c>
      <c r="K34" s="8">
        <v>128</v>
      </c>
      <c r="N34" s="9" t="str">
        <f>B34</f>
        <v>Home-Based</v>
      </c>
      <c r="O34" s="11">
        <f t="shared" ref="O34:W34" si="16">C34/C37</f>
        <v>1.762722256284488E-2</v>
      </c>
      <c r="P34" s="11">
        <f t="shared" si="16"/>
        <v>1.2941534713763702E-2</v>
      </c>
      <c r="Q34" s="11">
        <f t="shared" si="16"/>
        <v>1.759927797833935E-2</v>
      </c>
      <c r="R34" s="11">
        <f t="shared" si="16"/>
        <v>1.3050314465408806E-2</v>
      </c>
      <c r="S34" s="11">
        <f t="shared" si="16"/>
        <v>1.6106333072713058E-2</v>
      </c>
      <c r="T34" s="11">
        <f t="shared" si="16"/>
        <v>1.9513706055443704E-2</v>
      </c>
      <c r="U34" s="11">
        <f t="shared" si="16"/>
        <v>2.1759549154664996E-2</v>
      </c>
      <c r="V34" s="11">
        <f t="shared" si="16"/>
        <v>2.0679245283018868E-2</v>
      </c>
      <c r="W34" s="11">
        <f t="shared" si="16"/>
        <v>1.8694318679713742E-2</v>
      </c>
    </row>
    <row r="35" spans="2:23">
      <c r="B35" s="3" t="s">
        <v>114</v>
      </c>
      <c r="C35" s="8">
        <v>128</v>
      </c>
      <c r="D35" s="8">
        <v>151</v>
      </c>
      <c r="E35" s="8">
        <v>158</v>
      </c>
      <c r="F35" s="8">
        <v>128</v>
      </c>
      <c r="G35" s="8">
        <v>145</v>
      </c>
      <c r="H35" s="8">
        <v>164</v>
      </c>
      <c r="I35" s="8">
        <v>187</v>
      </c>
      <c r="J35" s="8">
        <v>148</v>
      </c>
      <c r="K35" s="8">
        <v>205</v>
      </c>
      <c r="N35" s="9" t="str">
        <f>B35</f>
        <v>Private</v>
      </c>
      <c r="O35" s="11">
        <f t="shared" ref="O35:W35" si="17">C35/C37</f>
        <v>1.9619865113427344E-2</v>
      </c>
      <c r="P35" s="11">
        <f t="shared" si="17"/>
        <v>2.2990255785627283E-2</v>
      </c>
      <c r="Q35" s="11">
        <f t="shared" si="17"/>
        <v>2.3766546329723224E-2</v>
      </c>
      <c r="R35" s="11">
        <f t="shared" si="17"/>
        <v>2.0125786163522012E-2</v>
      </c>
      <c r="S35" s="11">
        <f t="shared" si="17"/>
        <v>2.2673964034401875E-2</v>
      </c>
      <c r="T35" s="11">
        <f t="shared" si="17"/>
        <v>2.5398792008672757E-2</v>
      </c>
      <c r="U35" s="11">
        <f t="shared" si="17"/>
        <v>2.9273638071383844E-2</v>
      </c>
      <c r="V35" s="11">
        <f t="shared" si="17"/>
        <v>2.2339622641509432E-2</v>
      </c>
      <c r="W35" s="11">
        <f t="shared" si="17"/>
        <v>2.9940119760479042E-2</v>
      </c>
    </row>
    <row r="36" spans="2:23">
      <c r="B36" s="3" t="s">
        <v>115</v>
      </c>
      <c r="C36" s="8">
        <v>6281</v>
      </c>
      <c r="D36" s="8">
        <v>6332</v>
      </c>
      <c r="E36" s="8">
        <v>6373</v>
      </c>
      <c r="F36" s="8">
        <v>6149</v>
      </c>
      <c r="G36" s="8">
        <v>6147</v>
      </c>
      <c r="H36" s="8">
        <v>6167</v>
      </c>
      <c r="I36" s="8">
        <v>6062</v>
      </c>
      <c r="J36" s="8">
        <v>6340</v>
      </c>
      <c r="K36" s="8">
        <v>6514</v>
      </c>
      <c r="N36" s="9" t="str">
        <f>B36</f>
        <v>Public</v>
      </c>
      <c r="O36" s="11">
        <f t="shared" ref="O36:T36" si="18">C36/C37</f>
        <v>0.96275291232372773</v>
      </c>
      <c r="P36" s="11">
        <f t="shared" si="18"/>
        <v>0.96406820950060901</v>
      </c>
      <c r="Q36" s="11">
        <f t="shared" si="18"/>
        <v>0.95863417569193743</v>
      </c>
      <c r="R36" s="11">
        <f t="shared" si="18"/>
        <v>0.96682389937106916</v>
      </c>
      <c r="S36" s="11">
        <f t="shared" si="18"/>
        <v>0.96121970289288505</v>
      </c>
      <c r="T36" s="11">
        <f t="shared" si="18"/>
        <v>0.95508750193588354</v>
      </c>
      <c r="U36" s="11">
        <f>I36/I37</f>
        <v>0.94896681277395112</v>
      </c>
      <c r="V36" s="11">
        <f>J36/J37</f>
        <v>0.95698113207547175</v>
      </c>
      <c r="W36" s="11">
        <f>K36/K37</f>
        <v>0.95136556155980723</v>
      </c>
    </row>
    <row r="37" spans="2:23">
      <c r="B37" s="134" t="s">
        <v>119</v>
      </c>
      <c r="C37" s="135">
        <v>6524</v>
      </c>
      <c r="D37" s="135">
        <v>6568</v>
      </c>
      <c r="E37" s="135">
        <v>6648</v>
      </c>
      <c r="F37" s="135">
        <v>6360</v>
      </c>
      <c r="G37" s="135">
        <v>6395</v>
      </c>
      <c r="H37" s="135">
        <v>6457</v>
      </c>
      <c r="I37" s="135">
        <v>6388</v>
      </c>
      <c r="J37" s="135">
        <v>6625</v>
      </c>
      <c r="K37" s="135">
        <v>6847</v>
      </c>
    </row>
    <row r="38" spans="2:23">
      <c r="B38" s="132" t="s">
        <v>17</v>
      </c>
      <c r="C38" s="133"/>
      <c r="D38" s="133"/>
      <c r="E38" s="133"/>
      <c r="F38" s="133"/>
      <c r="G38" s="133"/>
      <c r="H38" s="133"/>
      <c r="I38" s="133"/>
      <c r="J38" s="133"/>
      <c r="K38" s="133"/>
      <c r="M38" s="1" t="s">
        <v>116</v>
      </c>
      <c r="N38" s="1" t="str">
        <f>B38</f>
        <v>King</v>
      </c>
      <c r="O38" s="1" t="str">
        <f>$C$12</f>
        <v>2015-2016</v>
      </c>
      <c r="P38" s="1" t="str">
        <f>$D$12</f>
        <v>2016-2017</v>
      </c>
      <c r="Q38" s="1" t="str">
        <f>$E$12</f>
        <v>2017-2018</v>
      </c>
      <c r="R38" s="1" t="str">
        <f>$F$12</f>
        <v>2018-2019</v>
      </c>
      <c r="S38" s="1" t="str">
        <f>$G$12</f>
        <v>2019-2020</v>
      </c>
      <c r="T38" s="1" t="str">
        <f>$H$12</f>
        <v>2020-2021</v>
      </c>
      <c r="U38" s="1" t="str">
        <f>$I$12</f>
        <v>2021-2022</v>
      </c>
      <c r="V38" s="1" t="str">
        <f>$J$12</f>
        <v>2022-2023</v>
      </c>
      <c r="W38" s="1" t="str">
        <f>$K$12</f>
        <v>2023-2024</v>
      </c>
    </row>
    <row r="39" spans="2:23">
      <c r="B39" s="3" t="s">
        <v>113</v>
      </c>
      <c r="C39" s="8">
        <v>300</v>
      </c>
      <c r="D39" s="8">
        <v>238</v>
      </c>
      <c r="E39" s="8">
        <v>237</v>
      </c>
      <c r="F39" s="8">
        <v>240</v>
      </c>
      <c r="G39" s="8">
        <v>265</v>
      </c>
      <c r="H39" s="8">
        <v>252</v>
      </c>
      <c r="I39" s="8">
        <v>205</v>
      </c>
      <c r="J39" s="8">
        <v>516</v>
      </c>
      <c r="K39" s="8">
        <v>254</v>
      </c>
      <c r="N39" s="9" t="str">
        <f>B39</f>
        <v>Home-Based</v>
      </c>
      <c r="O39" s="11">
        <f t="shared" ref="O39:W39" si="19">C39/C42</f>
        <v>1.3553808620222282E-2</v>
      </c>
      <c r="P39" s="11">
        <f t="shared" si="19"/>
        <v>1.0437223172389598E-2</v>
      </c>
      <c r="Q39" s="11">
        <f t="shared" si="19"/>
        <v>1.0451578761686365E-2</v>
      </c>
      <c r="R39" s="11">
        <f t="shared" si="19"/>
        <v>1.0700432475812564E-2</v>
      </c>
      <c r="S39" s="11">
        <f t="shared" si="19"/>
        <v>1.1736049601417184E-2</v>
      </c>
      <c r="T39" s="11">
        <f t="shared" si="19"/>
        <v>1.1045364891518738E-2</v>
      </c>
      <c r="U39" s="11">
        <f t="shared" si="19"/>
        <v>8.8149294805641553E-3</v>
      </c>
      <c r="V39" s="11">
        <f t="shared" si="19"/>
        <v>2.1562522330373781E-2</v>
      </c>
      <c r="W39" s="11">
        <f t="shared" si="19"/>
        <v>1.0373698182560752E-2</v>
      </c>
    </row>
    <row r="40" spans="2:23">
      <c r="B40" s="3" t="s">
        <v>114</v>
      </c>
      <c r="C40" s="8">
        <v>2506</v>
      </c>
      <c r="D40" s="8">
        <v>2563</v>
      </c>
      <c r="E40" s="8">
        <v>2603</v>
      </c>
      <c r="F40" s="8">
        <v>2548</v>
      </c>
      <c r="G40" s="8">
        <v>2252</v>
      </c>
      <c r="H40" s="8">
        <v>2464</v>
      </c>
      <c r="I40" s="8">
        <v>2432</v>
      </c>
      <c r="J40" s="8">
        <v>2536</v>
      </c>
      <c r="K40" s="8">
        <v>2542</v>
      </c>
      <c r="N40" s="9" t="str">
        <f>B40</f>
        <v>Private</v>
      </c>
      <c r="O40" s="11">
        <f t="shared" ref="O40:W40" si="20">C40/C42</f>
        <v>0.11321948134092347</v>
      </c>
      <c r="P40" s="11">
        <f t="shared" si="20"/>
        <v>0.11239749155812831</v>
      </c>
      <c r="Q40" s="11">
        <f t="shared" si="20"/>
        <v>0.11479096842476627</v>
      </c>
      <c r="R40" s="11">
        <f t="shared" si="20"/>
        <v>0.11360292478487673</v>
      </c>
      <c r="S40" s="11">
        <f t="shared" si="20"/>
        <v>9.9734278122232067E-2</v>
      </c>
      <c r="T40" s="11">
        <f t="shared" si="20"/>
        <v>0.10799912338373877</v>
      </c>
      <c r="U40" s="11">
        <f t="shared" si="20"/>
        <v>0.10457516339869281</v>
      </c>
      <c r="V40" s="11">
        <f t="shared" si="20"/>
        <v>0.10597394695703083</v>
      </c>
      <c r="W40" s="11">
        <f t="shared" si="20"/>
        <v>0.10381866448846232</v>
      </c>
    </row>
    <row r="41" spans="2:23">
      <c r="B41" s="3" t="s">
        <v>115</v>
      </c>
      <c r="C41" s="8">
        <v>19328</v>
      </c>
      <c r="D41" s="8">
        <v>20002</v>
      </c>
      <c r="E41" s="8">
        <v>19836</v>
      </c>
      <c r="F41" s="8">
        <v>19641</v>
      </c>
      <c r="G41" s="8">
        <v>20063</v>
      </c>
      <c r="H41" s="8">
        <v>20099</v>
      </c>
      <c r="I41" s="8">
        <v>20619</v>
      </c>
      <c r="J41" s="8">
        <v>20878.41</v>
      </c>
      <c r="K41" s="8">
        <v>21689</v>
      </c>
      <c r="N41" s="9" t="str">
        <f>B41</f>
        <v>Public</v>
      </c>
      <c r="O41" s="11">
        <f t="shared" ref="O41:W41" si="21">C41/C42</f>
        <v>0.87322671003885421</v>
      </c>
      <c r="P41" s="11">
        <f t="shared" si="21"/>
        <v>0.87716528526948212</v>
      </c>
      <c r="Q41" s="11">
        <f t="shared" si="21"/>
        <v>0.87475745281354733</v>
      </c>
      <c r="R41" s="11">
        <f t="shared" si="21"/>
        <v>0.87569664273931069</v>
      </c>
      <c r="S41" s="11">
        <f t="shared" si="21"/>
        <v>0.88852967227635071</v>
      </c>
      <c r="T41" s="11">
        <f t="shared" si="21"/>
        <v>0.88095551172474251</v>
      </c>
      <c r="U41" s="11">
        <f t="shared" si="21"/>
        <v>0.88660990712074306</v>
      </c>
      <c r="V41" s="11">
        <f t="shared" si="21"/>
        <v>0.87246353071259541</v>
      </c>
      <c r="W41" s="11">
        <f t="shared" si="21"/>
        <v>0.88580763732897694</v>
      </c>
    </row>
    <row r="42" spans="2:23">
      <c r="B42" s="134" t="s">
        <v>120</v>
      </c>
      <c r="C42" s="135">
        <v>22134</v>
      </c>
      <c r="D42" s="135">
        <v>22803</v>
      </c>
      <c r="E42" s="135">
        <v>22676</v>
      </c>
      <c r="F42" s="135">
        <v>22429</v>
      </c>
      <c r="G42" s="135">
        <v>22580</v>
      </c>
      <c r="H42" s="135">
        <v>22815</v>
      </c>
      <c r="I42" s="135">
        <v>23256</v>
      </c>
      <c r="J42" s="135">
        <v>23930.41</v>
      </c>
      <c r="K42" s="135">
        <v>24485</v>
      </c>
    </row>
    <row r="43" spans="2:23">
      <c r="B43" s="132" t="s">
        <v>184</v>
      </c>
      <c r="C43" s="133"/>
      <c r="D43" s="133"/>
      <c r="E43" s="133"/>
      <c r="F43" s="133"/>
      <c r="G43" s="133"/>
      <c r="H43" s="133"/>
      <c r="I43" s="133"/>
      <c r="J43" s="133"/>
      <c r="K43" s="133"/>
      <c r="M43" s="1" t="s">
        <v>116</v>
      </c>
      <c r="N43" s="1" t="str">
        <f>B43</f>
        <v>NE WA (Ferry, Stevens, Lincoln, Pend Orielle)</v>
      </c>
      <c r="O43" s="1" t="str">
        <f>$C$12</f>
        <v>2015-2016</v>
      </c>
      <c r="P43" s="1" t="str">
        <f>$D$12</f>
        <v>2016-2017</v>
      </c>
      <c r="Q43" s="1" t="str">
        <f>$E$12</f>
        <v>2017-2018</v>
      </c>
      <c r="R43" s="1" t="str">
        <f>$F$12</f>
        <v>2018-2019</v>
      </c>
      <c r="S43" s="1" t="str">
        <f>$G$12</f>
        <v>2019-2020</v>
      </c>
      <c r="T43" s="1" t="str">
        <f>$H$12</f>
        <v>2020-2021</v>
      </c>
      <c r="U43" s="1" t="str">
        <f>$I$12</f>
        <v>2021-2022</v>
      </c>
      <c r="V43" s="1" t="str">
        <f>$J$12</f>
        <v>2022-2023</v>
      </c>
      <c r="W43" s="1" t="str">
        <f>$K$12</f>
        <v>2023-2024</v>
      </c>
    </row>
    <row r="44" spans="2:23">
      <c r="B44" s="3" t="s">
        <v>113</v>
      </c>
      <c r="C44" s="8">
        <v>25</v>
      </c>
      <c r="D44" s="8">
        <v>18</v>
      </c>
      <c r="E44" s="8">
        <v>24</v>
      </c>
      <c r="F44" s="8">
        <v>27</v>
      </c>
      <c r="G44" s="8">
        <v>20</v>
      </c>
      <c r="H44" s="8">
        <v>28</v>
      </c>
      <c r="I44" s="8">
        <v>41</v>
      </c>
      <c r="J44" s="8">
        <v>26</v>
      </c>
      <c r="K44" s="8">
        <v>30</v>
      </c>
      <c r="N44" s="9" t="str">
        <f>B44</f>
        <v>Home-Based</v>
      </c>
      <c r="O44" s="11">
        <f t="shared" ref="O44:W44" si="22">C44/C47</f>
        <v>3.048780487804878E-2</v>
      </c>
      <c r="P44" s="11">
        <f t="shared" si="22"/>
        <v>2.2140221402214021E-2</v>
      </c>
      <c r="Q44" s="11">
        <f t="shared" si="22"/>
        <v>2.8950542822677925E-2</v>
      </c>
      <c r="R44" s="11">
        <f t="shared" si="22"/>
        <v>3.3707865168539325E-2</v>
      </c>
      <c r="S44" s="11">
        <f t="shared" si="22"/>
        <v>2.6109660574412531E-2</v>
      </c>
      <c r="T44" s="11">
        <f t="shared" si="22"/>
        <v>3.4188034188034191E-2</v>
      </c>
      <c r="U44" s="11">
        <f t="shared" si="22"/>
        <v>4.9043062200956937E-2</v>
      </c>
      <c r="V44" s="11">
        <f t="shared" si="22"/>
        <v>3.1862745098039214E-2</v>
      </c>
      <c r="W44" s="11">
        <f t="shared" si="22"/>
        <v>3.4324942791762014E-2</v>
      </c>
    </row>
    <row r="45" spans="2:23">
      <c r="B45" s="3" t="s">
        <v>114</v>
      </c>
      <c r="C45" s="8">
        <v>9</v>
      </c>
      <c r="D45" s="8">
        <v>12</v>
      </c>
      <c r="E45" s="8">
        <v>21</v>
      </c>
      <c r="F45" s="8">
        <v>9</v>
      </c>
      <c r="G45" s="8">
        <v>8</v>
      </c>
      <c r="H45" s="8">
        <v>1</v>
      </c>
      <c r="I45" s="8">
        <v>8</v>
      </c>
      <c r="J45" s="8">
        <v>6</v>
      </c>
      <c r="K45" s="8">
        <v>15</v>
      </c>
      <c r="N45" s="9" t="str">
        <f>B45</f>
        <v>Private</v>
      </c>
      <c r="O45" s="11">
        <f t="shared" ref="O45:W45" si="23">C45/C47</f>
        <v>1.097560975609756E-2</v>
      </c>
      <c r="P45" s="11">
        <f t="shared" si="23"/>
        <v>1.4760147601476014E-2</v>
      </c>
      <c r="Q45" s="11">
        <f t="shared" si="23"/>
        <v>2.5331724969843185E-2</v>
      </c>
      <c r="R45" s="11">
        <f t="shared" si="23"/>
        <v>1.1235955056179775E-2</v>
      </c>
      <c r="S45" s="11">
        <f t="shared" si="23"/>
        <v>1.0443864229765013E-2</v>
      </c>
      <c r="T45" s="11">
        <f t="shared" si="23"/>
        <v>1.221001221001221E-3</v>
      </c>
      <c r="U45" s="11">
        <f t="shared" si="23"/>
        <v>9.5693779904306216E-3</v>
      </c>
      <c r="V45" s="11">
        <f t="shared" si="23"/>
        <v>7.3529411764705881E-3</v>
      </c>
      <c r="W45" s="11">
        <f t="shared" si="23"/>
        <v>1.7162471395881007E-2</v>
      </c>
    </row>
    <row r="46" spans="2:23">
      <c r="B46" s="3" t="s">
        <v>115</v>
      </c>
      <c r="C46" s="8">
        <v>786</v>
      </c>
      <c r="D46" s="8">
        <v>783</v>
      </c>
      <c r="E46" s="8">
        <v>784</v>
      </c>
      <c r="F46" s="8">
        <v>765</v>
      </c>
      <c r="G46" s="8">
        <v>738</v>
      </c>
      <c r="H46" s="8">
        <v>790</v>
      </c>
      <c r="I46" s="8">
        <v>787</v>
      </c>
      <c r="J46" s="8">
        <v>784</v>
      </c>
      <c r="K46" s="8">
        <v>829</v>
      </c>
      <c r="N46" s="9" t="str">
        <f>B46</f>
        <v>Public</v>
      </c>
      <c r="O46" s="11">
        <f t="shared" ref="O46:W46" si="24">C46/C47</f>
        <v>0.95853658536585362</v>
      </c>
      <c r="P46" s="11">
        <f t="shared" si="24"/>
        <v>0.96309963099630991</v>
      </c>
      <c r="Q46" s="11">
        <f t="shared" si="24"/>
        <v>0.9457177322074789</v>
      </c>
      <c r="R46" s="11">
        <f t="shared" si="24"/>
        <v>0.9550561797752809</v>
      </c>
      <c r="S46" s="11">
        <f t="shared" si="24"/>
        <v>0.96344647519582249</v>
      </c>
      <c r="T46" s="11">
        <f t="shared" si="24"/>
        <v>0.96459096459096461</v>
      </c>
      <c r="U46" s="11">
        <f t="shared" si="24"/>
        <v>0.94138755980861244</v>
      </c>
      <c r="V46" s="11">
        <f t="shared" si="24"/>
        <v>0.96078431372549022</v>
      </c>
      <c r="W46" s="11">
        <f t="shared" si="24"/>
        <v>0.94851258581235698</v>
      </c>
    </row>
    <row r="47" spans="2:23">
      <c r="B47" s="134" t="s">
        <v>197</v>
      </c>
      <c r="C47" s="135">
        <v>820</v>
      </c>
      <c r="D47" s="135">
        <v>813</v>
      </c>
      <c r="E47" s="135">
        <v>829</v>
      </c>
      <c r="F47" s="135">
        <v>801</v>
      </c>
      <c r="G47" s="135">
        <v>766</v>
      </c>
      <c r="H47" s="135">
        <v>819</v>
      </c>
      <c r="I47" s="135">
        <v>836</v>
      </c>
      <c r="J47" s="135">
        <v>816</v>
      </c>
      <c r="K47" s="135">
        <v>874</v>
      </c>
      <c r="M47" s="1"/>
      <c r="N47" s="1"/>
      <c r="O47" s="1"/>
      <c r="P47" s="1"/>
      <c r="Q47" s="1"/>
      <c r="R47" s="1"/>
      <c r="S47" s="1"/>
      <c r="T47" s="1"/>
      <c r="U47" s="1"/>
      <c r="V47" s="1"/>
      <c r="W47" s="1"/>
    </row>
    <row r="48" spans="2:23">
      <c r="B48" s="132" t="s">
        <v>27</v>
      </c>
      <c r="C48" s="133"/>
      <c r="D48" s="133"/>
      <c r="E48" s="133"/>
      <c r="F48" s="133"/>
      <c r="G48" s="133"/>
      <c r="H48" s="133"/>
      <c r="I48" s="133"/>
      <c r="J48" s="133"/>
      <c r="K48" s="133"/>
      <c r="M48" s="1" t="s">
        <v>116</v>
      </c>
      <c r="N48" s="1" t="str">
        <f>B48</f>
        <v>Pierce</v>
      </c>
      <c r="O48" s="1" t="str">
        <f>$C$12</f>
        <v>2015-2016</v>
      </c>
      <c r="P48" s="1" t="str">
        <f>$D$12</f>
        <v>2016-2017</v>
      </c>
      <c r="Q48" s="1" t="str">
        <f>$E$12</f>
        <v>2017-2018</v>
      </c>
      <c r="R48" s="1" t="str">
        <f>$F$12</f>
        <v>2018-2019</v>
      </c>
      <c r="S48" s="1" t="str">
        <f>$G$12</f>
        <v>2019-2020</v>
      </c>
      <c r="T48" s="1" t="str">
        <f>$H$12</f>
        <v>2020-2021</v>
      </c>
      <c r="U48" s="1" t="str">
        <f>$I$12</f>
        <v>2021-2022</v>
      </c>
      <c r="V48" s="1" t="str">
        <f>$J$12</f>
        <v>2022-2023</v>
      </c>
      <c r="W48" s="1" t="str">
        <f>$K$12</f>
        <v>2023-2024</v>
      </c>
    </row>
    <row r="49" spans="2:23">
      <c r="B49" s="3" t="s">
        <v>113</v>
      </c>
      <c r="C49" s="8">
        <v>161</v>
      </c>
      <c r="D49" s="8">
        <v>149</v>
      </c>
      <c r="E49" s="8">
        <v>165</v>
      </c>
      <c r="F49" s="8">
        <v>144</v>
      </c>
      <c r="G49" s="8">
        <v>147</v>
      </c>
      <c r="H49" s="8">
        <v>191</v>
      </c>
      <c r="I49" s="8">
        <v>186</v>
      </c>
      <c r="J49" s="8">
        <v>178</v>
      </c>
      <c r="K49" s="8">
        <v>206</v>
      </c>
      <c r="N49" s="9" t="str">
        <f>B49</f>
        <v>Home-Based</v>
      </c>
      <c r="O49" s="11">
        <f t="shared" ref="O49:W49" si="25">C49/C52</f>
        <v>1.5829318651066758E-2</v>
      </c>
      <c r="P49" s="11">
        <f t="shared" si="25"/>
        <v>1.4252917543524009E-2</v>
      </c>
      <c r="Q49" s="11">
        <f t="shared" si="25"/>
        <v>1.5980629539951573E-2</v>
      </c>
      <c r="R49" s="11">
        <f t="shared" si="25"/>
        <v>1.4407203601800901E-2</v>
      </c>
      <c r="S49" s="11">
        <f t="shared" si="25"/>
        <v>1.4848484848484849E-2</v>
      </c>
      <c r="T49" s="11">
        <f t="shared" si="25"/>
        <v>1.8905275660694842E-2</v>
      </c>
      <c r="U49" s="11">
        <f t="shared" si="25"/>
        <v>1.8267530936947555E-2</v>
      </c>
      <c r="V49" s="11">
        <f t="shared" si="25"/>
        <v>1.7188103514870608E-2</v>
      </c>
      <c r="W49" s="11">
        <f t="shared" si="25"/>
        <v>1.9342723004694834E-2</v>
      </c>
    </row>
    <row r="50" spans="2:23">
      <c r="B50" s="3" t="s">
        <v>114</v>
      </c>
      <c r="C50" s="8">
        <v>610</v>
      </c>
      <c r="D50" s="8">
        <v>581</v>
      </c>
      <c r="E50" s="8">
        <v>556</v>
      </c>
      <c r="F50" s="8">
        <v>524</v>
      </c>
      <c r="G50" s="8">
        <v>448</v>
      </c>
      <c r="H50" s="8">
        <v>491</v>
      </c>
      <c r="I50" s="8">
        <v>515</v>
      </c>
      <c r="J50" s="8">
        <v>514</v>
      </c>
      <c r="K50" s="8">
        <v>552</v>
      </c>
      <c r="N50" s="9" t="str">
        <f>B50</f>
        <v>Private</v>
      </c>
      <c r="O50" s="11">
        <f t="shared" ref="O50:W50" si="26">C50/C52</f>
        <v>5.997443712515977E-2</v>
      </c>
      <c r="P50" s="11">
        <f t="shared" si="26"/>
        <v>5.5576812703271472E-2</v>
      </c>
      <c r="Q50" s="11">
        <f t="shared" si="26"/>
        <v>5.3849878934624694E-2</v>
      </c>
      <c r="R50" s="11">
        <f t="shared" si="26"/>
        <v>5.2426213106553279E-2</v>
      </c>
      <c r="S50" s="11">
        <f t="shared" si="26"/>
        <v>4.5252525252525252E-2</v>
      </c>
      <c r="T50" s="11">
        <f t="shared" si="26"/>
        <v>4.8599425913095122E-2</v>
      </c>
      <c r="U50" s="11">
        <f t="shared" si="26"/>
        <v>5.0579453938322527E-2</v>
      </c>
      <c r="V50" s="11">
        <f t="shared" si="26"/>
        <v>4.9633062958671301E-2</v>
      </c>
      <c r="W50" s="11">
        <f t="shared" si="26"/>
        <v>5.1830985915492955E-2</v>
      </c>
    </row>
    <row r="51" spans="2:23">
      <c r="B51" s="3" t="s">
        <v>115</v>
      </c>
      <c r="C51" s="8">
        <v>9400</v>
      </c>
      <c r="D51" s="8">
        <v>9724</v>
      </c>
      <c r="E51" s="8">
        <v>9604</v>
      </c>
      <c r="F51" s="8">
        <v>9327</v>
      </c>
      <c r="G51" s="8">
        <v>9305</v>
      </c>
      <c r="H51" s="8">
        <v>9421</v>
      </c>
      <c r="I51" s="8">
        <v>9481</v>
      </c>
      <c r="J51" s="8">
        <v>9664</v>
      </c>
      <c r="K51" s="8">
        <v>9892</v>
      </c>
      <c r="N51" s="9" t="str">
        <f>B51</f>
        <v>Public</v>
      </c>
      <c r="O51" s="11">
        <f t="shared" ref="O51:W51" si="27">C51/C52</f>
        <v>0.92419624422377344</v>
      </c>
      <c r="P51" s="11">
        <f t="shared" si="27"/>
        <v>0.93017026975320449</v>
      </c>
      <c r="Q51" s="11">
        <f t="shared" si="27"/>
        <v>0.93016949152542372</v>
      </c>
      <c r="R51" s="11">
        <f t="shared" si="27"/>
        <v>0.93316658329164581</v>
      </c>
      <c r="S51" s="11">
        <f t="shared" si="27"/>
        <v>0.9398989898989899</v>
      </c>
      <c r="T51" s="11">
        <f t="shared" si="27"/>
        <v>0.93249529842621004</v>
      </c>
      <c r="U51" s="11">
        <f t="shared" si="27"/>
        <v>0.93115301512472992</v>
      </c>
      <c r="V51" s="11">
        <f t="shared" si="27"/>
        <v>0.93317883352645814</v>
      </c>
      <c r="W51" s="11">
        <f t="shared" si="27"/>
        <v>0.92882629107981218</v>
      </c>
    </row>
    <row r="52" spans="2:23">
      <c r="B52" s="134" t="s">
        <v>121</v>
      </c>
      <c r="C52" s="135">
        <v>10171</v>
      </c>
      <c r="D52" s="135">
        <v>10454</v>
      </c>
      <c r="E52" s="135">
        <v>10325</v>
      </c>
      <c r="F52" s="135">
        <v>9995</v>
      </c>
      <c r="G52" s="135">
        <v>9900</v>
      </c>
      <c r="H52" s="135">
        <v>10103</v>
      </c>
      <c r="I52" s="135">
        <v>10182</v>
      </c>
      <c r="J52" s="135">
        <v>10356</v>
      </c>
      <c r="K52" s="135">
        <v>10650</v>
      </c>
      <c r="M52" s="1"/>
      <c r="N52" s="1"/>
      <c r="O52" s="1"/>
      <c r="P52" s="1"/>
      <c r="Q52" s="1"/>
      <c r="R52" s="1"/>
      <c r="S52" s="1"/>
      <c r="T52" s="1"/>
      <c r="U52" s="1"/>
      <c r="V52" s="1"/>
      <c r="W52" s="1"/>
    </row>
    <row r="53" spans="2:23">
      <c r="B53" s="132" t="s">
        <v>224</v>
      </c>
      <c r="C53" s="133"/>
      <c r="D53" s="133"/>
      <c r="E53" s="133"/>
      <c r="F53" s="133"/>
      <c r="G53" s="133"/>
      <c r="H53" s="133"/>
      <c r="I53" s="133"/>
      <c r="J53" s="133"/>
      <c r="K53" s="133"/>
      <c r="M53" s="1" t="s">
        <v>116</v>
      </c>
      <c r="N53" s="1" t="str">
        <f>B53</f>
        <v>Rural SW WA (Cowlitz-Grays Harbor -Lewis - Mason -Pacific-Wahkiakum)</v>
      </c>
      <c r="O53" s="1" t="str">
        <f>$C$12</f>
        <v>2015-2016</v>
      </c>
      <c r="P53" s="1" t="str">
        <f>$D$12</f>
        <v>2016-2017</v>
      </c>
      <c r="Q53" s="1" t="str">
        <f>$E$12</f>
        <v>2017-2018</v>
      </c>
      <c r="R53" s="1" t="str">
        <f>$F$12</f>
        <v>2018-2019</v>
      </c>
      <c r="S53" s="1" t="str">
        <f>$G$12</f>
        <v>2019-2020</v>
      </c>
      <c r="T53" s="1" t="str">
        <f>$H$12</f>
        <v>2020-2021</v>
      </c>
      <c r="U53" s="1" t="str">
        <f>$I$12</f>
        <v>2021-2022</v>
      </c>
      <c r="V53" s="1" t="str">
        <f>$J$12</f>
        <v>2022-2023</v>
      </c>
      <c r="W53" s="1" t="str">
        <f>$K$12</f>
        <v>2023-2024</v>
      </c>
    </row>
    <row r="54" spans="2:23">
      <c r="B54" s="3" t="s">
        <v>113</v>
      </c>
      <c r="C54" s="8">
        <v>89</v>
      </c>
      <c r="D54" s="8">
        <v>94</v>
      </c>
      <c r="E54" s="8">
        <v>81</v>
      </c>
      <c r="F54" s="8">
        <v>96</v>
      </c>
      <c r="G54" s="8">
        <v>93</v>
      </c>
      <c r="H54" s="8">
        <v>88</v>
      </c>
      <c r="I54" s="8">
        <v>129</v>
      </c>
      <c r="J54" s="8">
        <v>115</v>
      </c>
      <c r="K54" s="8">
        <v>119</v>
      </c>
      <c r="N54" s="9" t="str">
        <f>B54</f>
        <v>Home-Based</v>
      </c>
      <c r="O54" s="11">
        <f t="shared" ref="O54:W54" si="28">C54/C57</f>
        <v>2.3213354199269693E-2</v>
      </c>
      <c r="P54" s="11">
        <f t="shared" si="28"/>
        <v>2.4894067796610169E-2</v>
      </c>
      <c r="Q54" s="11">
        <f t="shared" si="28"/>
        <v>2.1640395404755545E-2</v>
      </c>
      <c r="R54" s="11">
        <f t="shared" si="28"/>
        <v>2.5416997617156472E-2</v>
      </c>
      <c r="S54" s="11">
        <f t="shared" si="28"/>
        <v>2.4012393493415957E-2</v>
      </c>
      <c r="T54" s="11">
        <f t="shared" si="28"/>
        <v>2.4275862068965516E-2</v>
      </c>
      <c r="U54" s="11">
        <f t="shared" si="28"/>
        <v>3.2832781878340545E-2</v>
      </c>
      <c r="V54" s="11">
        <f t="shared" si="28"/>
        <v>2.9893423446841694E-2</v>
      </c>
      <c r="W54" s="11">
        <f t="shared" si="28"/>
        <v>2.9861982434127979E-2</v>
      </c>
    </row>
    <row r="55" spans="2:23">
      <c r="B55" s="3" t="s">
        <v>114</v>
      </c>
      <c r="C55" s="8">
        <v>25</v>
      </c>
      <c r="D55" s="8">
        <v>17</v>
      </c>
      <c r="E55" s="8">
        <v>23</v>
      </c>
      <c r="F55" s="8">
        <v>21</v>
      </c>
      <c r="G55" s="8">
        <v>8</v>
      </c>
      <c r="H55" s="8">
        <v>23</v>
      </c>
      <c r="I55" s="8">
        <v>20</v>
      </c>
      <c r="J55" s="8">
        <v>21</v>
      </c>
      <c r="K55" s="8">
        <v>19</v>
      </c>
      <c r="N55" s="9" t="str">
        <f>B55</f>
        <v>Private</v>
      </c>
      <c r="O55" s="11">
        <f t="shared" ref="O55:W55" si="29">C55/C57</f>
        <v>6.5206051121544078E-3</v>
      </c>
      <c r="P55" s="11">
        <f t="shared" si="29"/>
        <v>4.5021186440677968E-3</v>
      </c>
      <c r="Q55" s="11">
        <f t="shared" si="29"/>
        <v>6.1448036334491047E-3</v>
      </c>
      <c r="R55" s="11">
        <f t="shared" si="29"/>
        <v>5.5599682287529786E-3</v>
      </c>
      <c r="S55" s="11">
        <f t="shared" si="29"/>
        <v>2.0655822359927703E-3</v>
      </c>
      <c r="T55" s="11">
        <f t="shared" si="29"/>
        <v>6.3448275862068963E-3</v>
      </c>
      <c r="U55" s="11">
        <f t="shared" si="29"/>
        <v>5.0903537795876815E-3</v>
      </c>
      <c r="V55" s="11">
        <f t="shared" si="29"/>
        <v>5.4587990642058744E-3</v>
      </c>
      <c r="W55" s="11">
        <f t="shared" si="29"/>
        <v>4.7678795483061479E-3</v>
      </c>
    </row>
    <row r="56" spans="2:23">
      <c r="B56" s="3" t="s">
        <v>115</v>
      </c>
      <c r="C56" s="8">
        <v>3720</v>
      </c>
      <c r="D56" s="8">
        <v>3665</v>
      </c>
      <c r="E56" s="8">
        <v>3639</v>
      </c>
      <c r="F56" s="8">
        <v>3660</v>
      </c>
      <c r="G56" s="8">
        <v>3772</v>
      </c>
      <c r="H56" s="8">
        <v>3514</v>
      </c>
      <c r="I56" s="8">
        <v>3780</v>
      </c>
      <c r="J56" s="8">
        <v>3711</v>
      </c>
      <c r="K56" s="8">
        <v>3847</v>
      </c>
      <c r="N56" s="9" t="str">
        <f>B56</f>
        <v>Public</v>
      </c>
      <c r="O56" s="11">
        <f t="shared" ref="O56:W56" si="30">C56/C57</f>
        <v>0.97026604068857591</v>
      </c>
      <c r="P56" s="11">
        <f t="shared" si="30"/>
        <v>0.97060381355932202</v>
      </c>
      <c r="Q56" s="11">
        <f t="shared" si="30"/>
        <v>0.97221480096179536</v>
      </c>
      <c r="R56" s="11">
        <f t="shared" si="30"/>
        <v>0.96902303415409052</v>
      </c>
      <c r="S56" s="11">
        <f t="shared" si="30"/>
        <v>0.97392202427059127</v>
      </c>
      <c r="T56" s="11">
        <f t="shared" si="30"/>
        <v>0.9693793103448276</v>
      </c>
      <c r="U56" s="11">
        <f t="shared" si="30"/>
        <v>0.96207686434207174</v>
      </c>
      <c r="V56" s="11">
        <f t="shared" si="30"/>
        <v>0.96464777748895247</v>
      </c>
      <c r="W56" s="11">
        <f t="shared" si="30"/>
        <v>0.96537013801756588</v>
      </c>
    </row>
    <row r="57" spans="2:23">
      <c r="B57" s="134" t="s">
        <v>226</v>
      </c>
      <c r="C57" s="135">
        <v>3834</v>
      </c>
      <c r="D57" s="135">
        <v>3776</v>
      </c>
      <c r="E57" s="135">
        <v>3743</v>
      </c>
      <c r="F57" s="135">
        <v>3777</v>
      </c>
      <c r="G57" s="135">
        <v>3873</v>
      </c>
      <c r="H57" s="135">
        <v>3625</v>
      </c>
      <c r="I57" s="135">
        <v>3929</v>
      </c>
      <c r="J57" s="135">
        <v>3847</v>
      </c>
      <c r="K57" s="135">
        <v>3985</v>
      </c>
      <c r="O57" s="11"/>
      <c r="P57" s="11"/>
      <c r="Q57" s="11"/>
      <c r="R57" s="11"/>
      <c r="S57" s="11"/>
      <c r="T57" s="11"/>
      <c r="U57" s="11"/>
      <c r="V57" s="11"/>
      <c r="W57" s="11"/>
    </row>
    <row r="58" spans="2:23">
      <c r="B58" s="132" t="s">
        <v>185</v>
      </c>
      <c r="C58" s="133"/>
      <c r="D58" s="133"/>
      <c r="E58" s="133"/>
      <c r="F58" s="133"/>
      <c r="G58" s="133"/>
      <c r="H58" s="133"/>
      <c r="I58" s="133"/>
      <c r="J58" s="133"/>
      <c r="K58" s="133"/>
      <c r="M58" s="1" t="s">
        <v>116</v>
      </c>
      <c r="N58" s="1" t="str">
        <f>B58</f>
        <v>SE WA (Adams-Asotin-Columia-Garfield-Walla Walla-Whitman)</v>
      </c>
      <c r="O58" s="1" t="str">
        <f>$C$12</f>
        <v>2015-2016</v>
      </c>
      <c r="P58" s="1" t="str">
        <f>$D$12</f>
        <v>2016-2017</v>
      </c>
      <c r="Q58" s="1" t="str">
        <f>$E$12</f>
        <v>2017-2018</v>
      </c>
      <c r="R58" s="1" t="str">
        <f>$F$12</f>
        <v>2018-2019</v>
      </c>
      <c r="S58" s="1" t="str">
        <f>$G$12</f>
        <v>2019-2020</v>
      </c>
      <c r="T58" s="1" t="str">
        <f>$H$12</f>
        <v>2020-2021</v>
      </c>
      <c r="U58" s="1" t="str">
        <f>$I$12</f>
        <v>2021-2022</v>
      </c>
      <c r="V58" s="1" t="str">
        <f>$J$12</f>
        <v>2022-2023</v>
      </c>
      <c r="W58" s="1" t="str">
        <f>$K$12</f>
        <v>2023-2024</v>
      </c>
    </row>
    <row r="59" spans="2:23">
      <c r="B59" s="3" t="s">
        <v>113</v>
      </c>
      <c r="C59" s="8">
        <v>18</v>
      </c>
      <c r="D59" s="8">
        <v>24</v>
      </c>
      <c r="E59" s="8">
        <v>22</v>
      </c>
      <c r="F59" s="8">
        <v>24</v>
      </c>
      <c r="G59" s="8">
        <v>13</v>
      </c>
      <c r="H59" s="8">
        <v>36</v>
      </c>
      <c r="I59" s="8">
        <v>46</v>
      </c>
      <c r="J59" s="8">
        <v>31</v>
      </c>
      <c r="K59" s="8">
        <v>31</v>
      </c>
      <c r="N59" s="9" t="str">
        <f>B59</f>
        <v>Home-Based</v>
      </c>
      <c r="O59" s="11">
        <f t="shared" ref="O59:W59" si="31">C59/C62</f>
        <v>9.9392600773053567E-3</v>
      </c>
      <c r="P59" s="11">
        <f t="shared" si="31"/>
        <v>1.3029315960912053E-2</v>
      </c>
      <c r="Q59" s="11">
        <f t="shared" si="31"/>
        <v>1.2035010940919038E-2</v>
      </c>
      <c r="R59" s="11">
        <f t="shared" si="31"/>
        <v>1.251303441084463E-2</v>
      </c>
      <c r="S59" s="11">
        <f t="shared" si="31"/>
        <v>7.0729053318824807E-3</v>
      </c>
      <c r="T59" s="11">
        <f t="shared" si="31"/>
        <v>1.9027484143763214E-2</v>
      </c>
      <c r="U59" s="11">
        <f t="shared" si="31"/>
        <v>2.4197790636507101E-2</v>
      </c>
      <c r="V59" s="11">
        <f t="shared" si="31"/>
        <v>1.6087182148417228E-2</v>
      </c>
      <c r="W59" s="11">
        <f t="shared" si="31"/>
        <v>1.57600406710727E-2</v>
      </c>
    </row>
    <row r="60" spans="2:23">
      <c r="B60" s="3" t="s">
        <v>114</v>
      </c>
      <c r="C60" s="8">
        <v>74</v>
      </c>
      <c r="D60" s="8">
        <v>86</v>
      </c>
      <c r="E60" s="8">
        <v>86</v>
      </c>
      <c r="F60" s="8">
        <v>80</v>
      </c>
      <c r="G60" s="8">
        <v>74</v>
      </c>
      <c r="H60" s="8">
        <v>65</v>
      </c>
      <c r="I60" s="8">
        <v>87</v>
      </c>
      <c r="J60" s="8">
        <v>66</v>
      </c>
      <c r="K60" s="8">
        <v>63</v>
      </c>
      <c r="N60" s="9" t="str">
        <f>B60</f>
        <v>Private</v>
      </c>
      <c r="O60" s="11">
        <f t="shared" ref="O60:W60" si="32">C60/C62</f>
        <v>4.0861402540033134E-2</v>
      </c>
      <c r="P60" s="11">
        <f t="shared" si="32"/>
        <v>4.6688382193268187E-2</v>
      </c>
      <c r="Q60" s="11">
        <f t="shared" si="32"/>
        <v>4.7045951859956234E-2</v>
      </c>
      <c r="R60" s="11">
        <f t="shared" si="32"/>
        <v>4.171011470281543E-2</v>
      </c>
      <c r="S60" s="11">
        <f t="shared" si="32"/>
        <v>4.0261153427638738E-2</v>
      </c>
      <c r="T60" s="11">
        <f t="shared" si="32"/>
        <v>3.4355179704016914E-2</v>
      </c>
      <c r="U60" s="11">
        <f t="shared" si="32"/>
        <v>4.5765386638611259E-2</v>
      </c>
      <c r="V60" s="11">
        <f t="shared" si="32"/>
        <v>3.4250129735339904E-2</v>
      </c>
      <c r="W60" s="11">
        <f t="shared" si="32"/>
        <v>3.2028469750889681E-2</v>
      </c>
    </row>
    <row r="61" spans="2:23">
      <c r="B61" s="3" t="s">
        <v>115</v>
      </c>
      <c r="C61" s="8">
        <v>1719</v>
      </c>
      <c r="D61" s="8">
        <v>1732</v>
      </c>
      <c r="E61" s="8">
        <v>1720</v>
      </c>
      <c r="F61" s="8">
        <v>1814</v>
      </c>
      <c r="G61" s="8">
        <v>1751</v>
      </c>
      <c r="H61" s="8">
        <v>1791</v>
      </c>
      <c r="I61" s="8">
        <v>1768</v>
      </c>
      <c r="J61" s="8">
        <v>1830</v>
      </c>
      <c r="K61" s="8">
        <v>1873</v>
      </c>
      <c r="N61" s="9" t="str">
        <f>B61</f>
        <v>Public</v>
      </c>
      <c r="O61" s="11">
        <f t="shared" ref="O61:W61" si="33">C61/C62</f>
        <v>0.94919933738266149</v>
      </c>
      <c r="P61" s="11">
        <f t="shared" si="33"/>
        <v>0.94028230184581973</v>
      </c>
      <c r="Q61" s="11">
        <f t="shared" si="33"/>
        <v>0.94091903719912473</v>
      </c>
      <c r="R61" s="11">
        <f t="shared" si="33"/>
        <v>0.94577685088633989</v>
      </c>
      <c r="S61" s="11">
        <f t="shared" si="33"/>
        <v>0.95266594124047876</v>
      </c>
      <c r="T61" s="11">
        <f t="shared" si="33"/>
        <v>0.94661733615221988</v>
      </c>
      <c r="U61" s="11">
        <f t="shared" si="33"/>
        <v>0.93003682272488164</v>
      </c>
      <c r="V61" s="11">
        <f t="shared" si="33"/>
        <v>0.94966268811624288</v>
      </c>
      <c r="W61" s="11">
        <f t="shared" si="33"/>
        <v>0.95221148957803758</v>
      </c>
    </row>
    <row r="62" spans="2:23">
      <c r="B62" s="134" t="s">
        <v>198</v>
      </c>
      <c r="C62" s="135">
        <v>1811</v>
      </c>
      <c r="D62" s="135">
        <v>1842</v>
      </c>
      <c r="E62" s="135">
        <v>1828</v>
      </c>
      <c r="F62" s="135">
        <v>1918</v>
      </c>
      <c r="G62" s="135">
        <v>1838</v>
      </c>
      <c r="H62" s="135">
        <v>1892</v>
      </c>
      <c r="I62" s="135">
        <v>1901</v>
      </c>
      <c r="J62" s="135">
        <v>1927</v>
      </c>
      <c r="K62" s="135">
        <v>1967</v>
      </c>
      <c r="O62" s="11"/>
      <c r="P62" s="11"/>
      <c r="Q62" s="11"/>
      <c r="R62" s="11"/>
      <c r="S62" s="11"/>
      <c r="T62" s="11"/>
      <c r="U62" s="11"/>
      <c r="V62" s="11"/>
      <c r="W62" s="11"/>
    </row>
    <row r="63" spans="2:23">
      <c r="B63" s="132" t="s">
        <v>225</v>
      </c>
      <c r="C63" s="133"/>
      <c r="D63" s="133"/>
      <c r="E63" s="133"/>
      <c r="F63" s="133"/>
      <c r="G63" s="133"/>
      <c r="H63" s="133"/>
      <c r="I63" s="133"/>
      <c r="J63" s="133"/>
      <c r="K63" s="133"/>
      <c r="M63" s="1" t="s">
        <v>116</v>
      </c>
      <c r="N63" s="1" t="str">
        <f>B63</f>
        <v>Skagit-San Juan -Island</v>
      </c>
      <c r="O63" s="1" t="str">
        <f>$C$12</f>
        <v>2015-2016</v>
      </c>
      <c r="P63" s="1" t="str">
        <f>$D$12</f>
        <v>2016-2017</v>
      </c>
      <c r="Q63" s="1" t="str">
        <f>$E$12</f>
        <v>2017-2018</v>
      </c>
      <c r="R63" s="1" t="str">
        <f>$F$12</f>
        <v>2018-2019</v>
      </c>
      <c r="S63" s="1" t="str">
        <f>$G$12</f>
        <v>2019-2020</v>
      </c>
      <c r="T63" s="1" t="str">
        <f>$H$12</f>
        <v>2020-2021</v>
      </c>
      <c r="U63" s="1" t="str">
        <f>$I$12</f>
        <v>2021-2022</v>
      </c>
      <c r="V63" s="1" t="str">
        <f>$J$12</f>
        <v>2022-2023</v>
      </c>
      <c r="W63" s="1" t="str">
        <f>$K$12</f>
        <v>2023-2024</v>
      </c>
    </row>
    <row r="64" spans="2:23">
      <c r="B64" s="3" t="s">
        <v>113</v>
      </c>
      <c r="C64" s="8">
        <v>56</v>
      </c>
      <c r="D64" s="8">
        <v>54</v>
      </c>
      <c r="E64" s="8">
        <v>65</v>
      </c>
      <c r="F64" s="8">
        <v>52</v>
      </c>
      <c r="G64" s="8">
        <v>57</v>
      </c>
      <c r="H64" s="8">
        <v>76</v>
      </c>
      <c r="I64" s="8">
        <v>61</v>
      </c>
      <c r="J64" s="8">
        <v>70</v>
      </c>
      <c r="K64" s="8">
        <v>86</v>
      </c>
      <c r="N64" s="9" t="str">
        <f>B64</f>
        <v>Home-Based</v>
      </c>
      <c r="O64" s="11">
        <f t="shared" ref="O64:W64" si="34">C64/C67</f>
        <v>2.4944320712694878E-2</v>
      </c>
      <c r="P64" s="11">
        <f t="shared" si="34"/>
        <v>2.4545454545454544E-2</v>
      </c>
      <c r="Q64" s="11">
        <f t="shared" si="34"/>
        <v>2.8496273564226217E-2</v>
      </c>
      <c r="R64" s="11">
        <f t="shared" si="34"/>
        <v>2.375513933302878E-2</v>
      </c>
      <c r="S64" s="11">
        <f t="shared" si="34"/>
        <v>2.6122823098075159E-2</v>
      </c>
      <c r="T64" s="11">
        <f t="shared" si="34"/>
        <v>3.4296028880866428E-2</v>
      </c>
      <c r="U64" s="11">
        <f t="shared" si="34"/>
        <v>2.6649191786806466E-2</v>
      </c>
      <c r="V64" s="11">
        <f t="shared" si="34"/>
        <v>2.938706968933669E-2</v>
      </c>
      <c r="W64" s="11">
        <f t="shared" si="34"/>
        <v>3.4831915755366545E-2</v>
      </c>
    </row>
    <row r="65" spans="2:23">
      <c r="B65" s="3" t="s">
        <v>114</v>
      </c>
      <c r="C65" s="8">
        <v>63</v>
      </c>
      <c r="D65" s="8">
        <v>48</v>
      </c>
      <c r="E65" s="8">
        <v>52</v>
      </c>
      <c r="F65" s="8">
        <v>52</v>
      </c>
      <c r="G65" s="8">
        <v>49</v>
      </c>
      <c r="H65" s="8">
        <v>59</v>
      </c>
      <c r="I65" s="8">
        <v>62</v>
      </c>
      <c r="J65" s="8">
        <v>64</v>
      </c>
      <c r="K65" s="8">
        <v>75</v>
      </c>
      <c r="N65" s="9" t="str">
        <f>B65</f>
        <v>Private</v>
      </c>
      <c r="O65" s="11">
        <f t="shared" ref="O65:W65" si="35">C65/C67</f>
        <v>2.8062360801781736E-2</v>
      </c>
      <c r="P65" s="11">
        <f t="shared" si="35"/>
        <v>2.181818181818182E-2</v>
      </c>
      <c r="Q65" s="11">
        <f t="shared" si="35"/>
        <v>2.2797018851380975E-2</v>
      </c>
      <c r="R65" s="11">
        <f t="shared" si="35"/>
        <v>2.375513933302878E-2</v>
      </c>
      <c r="S65" s="11">
        <f t="shared" si="35"/>
        <v>2.2456461961503207E-2</v>
      </c>
      <c r="T65" s="11">
        <f t="shared" si="35"/>
        <v>2.6624548736462094E-2</v>
      </c>
      <c r="U65" s="11">
        <f t="shared" si="35"/>
        <v>2.7086063783311489E-2</v>
      </c>
      <c r="V65" s="11">
        <f t="shared" si="35"/>
        <v>2.686817800167926E-2</v>
      </c>
      <c r="W65" s="11">
        <f t="shared" si="35"/>
        <v>3.0376670716889428E-2</v>
      </c>
    </row>
    <row r="66" spans="2:23">
      <c r="B66" s="3" t="s">
        <v>115</v>
      </c>
      <c r="C66" s="8">
        <v>2126</v>
      </c>
      <c r="D66" s="8">
        <v>2098</v>
      </c>
      <c r="E66" s="8">
        <v>2164</v>
      </c>
      <c r="F66" s="8">
        <v>2085</v>
      </c>
      <c r="G66" s="8">
        <v>2076</v>
      </c>
      <c r="H66" s="8">
        <v>2081</v>
      </c>
      <c r="I66" s="8">
        <v>2166</v>
      </c>
      <c r="J66" s="8">
        <v>2248</v>
      </c>
      <c r="K66" s="8">
        <v>2308</v>
      </c>
      <c r="N66" s="9" t="str">
        <f>B66</f>
        <v>Public</v>
      </c>
      <c r="O66" s="11">
        <f t="shared" ref="O66:W66" si="36">C66/C67</f>
        <v>0.94699331848552337</v>
      </c>
      <c r="P66" s="11">
        <f t="shared" si="36"/>
        <v>0.95363636363636362</v>
      </c>
      <c r="Q66" s="11">
        <f t="shared" si="36"/>
        <v>0.94870670758439279</v>
      </c>
      <c r="R66" s="11">
        <f t="shared" si="36"/>
        <v>0.95248972133394239</v>
      </c>
      <c r="S66" s="11">
        <f t="shared" si="36"/>
        <v>0.95142071494042169</v>
      </c>
      <c r="T66" s="11">
        <f t="shared" si="36"/>
        <v>0.9390794223826715</v>
      </c>
      <c r="U66" s="11">
        <f t="shared" si="36"/>
        <v>0.94626474442988207</v>
      </c>
      <c r="V66" s="11">
        <f t="shared" si="36"/>
        <v>0.94374475230898403</v>
      </c>
      <c r="W66" s="11">
        <f t="shared" si="36"/>
        <v>0.93479141352774398</v>
      </c>
    </row>
    <row r="67" spans="2:23">
      <c r="B67" s="134" t="s">
        <v>227</v>
      </c>
      <c r="C67" s="135">
        <v>2245</v>
      </c>
      <c r="D67" s="135">
        <v>2200</v>
      </c>
      <c r="E67" s="135">
        <v>2281</v>
      </c>
      <c r="F67" s="135">
        <v>2189</v>
      </c>
      <c r="G67" s="135">
        <v>2182</v>
      </c>
      <c r="H67" s="135">
        <v>2216</v>
      </c>
      <c r="I67" s="135">
        <v>2289</v>
      </c>
      <c r="J67" s="135">
        <v>2382</v>
      </c>
      <c r="K67" s="135">
        <v>2469</v>
      </c>
      <c r="O67" s="11"/>
      <c r="P67" s="11"/>
      <c r="Q67" s="11"/>
      <c r="R67" s="11"/>
      <c r="S67" s="11"/>
      <c r="T67" s="11"/>
      <c r="U67" s="11"/>
      <c r="V67" s="11"/>
      <c r="W67" s="11"/>
    </row>
    <row r="68" spans="2:23">
      <c r="B68" s="132" t="s">
        <v>31</v>
      </c>
      <c r="C68" s="133"/>
      <c r="D68" s="133"/>
      <c r="E68" s="133"/>
      <c r="F68" s="133"/>
      <c r="G68" s="133"/>
      <c r="H68" s="133"/>
      <c r="I68" s="133"/>
      <c r="J68" s="133"/>
      <c r="K68" s="133"/>
      <c r="M68" s="1" t="s">
        <v>116</v>
      </c>
      <c r="N68" s="1" t="str">
        <f>B68</f>
        <v>Snohomish</v>
      </c>
      <c r="O68" s="1" t="str">
        <f>$C$12</f>
        <v>2015-2016</v>
      </c>
      <c r="P68" s="1" t="str">
        <f>$D$12</f>
        <v>2016-2017</v>
      </c>
      <c r="Q68" s="1" t="str">
        <f>$E$12</f>
        <v>2017-2018</v>
      </c>
      <c r="R68" s="1" t="str">
        <f>$F$12</f>
        <v>2018-2019</v>
      </c>
      <c r="S68" s="1" t="str">
        <f>$G$12</f>
        <v>2019-2020</v>
      </c>
      <c r="T68" s="1" t="str">
        <f>$H$12</f>
        <v>2020-2021</v>
      </c>
      <c r="U68" s="1" t="str">
        <f>$I$12</f>
        <v>2021-2022</v>
      </c>
      <c r="V68" s="1" t="str">
        <f>$J$12</f>
        <v>2022-2023</v>
      </c>
      <c r="W68" s="1" t="str">
        <f>$K$12</f>
        <v>2023-2024</v>
      </c>
    </row>
    <row r="69" spans="2:23">
      <c r="B69" s="3" t="s">
        <v>113</v>
      </c>
      <c r="C69" s="8">
        <v>143</v>
      </c>
      <c r="D69" s="8">
        <v>122</v>
      </c>
      <c r="E69" s="8">
        <v>155</v>
      </c>
      <c r="F69" s="8">
        <v>147</v>
      </c>
      <c r="G69" s="8">
        <v>151</v>
      </c>
      <c r="H69" s="8">
        <v>162</v>
      </c>
      <c r="I69" s="8">
        <v>143</v>
      </c>
      <c r="J69" s="8">
        <v>157</v>
      </c>
      <c r="K69" s="8">
        <v>179</v>
      </c>
      <c r="N69" s="9" t="str">
        <f>B69</f>
        <v>Home-Based</v>
      </c>
      <c r="O69" s="11">
        <f t="shared" ref="O69:W69" si="37">C69/C72</f>
        <v>1.6161844484629293E-2</v>
      </c>
      <c r="P69" s="11">
        <f t="shared" si="37"/>
        <v>1.4010105649977032E-2</v>
      </c>
      <c r="Q69" s="11">
        <f t="shared" si="37"/>
        <v>1.7875677545842465E-2</v>
      </c>
      <c r="R69" s="11">
        <f t="shared" si="37"/>
        <v>1.7569021154535677E-2</v>
      </c>
      <c r="S69" s="11">
        <f t="shared" si="37"/>
        <v>1.7931362071012945E-2</v>
      </c>
      <c r="T69" s="11">
        <f t="shared" si="37"/>
        <v>1.8876718713586576E-2</v>
      </c>
      <c r="U69" s="11">
        <f t="shared" si="37"/>
        <v>1.6703656114939843E-2</v>
      </c>
      <c r="V69" s="11">
        <f t="shared" si="37"/>
        <v>1.8446716014569382E-2</v>
      </c>
      <c r="W69" s="11">
        <f t="shared" si="37"/>
        <v>2.0155387906767255E-2</v>
      </c>
    </row>
    <row r="70" spans="2:23">
      <c r="B70" s="3" t="s">
        <v>114</v>
      </c>
      <c r="C70" s="8">
        <v>249</v>
      </c>
      <c r="D70" s="8">
        <v>240</v>
      </c>
      <c r="E70" s="8">
        <v>238</v>
      </c>
      <c r="F70" s="8">
        <v>244</v>
      </c>
      <c r="G70" s="8">
        <v>347</v>
      </c>
      <c r="H70" s="8">
        <v>240</v>
      </c>
      <c r="I70" s="8">
        <v>239</v>
      </c>
      <c r="J70" s="8">
        <v>198</v>
      </c>
      <c r="K70" s="8">
        <v>243</v>
      </c>
      <c r="N70" s="9" t="str">
        <f>B70</f>
        <v>Private</v>
      </c>
      <c r="O70" s="11">
        <f t="shared" ref="O70:W70" si="38">C70/C72</f>
        <v>2.8141952983725134E-2</v>
      </c>
      <c r="P70" s="11">
        <f t="shared" si="38"/>
        <v>2.7560863573725312E-2</v>
      </c>
      <c r="Q70" s="11">
        <f t="shared" si="38"/>
        <v>2.7447814554261332E-2</v>
      </c>
      <c r="R70" s="11">
        <f t="shared" si="38"/>
        <v>2.9162184773514999E-2</v>
      </c>
      <c r="S70" s="11">
        <f t="shared" si="38"/>
        <v>4.1206507540672128E-2</v>
      </c>
      <c r="T70" s="11">
        <f t="shared" si="38"/>
        <v>2.7965509205313446E-2</v>
      </c>
      <c r="U70" s="11">
        <f t="shared" si="38"/>
        <v>2.7917299380913446E-2</v>
      </c>
      <c r="V70" s="11">
        <f t="shared" si="38"/>
        <v>2.326401127952062E-2</v>
      </c>
      <c r="W70" s="11">
        <f t="shared" si="38"/>
        <v>2.7361783582929851E-2</v>
      </c>
    </row>
    <row r="71" spans="2:23">
      <c r="B71" s="3" t="s">
        <v>115</v>
      </c>
      <c r="C71" s="8">
        <v>8456</v>
      </c>
      <c r="D71" s="8">
        <v>8346</v>
      </c>
      <c r="E71" s="8">
        <v>8278</v>
      </c>
      <c r="F71" s="8">
        <v>7976</v>
      </c>
      <c r="G71" s="8">
        <v>7923</v>
      </c>
      <c r="H71" s="8">
        <v>8180</v>
      </c>
      <c r="I71" s="8">
        <v>8179</v>
      </c>
      <c r="J71" s="8">
        <v>8156</v>
      </c>
      <c r="K71" s="8">
        <v>8459</v>
      </c>
      <c r="N71" s="9" t="str">
        <f>B71</f>
        <v>Public</v>
      </c>
      <c r="O71" s="11">
        <f t="shared" ref="O71:W71" si="39">C71/C72</f>
        <v>0.95569620253164556</v>
      </c>
      <c r="P71" s="11">
        <f t="shared" si="39"/>
        <v>0.95842903077629771</v>
      </c>
      <c r="Q71" s="11">
        <f t="shared" si="39"/>
        <v>0.95467650789989622</v>
      </c>
      <c r="R71" s="11">
        <f t="shared" si="39"/>
        <v>0.95326879407194931</v>
      </c>
      <c r="S71" s="11">
        <f t="shared" si="39"/>
        <v>0.9408621303883149</v>
      </c>
      <c r="T71" s="11">
        <f t="shared" si="39"/>
        <v>0.95315777208109997</v>
      </c>
      <c r="U71" s="11">
        <f t="shared" si="39"/>
        <v>0.95537904450414668</v>
      </c>
      <c r="V71" s="11">
        <f t="shared" si="39"/>
        <v>0.95828927270591002</v>
      </c>
      <c r="W71" s="11">
        <f t="shared" si="39"/>
        <v>0.95248282851030286</v>
      </c>
    </row>
    <row r="72" spans="2:23">
      <c r="B72" s="134" t="s">
        <v>122</v>
      </c>
      <c r="C72" s="135">
        <v>8848</v>
      </c>
      <c r="D72" s="135">
        <v>8708</v>
      </c>
      <c r="E72" s="135">
        <v>8671</v>
      </c>
      <c r="F72" s="135">
        <v>8367</v>
      </c>
      <c r="G72" s="135">
        <v>8421</v>
      </c>
      <c r="H72" s="135">
        <v>8582</v>
      </c>
      <c r="I72" s="135">
        <v>8561</v>
      </c>
      <c r="J72" s="135">
        <v>8511</v>
      </c>
      <c r="K72" s="135">
        <v>8881</v>
      </c>
      <c r="O72" s="11"/>
      <c r="P72" s="11"/>
      <c r="Q72" s="11"/>
      <c r="R72" s="11"/>
      <c r="S72" s="11"/>
      <c r="T72" s="11"/>
      <c r="U72" s="11"/>
      <c r="V72" s="11"/>
      <c r="W72" s="11"/>
    </row>
    <row r="73" spans="2:23">
      <c r="B73" s="132" t="s">
        <v>32</v>
      </c>
      <c r="C73" s="133"/>
      <c r="D73" s="133"/>
      <c r="E73" s="133"/>
      <c r="F73" s="133"/>
      <c r="G73" s="133"/>
      <c r="H73" s="133"/>
      <c r="I73" s="133"/>
      <c r="J73" s="133"/>
      <c r="K73" s="133"/>
      <c r="M73" s="1" t="s">
        <v>116</v>
      </c>
      <c r="N73" s="1" t="str">
        <f>B73</f>
        <v>Spokane</v>
      </c>
      <c r="O73" s="1" t="str">
        <f>$C$12</f>
        <v>2015-2016</v>
      </c>
      <c r="P73" s="1" t="str">
        <f>$D$12</f>
        <v>2016-2017</v>
      </c>
      <c r="Q73" s="1" t="str">
        <f>$E$12</f>
        <v>2017-2018</v>
      </c>
      <c r="R73" s="1" t="str">
        <f>$F$12</f>
        <v>2018-2019</v>
      </c>
      <c r="S73" s="1" t="str">
        <f>$G$12</f>
        <v>2019-2020</v>
      </c>
      <c r="T73" s="1" t="str">
        <f>$H$12</f>
        <v>2020-2021</v>
      </c>
      <c r="U73" s="1" t="str">
        <f>$I$12</f>
        <v>2021-2022</v>
      </c>
      <c r="V73" s="1" t="str">
        <f>$J$12</f>
        <v>2022-2023</v>
      </c>
      <c r="W73" s="1" t="str">
        <f>$K$12</f>
        <v>2023-2024</v>
      </c>
    </row>
    <row r="74" spans="2:23">
      <c r="B74" s="3" t="s">
        <v>113</v>
      </c>
      <c r="C74" s="8">
        <v>77</v>
      </c>
      <c r="D74" s="8">
        <v>78</v>
      </c>
      <c r="E74" s="8">
        <v>81</v>
      </c>
      <c r="F74" s="8">
        <v>98</v>
      </c>
      <c r="G74" s="8">
        <v>70</v>
      </c>
      <c r="H74" s="8">
        <v>123</v>
      </c>
      <c r="I74" s="8">
        <v>127</v>
      </c>
      <c r="J74" s="8">
        <v>119</v>
      </c>
      <c r="K74" s="8">
        <v>127</v>
      </c>
      <c r="N74" s="9" t="str">
        <f>B74</f>
        <v>Home-Based</v>
      </c>
      <c r="O74" s="11">
        <f t="shared" ref="O74:W74" si="40">C74/C77</f>
        <v>1.2316058861164427E-2</v>
      </c>
      <c r="P74" s="11">
        <f t="shared" si="40"/>
        <v>1.2197028928850665E-2</v>
      </c>
      <c r="Q74" s="11">
        <f t="shared" si="40"/>
        <v>1.2763945792625275E-2</v>
      </c>
      <c r="R74" s="11">
        <f t="shared" si="40"/>
        <v>1.5587720693494513E-2</v>
      </c>
      <c r="S74" s="11">
        <f t="shared" si="40"/>
        <v>1.1098779134295227E-2</v>
      </c>
      <c r="T74" s="11">
        <f t="shared" si="40"/>
        <v>1.9987000324991875E-2</v>
      </c>
      <c r="U74" s="11">
        <f t="shared" si="40"/>
        <v>2.0022071574964526E-2</v>
      </c>
      <c r="V74" s="11">
        <f t="shared" si="40"/>
        <v>1.8666666666666668E-2</v>
      </c>
      <c r="W74" s="11">
        <f t="shared" si="40"/>
        <v>1.8703976435935198E-2</v>
      </c>
    </row>
    <row r="75" spans="2:23">
      <c r="B75" s="3" t="s">
        <v>114</v>
      </c>
      <c r="C75" s="8">
        <v>392</v>
      </c>
      <c r="D75" s="8">
        <v>382</v>
      </c>
      <c r="E75" s="8">
        <v>432</v>
      </c>
      <c r="F75" s="8">
        <v>387</v>
      </c>
      <c r="G75" s="8">
        <v>395</v>
      </c>
      <c r="H75" s="8">
        <v>360</v>
      </c>
      <c r="I75" s="8">
        <v>476</v>
      </c>
      <c r="J75" s="8">
        <v>364</v>
      </c>
      <c r="K75" s="8">
        <v>427</v>
      </c>
      <c r="N75" s="9" t="str">
        <f>B75</f>
        <v>Private</v>
      </c>
      <c r="O75" s="11">
        <f t="shared" ref="O75:W75" si="41">C75/C77</f>
        <v>6.2699936020473454E-2</v>
      </c>
      <c r="P75" s="11">
        <f t="shared" si="41"/>
        <v>5.973416731821736E-2</v>
      </c>
      <c r="Q75" s="11">
        <f t="shared" si="41"/>
        <v>6.8074377560668142E-2</v>
      </c>
      <c r="R75" s="11">
        <f t="shared" si="41"/>
        <v>6.1555590901860982E-2</v>
      </c>
      <c r="S75" s="11">
        <f t="shared" si="41"/>
        <v>6.2628825114951645E-2</v>
      </c>
      <c r="T75" s="11">
        <f t="shared" si="41"/>
        <v>5.8498537536561583E-2</v>
      </c>
      <c r="U75" s="11">
        <f t="shared" si="41"/>
        <v>7.5043354879394605E-2</v>
      </c>
      <c r="V75" s="11">
        <f t="shared" si="41"/>
        <v>5.7098039215686278E-2</v>
      </c>
      <c r="W75" s="11">
        <f t="shared" si="41"/>
        <v>6.2886597938144329E-2</v>
      </c>
    </row>
    <row r="76" spans="2:23">
      <c r="B76" s="3" t="s">
        <v>115</v>
      </c>
      <c r="C76" s="8">
        <v>5783</v>
      </c>
      <c r="D76" s="8">
        <v>5935</v>
      </c>
      <c r="E76" s="8">
        <v>5833</v>
      </c>
      <c r="F76" s="8">
        <v>5802</v>
      </c>
      <c r="G76" s="8">
        <v>5842</v>
      </c>
      <c r="H76" s="8">
        <v>5671</v>
      </c>
      <c r="I76" s="8">
        <v>5740</v>
      </c>
      <c r="J76" s="8">
        <v>5892</v>
      </c>
      <c r="K76" s="8">
        <v>6236</v>
      </c>
      <c r="N76" s="9" t="str">
        <f>B76</f>
        <v>Public</v>
      </c>
      <c r="O76" s="11">
        <f t="shared" ref="O76:W76" si="42">C76/C77</f>
        <v>0.9249840051183621</v>
      </c>
      <c r="P76" s="11">
        <f t="shared" si="42"/>
        <v>0.92806880375293199</v>
      </c>
      <c r="Q76" s="11">
        <f t="shared" si="42"/>
        <v>0.91916167664670656</v>
      </c>
      <c r="R76" s="11">
        <f t="shared" si="42"/>
        <v>0.92285668840464452</v>
      </c>
      <c r="S76" s="11">
        <f t="shared" si="42"/>
        <v>0.92627239575075315</v>
      </c>
      <c r="T76" s="11">
        <f t="shared" si="42"/>
        <v>0.92151446213844657</v>
      </c>
      <c r="U76" s="11">
        <f t="shared" si="42"/>
        <v>0.90493457354564089</v>
      </c>
      <c r="V76" s="11">
        <f t="shared" si="42"/>
        <v>0.92423529411764704</v>
      </c>
      <c r="W76" s="11">
        <f t="shared" si="42"/>
        <v>0.91840942562592043</v>
      </c>
    </row>
    <row r="77" spans="2:23">
      <c r="B77" s="134" t="s">
        <v>123</v>
      </c>
      <c r="C77" s="135">
        <v>6252</v>
      </c>
      <c r="D77" s="135">
        <v>6395</v>
      </c>
      <c r="E77" s="135">
        <v>6346</v>
      </c>
      <c r="F77" s="135">
        <v>6287</v>
      </c>
      <c r="G77" s="135">
        <v>6307</v>
      </c>
      <c r="H77" s="135">
        <v>6154</v>
      </c>
      <c r="I77" s="135">
        <v>6343</v>
      </c>
      <c r="J77" s="135">
        <v>6375</v>
      </c>
      <c r="K77" s="135">
        <v>6790</v>
      </c>
      <c r="O77" s="11"/>
      <c r="P77" s="11"/>
      <c r="Q77" s="11"/>
      <c r="R77" s="11"/>
      <c r="S77" s="11"/>
      <c r="T77" s="11"/>
      <c r="U77" s="11"/>
      <c r="V77" s="11"/>
      <c r="W77" s="11"/>
    </row>
    <row r="78" spans="2:23">
      <c r="B78" s="132" t="s">
        <v>34</v>
      </c>
      <c r="C78" s="133"/>
      <c r="D78" s="133"/>
      <c r="E78" s="133"/>
      <c r="F78" s="133"/>
      <c r="G78" s="133"/>
      <c r="H78" s="133"/>
      <c r="I78" s="133"/>
      <c r="J78" s="133"/>
      <c r="K78" s="133"/>
      <c r="M78" s="1" t="s">
        <v>116</v>
      </c>
      <c r="N78" s="1" t="str">
        <f>B78</f>
        <v>Thurston</v>
      </c>
      <c r="O78" s="1" t="str">
        <f>$C$12</f>
        <v>2015-2016</v>
      </c>
      <c r="P78" s="1" t="str">
        <f>$D$12</f>
        <v>2016-2017</v>
      </c>
      <c r="Q78" s="1" t="str">
        <f>$E$12</f>
        <v>2017-2018</v>
      </c>
      <c r="R78" s="1" t="str">
        <f>$F$12</f>
        <v>2018-2019</v>
      </c>
      <c r="S78" s="1" t="str">
        <f>$G$12</f>
        <v>2019-2020</v>
      </c>
      <c r="T78" s="1" t="str">
        <f>$H$12</f>
        <v>2020-2021</v>
      </c>
      <c r="U78" s="1" t="str">
        <f>$I$12</f>
        <v>2021-2022</v>
      </c>
      <c r="V78" s="1" t="str">
        <f>$J$12</f>
        <v>2022-2023</v>
      </c>
      <c r="W78" s="1" t="str">
        <f>$K$12</f>
        <v>2023-2024</v>
      </c>
    </row>
    <row r="79" spans="2:23">
      <c r="B79" s="3" t="s">
        <v>113</v>
      </c>
      <c r="C79" s="8">
        <v>70</v>
      </c>
      <c r="D79" s="8">
        <v>103</v>
      </c>
      <c r="E79" s="8">
        <v>98</v>
      </c>
      <c r="F79" s="8">
        <v>78</v>
      </c>
      <c r="G79" s="8">
        <v>84</v>
      </c>
      <c r="H79" s="8">
        <v>86</v>
      </c>
      <c r="I79" s="8">
        <v>91</v>
      </c>
      <c r="J79" s="8">
        <v>71</v>
      </c>
      <c r="K79" s="8">
        <v>83</v>
      </c>
      <c r="N79" s="9" t="str">
        <f>B79</f>
        <v>Home-Based</v>
      </c>
      <c r="O79" s="11">
        <f t="shared" ref="O79:W79" si="43">C79/C82</f>
        <v>2.0278099652375436E-2</v>
      </c>
      <c r="P79" s="11">
        <f t="shared" si="43"/>
        <v>3.0654761904761903E-2</v>
      </c>
      <c r="Q79" s="11">
        <f t="shared" si="43"/>
        <v>2.7872582480091012E-2</v>
      </c>
      <c r="R79" s="11">
        <f t="shared" si="43"/>
        <v>2.4081506637851188E-2</v>
      </c>
      <c r="S79" s="11">
        <f t="shared" si="43"/>
        <v>2.5059665871121718E-2</v>
      </c>
      <c r="T79" s="11">
        <f t="shared" si="43"/>
        <v>2.6469682979378271E-2</v>
      </c>
      <c r="U79" s="11">
        <f t="shared" si="43"/>
        <v>2.6812021213906894E-2</v>
      </c>
      <c r="V79" s="11">
        <f t="shared" si="43"/>
        <v>2.1087021087021086E-2</v>
      </c>
      <c r="W79" s="11">
        <f t="shared" si="43"/>
        <v>2.2652838427947599E-2</v>
      </c>
    </row>
    <row r="80" spans="2:23">
      <c r="B80" s="3" t="s">
        <v>114</v>
      </c>
      <c r="C80" s="8">
        <v>62</v>
      </c>
      <c r="D80" s="8">
        <v>52</v>
      </c>
      <c r="E80" s="8">
        <v>58</v>
      </c>
      <c r="F80" s="8">
        <v>59</v>
      </c>
      <c r="G80" s="8">
        <v>68</v>
      </c>
      <c r="H80" s="8">
        <v>66</v>
      </c>
      <c r="I80" s="8">
        <v>49</v>
      </c>
      <c r="J80" s="8">
        <v>63</v>
      </c>
      <c r="K80" s="8">
        <v>66</v>
      </c>
      <c r="N80" s="9" t="str">
        <f>B80</f>
        <v>Private</v>
      </c>
      <c r="O80" s="11">
        <f t="shared" ref="O80:W80" si="44">C80/C82</f>
        <v>1.7960602549246814E-2</v>
      </c>
      <c r="P80" s="11">
        <f t="shared" si="44"/>
        <v>1.5476190476190477E-2</v>
      </c>
      <c r="Q80" s="11">
        <f t="shared" si="44"/>
        <v>1.6496018202502846E-2</v>
      </c>
      <c r="R80" s="11">
        <f t="shared" si="44"/>
        <v>1.821549861068231E-2</v>
      </c>
      <c r="S80" s="11">
        <f t="shared" si="44"/>
        <v>2.028639618138425E-2</v>
      </c>
      <c r="T80" s="11">
        <f t="shared" si="44"/>
        <v>2.0313942751615882E-2</v>
      </c>
      <c r="U80" s="11">
        <f t="shared" si="44"/>
        <v>1.4437242192103713E-2</v>
      </c>
      <c r="V80" s="11">
        <f t="shared" si="44"/>
        <v>1.8711018711018712E-2</v>
      </c>
      <c r="W80" s="11">
        <f t="shared" si="44"/>
        <v>1.8013100436681223E-2</v>
      </c>
    </row>
    <row r="81" spans="2:23">
      <c r="B81" s="3" t="s">
        <v>115</v>
      </c>
      <c r="C81" s="8">
        <v>3320</v>
      </c>
      <c r="D81" s="8">
        <v>3205</v>
      </c>
      <c r="E81" s="8">
        <v>3360</v>
      </c>
      <c r="F81" s="8">
        <v>3102</v>
      </c>
      <c r="G81" s="8">
        <v>3200</v>
      </c>
      <c r="H81" s="8">
        <v>3097</v>
      </c>
      <c r="I81" s="8">
        <v>3254</v>
      </c>
      <c r="J81" s="8">
        <v>3233</v>
      </c>
      <c r="K81" s="8">
        <v>3515</v>
      </c>
      <c r="N81" s="9" t="str">
        <f>B81</f>
        <v>Public</v>
      </c>
      <c r="O81" s="11">
        <f t="shared" ref="O81:W81" si="45">C81/C82</f>
        <v>0.96176129779837771</v>
      </c>
      <c r="P81" s="11">
        <f t="shared" si="45"/>
        <v>0.95386904761904767</v>
      </c>
      <c r="Q81" s="11">
        <f t="shared" si="45"/>
        <v>0.95563139931740615</v>
      </c>
      <c r="R81" s="11">
        <f t="shared" si="45"/>
        <v>0.95770299475146647</v>
      </c>
      <c r="S81" s="11">
        <f t="shared" si="45"/>
        <v>0.95465393794749398</v>
      </c>
      <c r="T81" s="11">
        <f t="shared" si="45"/>
        <v>0.95321637426900585</v>
      </c>
      <c r="U81" s="11">
        <f t="shared" si="45"/>
        <v>0.95875073659398935</v>
      </c>
      <c r="V81" s="11">
        <f t="shared" si="45"/>
        <v>0.96020196020196025</v>
      </c>
      <c r="W81" s="11">
        <f t="shared" si="45"/>
        <v>0.95933406113537123</v>
      </c>
    </row>
    <row r="82" spans="2:23">
      <c r="B82" s="134" t="s">
        <v>124</v>
      </c>
      <c r="C82" s="135">
        <v>3452</v>
      </c>
      <c r="D82" s="135">
        <v>3360</v>
      </c>
      <c r="E82" s="135">
        <v>3516</v>
      </c>
      <c r="F82" s="135">
        <v>3239</v>
      </c>
      <c r="G82" s="135">
        <v>3352</v>
      </c>
      <c r="H82" s="135">
        <v>3249</v>
      </c>
      <c r="I82" s="135">
        <v>3394</v>
      </c>
      <c r="J82" s="135">
        <v>3367</v>
      </c>
      <c r="K82" s="135">
        <v>3664</v>
      </c>
      <c r="O82" s="11"/>
      <c r="P82" s="11"/>
      <c r="Q82" s="11"/>
      <c r="R82" s="11"/>
      <c r="S82" s="11"/>
      <c r="T82" s="11"/>
      <c r="U82" s="11"/>
      <c r="V82" s="11"/>
      <c r="W82" s="11"/>
    </row>
    <row r="83" spans="2:23">
      <c r="B83" s="132" t="s">
        <v>37</v>
      </c>
      <c r="C83" s="133"/>
      <c r="D83" s="133"/>
      <c r="E83" s="133"/>
      <c r="F83" s="133"/>
      <c r="G83" s="133"/>
      <c r="H83" s="133"/>
      <c r="I83" s="133"/>
      <c r="J83" s="133"/>
      <c r="K83" s="133"/>
      <c r="M83" s="1" t="s">
        <v>116</v>
      </c>
      <c r="N83" s="1" t="str">
        <f>B83</f>
        <v>Whatcom</v>
      </c>
      <c r="O83" s="1" t="str">
        <f>$C$12</f>
        <v>2015-2016</v>
      </c>
      <c r="P83" s="1" t="str">
        <f>$D$12</f>
        <v>2016-2017</v>
      </c>
      <c r="Q83" s="1" t="str">
        <f>$E$12</f>
        <v>2017-2018</v>
      </c>
      <c r="R83" s="1" t="str">
        <f>$F$12</f>
        <v>2018-2019</v>
      </c>
      <c r="S83" s="1" t="str">
        <f>$G$12</f>
        <v>2019-2020</v>
      </c>
      <c r="T83" s="1" t="str">
        <f>$H$12</f>
        <v>2020-2021</v>
      </c>
      <c r="U83" s="1" t="str">
        <f>$I$12</f>
        <v>2021-2022</v>
      </c>
      <c r="V83" s="1" t="str">
        <f>$J$12</f>
        <v>2022-2023</v>
      </c>
      <c r="W83" s="1" t="str">
        <f>$K$12</f>
        <v>2023-2024</v>
      </c>
    </row>
    <row r="84" spans="2:23">
      <c r="B84" s="3" t="s">
        <v>113</v>
      </c>
      <c r="C84" s="8">
        <v>76</v>
      </c>
      <c r="D84" s="8">
        <v>55</v>
      </c>
      <c r="E84" s="8">
        <v>66</v>
      </c>
      <c r="F84" s="8">
        <v>42</v>
      </c>
      <c r="G84" s="8">
        <v>43</v>
      </c>
      <c r="H84" s="8">
        <v>57</v>
      </c>
      <c r="I84" s="8">
        <v>42</v>
      </c>
      <c r="J84" s="8">
        <v>68</v>
      </c>
      <c r="K84" s="8">
        <v>69</v>
      </c>
      <c r="N84" s="9" t="str">
        <f>B84</f>
        <v>Home-Based</v>
      </c>
      <c r="O84" s="11">
        <f t="shared" ref="O84:W84" si="46">C84/C87</f>
        <v>3.5332403533240353E-2</v>
      </c>
      <c r="P84" s="11">
        <f t="shared" si="46"/>
        <v>2.6455026455026454E-2</v>
      </c>
      <c r="Q84" s="11">
        <f t="shared" si="46"/>
        <v>3.1853281853281852E-2</v>
      </c>
      <c r="R84" s="11">
        <f t="shared" si="46"/>
        <v>2.1094927172275239E-2</v>
      </c>
      <c r="S84" s="11">
        <f t="shared" si="46"/>
        <v>2.0863658418243572E-2</v>
      </c>
      <c r="T84" s="11">
        <f t="shared" si="46"/>
        <v>2.8414755732801594E-2</v>
      </c>
      <c r="U84" s="11">
        <f t="shared" si="46"/>
        <v>1.9534883720930232E-2</v>
      </c>
      <c r="V84" s="11">
        <f t="shared" si="46"/>
        <v>3.1613203161320318E-2</v>
      </c>
      <c r="W84" s="11">
        <f t="shared" si="46"/>
        <v>3.2888465204957099E-2</v>
      </c>
    </row>
    <row r="85" spans="2:23">
      <c r="B85" s="3" t="s">
        <v>114</v>
      </c>
      <c r="C85" s="8">
        <v>102</v>
      </c>
      <c r="D85" s="8">
        <v>110</v>
      </c>
      <c r="E85" s="8">
        <v>97</v>
      </c>
      <c r="F85" s="8">
        <v>112</v>
      </c>
      <c r="G85" s="8">
        <v>79</v>
      </c>
      <c r="H85" s="8">
        <v>96</v>
      </c>
      <c r="I85" s="8">
        <v>98</v>
      </c>
      <c r="J85" s="8">
        <v>103</v>
      </c>
      <c r="K85" s="8">
        <v>110</v>
      </c>
      <c r="N85" s="9" t="str">
        <f>B85</f>
        <v>Private</v>
      </c>
      <c r="O85" s="11">
        <f t="shared" ref="O85:W85" si="47">C85/C87</f>
        <v>4.7419804741980473E-2</v>
      </c>
      <c r="P85" s="11">
        <f t="shared" si="47"/>
        <v>5.2910052910052907E-2</v>
      </c>
      <c r="Q85" s="11">
        <f t="shared" si="47"/>
        <v>4.6814671814671811E-2</v>
      </c>
      <c r="R85" s="11">
        <f t="shared" si="47"/>
        <v>5.6253139126067303E-2</v>
      </c>
      <c r="S85" s="11">
        <f t="shared" si="47"/>
        <v>3.8330907326540514E-2</v>
      </c>
      <c r="T85" s="11">
        <f t="shared" si="47"/>
        <v>4.7856430707876374E-2</v>
      </c>
      <c r="U85" s="11">
        <f t="shared" si="47"/>
        <v>4.5581395348837206E-2</v>
      </c>
      <c r="V85" s="11">
        <f t="shared" si="47"/>
        <v>4.7884704788470477E-2</v>
      </c>
      <c r="W85" s="11">
        <f t="shared" si="47"/>
        <v>5.2430886558627265E-2</v>
      </c>
    </row>
    <row r="86" spans="2:23">
      <c r="B86" s="3" t="s">
        <v>115</v>
      </c>
      <c r="C86" s="8">
        <v>1973</v>
      </c>
      <c r="D86" s="8">
        <v>1914</v>
      </c>
      <c r="E86" s="8">
        <v>1909</v>
      </c>
      <c r="F86" s="8">
        <v>1837</v>
      </c>
      <c r="G86" s="8">
        <v>1939</v>
      </c>
      <c r="H86" s="8">
        <v>1853</v>
      </c>
      <c r="I86" s="8">
        <v>2010</v>
      </c>
      <c r="J86" s="8">
        <v>1980</v>
      </c>
      <c r="K86" s="8">
        <v>1919</v>
      </c>
      <c r="N86" s="9" t="str">
        <f>B86</f>
        <v>Public</v>
      </c>
      <c r="O86" s="11">
        <f t="shared" ref="O86:W86" si="48">C86/C87</f>
        <v>0.91724779172477922</v>
      </c>
      <c r="P86" s="11">
        <f t="shared" si="48"/>
        <v>0.92063492063492058</v>
      </c>
      <c r="Q86" s="11">
        <f t="shared" si="48"/>
        <v>0.92133204633204635</v>
      </c>
      <c r="R86" s="11">
        <f t="shared" si="48"/>
        <v>0.92265193370165743</v>
      </c>
      <c r="S86" s="11">
        <f t="shared" si="48"/>
        <v>0.9408054342552159</v>
      </c>
      <c r="T86" s="11">
        <f t="shared" si="48"/>
        <v>0.92372881355932202</v>
      </c>
      <c r="U86" s="11">
        <f t="shared" si="48"/>
        <v>0.93488372093023253</v>
      </c>
      <c r="V86" s="11">
        <f t="shared" si="48"/>
        <v>0.92050209205020916</v>
      </c>
      <c r="W86" s="11">
        <f t="shared" si="48"/>
        <v>0.91468064823641559</v>
      </c>
    </row>
    <row r="87" spans="2:23">
      <c r="B87" s="134" t="s">
        <v>125</v>
      </c>
      <c r="C87" s="135">
        <v>2151</v>
      </c>
      <c r="D87" s="135">
        <v>2079</v>
      </c>
      <c r="E87" s="135">
        <v>2072</v>
      </c>
      <c r="F87" s="135">
        <v>1991</v>
      </c>
      <c r="G87" s="135">
        <v>2061</v>
      </c>
      <c r="H87" s="135">
        <v>2006</v>
      </c>
      <c r="I87" s="135">
        <v>2150</v>
      </c>
      <c r="J87" s="135">
        <v>2151</v>
      </c>
      <c r="K87" s="135">
        <v>2098</v>
      </c>
      <c r="O87" s="11"/>
      <c r="P87" s="11"/>
      <c r="Q87" s="11"/>
      <c r="R87" s="11"/>
      <c r="S87" s="11"/>
      <c r="T87" s="11"/>
      <c r="U87" s="11"/>
      <c r="V87" s="11"/>
      <c r="W87" s="11"/>
    </row>
    <row r="88" spans="2:23">
      <c r="B88" s="130" t="s">
        <v>111</v>
      </c>
      <c r="C88" s="131">
        <v>85272</v>
      </c>
      <c r="D88" s="131">
        <v>86401</v>
      </c>
      <c r="E88" s="131">
        <v>86590</v>
      </c>
      <c r="F88" s="131">
        <v>84736</v>
      </c>
      <c r="G88" s="131">
        <v>85180</v>
      </c>
      <c r="H88" s="131">
        <v>85807</v>
      </c>
      <c r="I88" s="131">
        <v>87078</v>
      </c>
      <c r="J88" s="131">
        <v>89051.41</v>
      </c>
      <c r="K88" s="131">
        <v>91938</v>
      </c>
      <c r="M88" s="1"/>
      <c r="N88" s="1"/>
      <c r="O88" s="1"/>
      <c r="P88" s="1"/>
      <c r="Q88" s="1"/>
      <c r="R88" s="1"/>
      <c r="S88" s="1"/>
      <c r="T88" s="1"/>
      <c r="U88" s="1"/>
      <c r="V88" s="1"/>
      <c r="W88" s="1"/>
    </row>
    <row r="89" spans="2:23">
      <c r="O89" s="11"/>
      <c r="P89" s="11"/>
      <c r="Q89" s="11"/>
      <c r="R89" s="11"/>
      <c r="S89" s="11"/>
      <c r="T89" s="11"/>
      <c r="U89" s="11"/>
      <c r="V89" s="11"/>
      <c r="W89" s="11"/>
    </row>
    <row r="90" spans="2:23">
      <c r="O90" s="11"/>
      <c r="P90" s="11"/>
      <c r="Q90" s="11"/>
      <c r="R90" s="11"/>
      <c r="S90" s="11"/>
      <c r="T90" s="11"/>
      <c r="U90" s="11"/>
      <c r="V90" s="11"/>
      <c r="W90" s="11"/>
    </row>
    <row r="91" spans="2:23">
      <c r="O91" s="11"/>
      <c r="P91" s="11"/>
      <c r="Q91" s="11"/>
      <c r="R91" s="11"/>
      <c r="S91" s="11"/>
      <c r="T91" s="11"/>
      <c r="U91" s="11"/>
      <c r="V91" s="11"/>
      <c r="W91" s="11"/>
    </row>
    <row r="92" spans="2:23">
      <c r="O92" s="11"/>
      <c r="P92" s="11"/>
      <c r="Q92" s="11"/>
      <c r="R92" s="11"/>
      <c r="S92" s="11"/>
      <c r="T92" s="11"/>
      <c r="U92" s="11"/>
      <c r="V92" s="11"/>
      <c r="W92" s="11"/>
    </row>
    <row r="93" spans="2:23">
      <c r="M93" s="1"/>
      <c r="N93" s="1"/>
      <c r="O93" s="1"/>
      <c r="P93" s="1"/>
      <c r="Q93" s="1"/>
      <c r="R93" s="1"/>
      <c r="S93" s="1"/>
      <c r="T93" s="1"/>
      <c r="U93" s="1"/>
      <c r="V93" s="1"/>
      <c r="W93" s="1"/>
    </row>
    <row r="94" spans="2:23">
      <c r="O94" s="11"/>
      <c r="P94" s="11"/>
      <c r="Q94" s="11"/>
      <c r="R94" s="11"/>
      <c r="S94" s="11"/>
      <c r="T94" s="11"/>
      <c r="U94" s="11"/>
      <c r="V94" s="11"/>
      <c r="W94" s="11"/>
    </row>
    <row r="95" spans="2:23">
      <c r="O95" s="11"/>
      <c r="P95" s="11"/>
      <c r="Q95" s="11"/>
      <c r="R95" s="11"/>
      <c r="S95" s="11"/>
      <c r="T95" s="11"/>
      <c r="U95" s="11"/>
      <c r="V95" s="11"/>
      <c r="W95" s="11"/>
    </row>
    <row r="96" spans="2:23">
      <c r="O96" s="11"/>
      <c r="P96" s="11"/>
      <c r="Q96" s="11"/>
      <c r="R96" s="11"/>
      <c r="S96" s="11"/>
      <c r="T96" s="11"/>
      <c r="U96" s="11"/>
      <c r="V96" s="11"/>
      <c r="W96" s="11"/>
    </row>
    <row r="97" spans="13:23">
      <c r="O97" s="11"/>
      <c r="P97" s="11"/>
      <c r="Q97" s="11"/>
      <c r="R97" s="11"/>
      <c r="S97" s="11"/>
      <c r="T97" s="11"/>
      <c r="U97" s="11"/>
      <c r="V97" s="11"/>
      <c r="W97" s="11"/>
    </row>
    <row r="98" spans="13:23">
      <c r="M98" s="1"/>
      <c r="N98" s="1"/>
      <c r="O98" s="1"/>
      <c r="P98" s="1"/>
      <c r="Q98" s="1"/>
      <c r="R98" s="1"/>
      <c r="S98" s="1"/>
      <c r="T98" s="1"/>
      <c r="U98" s="1"/>
      <c r="V98" s="1"/>
      <c r="W98" s="1"/>
    </row>
    <row r="99" spans="13:23">
      <c r="O99" s="11"/>
      <c r="P99" s="11"/>
      <c r="Q99" s="11"/>
      <c r="R99" s="11"/>
      <c r="S99" s="11"/>
      <c r="T99" s="11"/>
      <c r="U99" s="11"/>
      <c r="V99" s="11"/>
      <c r="W99" s="11"/>
    </row>
    <row r="100" spans="13:23">
      <c r="O100" s="11"/>
      <c r="P100" s="11"/>
      <c r="Q100" s="11"/>
      <c r="R100" s="11"/>
      <c r="S100" s="11"/>
      <c r="T100" s="11"/>
      <c r="U100" s="11"/>
      <c r="V100" s="11"/>
      <c r="W100" s="11"/>
    </row>
    <row r="101" spans="13:23">
      <c r="O101" s="11"/>
      <c r="P101" s="11"/>
      <c r="Q101" s="11"/>
      <c r="R101" s="11"/>
      <c r="S101" s="11"/>
      <c r="T101" s="11"/>
      <c r="U101" s="11"/>
      <c r="V101" s="11"/>
      <c r="W101" s="11"/>
    </row>
    <row r="102" spans="13:23">
      <c r="O102" s="11"/>
      <c r="P102" s="11"/>
      <c r="Q102" s="11"/>
      <c r="R102" s="11"/>
      <c r="S102" s="11"/>
      <c r="T102" s="11"/>
      <c r="U102" s="11"/>
      <c r="V102" s="11"/>
      <c r="W102" s="11"/>
    </row>
    <row r="103" spans="13:23">
      <c r="M103" s="1"/>
      <c r="N103" s="1"/>
      <c r="O103" s="1"/>
      <c r="P103" s="1"/>
      <c r="Q103" s="1"/>
      <c r="R103" s="1"/>
      <c r="S103" s="1"/>
      <c r="T103" s="1"/>
      <c r="U103" s="1"/>
      <c r="V103" s="1"/>
      <c r="W103" s="1"/>
    </row>
    <row r="104" spans="13:23">
      <c r="O104" s="11"/>
      <c r="P104" s="11"/>
      <c r="Q104" s="11"/>
      <c r="R104" s="11"/>
      <c r="S104" s="11"/>
      <c r="T104" s="11"/>
      <c r="U104" s="11"/>
      <c r="V104" s="11"/>
      <c r="W104" s="11"/>
    </row>
    <row r="105" spans="13:23">
      <c r="O105" s="11"/>
      <c r="P105" s="11"/>
      <c r="Q105" s="11"/>
      <c r="R105" s="11"/>
      <c r="S105" s="11"/>
      <c r="T105" s="11"/>
      <c r="U105" s="11"/>
      <c r="V105" s="11"/>
      <c r="W105" s="11"/>
    </row>
    <row r="106" spans="13:23">
      <c r="O106" s="11"/>
      <c r="P106" s="11"/>
      <c r="Q106" s="11"/>
      <c r="R106" s="11"/>
      <c r="S106" s="11"/>
      <c r="T106" s="11"/>
      <c r="U106" s="11"/>
      <c r="V106" s="11"/>
      <c r="W106" s="11"/>
    </row>
    <row r="107" spans="13:23">
      <c r="O107" s="11"/>
      <c r="P107" s="11"/>
      <c r="Q107" s="11"/>
      <c r="R107" s="11"/>
      <c r="S107" s="11"/>
      <c r="T107" s="11"/>
      <c r="U107" s="11"/>
      <c r="V107" s="11"/>
      <c r="W107" s="11"/>
    </row>
    <row r="108" spans="13:23">
      <c r="M108" s="1"/>
      <c r="N108" s="1"/>
      <c r="O108" s="1"/>
      <c r="P108" s="1"/>
      <c r="Q108" s="1"/>
      <c r="R108" s="1"/>
      <c r="S108" s="1"/>
      <c r="T108" s="1"/>
      <c r="U108" s="1"/>
      <c r="V108" s="1"/>
      <c r="W108" s="1"/>
    </row>
    <row r="109" spans="13:23">
      <c r="O109" s="11"/>
      <c r="P109" s="11"/>
      <c r="Q109" s="11"/>
      <c r="R109" s="11"/>
      <c r="S109" s="11"/>
      <c r="T109" s="11"/>
      <c r="U109" s="11"/>
      <c r="V109" s="11"/>
      <c r="W109" s="11"/>
    </row>
    <row r="110" spans="13:23">
      <c r="O110" s="11"/>
      <c r="P110" s="11"/>
      <c r="Q110" s="11"/>
      <c r="R110" s="11"/>
      <c r="S110" s="11"/>
      <c r="T110" s="11"/>
      <c r="U110" s="11"/>
      <c r="V110" s="11"/>
      <c r="W110" s="11"/>
    </row>
    <row r="111" spans="13:23">
      <c r="O111" s="11"/>
      <c r="P111" s="11"/>
      <c r="Q111" s="11"/>
      <c r="R111" s="11"/>
      <c r="S111" s="11"/>
      <c r="T111" s="11"/>
      <c r="U111" s="11"/>
      <c r="V111" s="11"/>
      <c r="W111" s="11"/>
    </row>
    <row r="112" spans="13:23">
      <c r="O112" s="11"/>
      <c r="P112" s="11"/>
      <c r="Q112" s="11"/>
      <c r="R112" s="11"/>
      <c r="S112" s="11"/>
      <c r="T112" s="11"/>
      <c r="U112" s="11"/>
      <c r="V112" s="11"/>
      <c r="W112" s="11"/>
    </row>
    <row r="113" spans="13:23">
      <c r="O113" s="11"/>
      <c r="P113" s="11"/>
      <c r="Q113" s="11"/>
      <c r="R113" s="11"/>
      <c r="S113" s="11"/>
      <c r="T113" s="11"/>
      <c r="U113" s="11"/>
      <c r="V113" s="11"/>
      <c r="W113" s="11"/>
    </row>
    <row r="115" spans="13:23">
      <c r="M115" s="1"/>
      <c r="N115" s="1"/>
      <c r="O115" s="1"/>
      <c r="P115" s="1"/>
      <c r="Q115" s="1"/>
      <c r="R115" s="1"/>
      <c r="S115" s="1"/>
      <c r="T115" s="1"/>
      <c r="U115" s="1"/>
      <c r="V115" s="1"/>
      <c r="W115" s="1"/>
    </row>
    <row r="116" spans="13:23">
      <c r="O116" s="11"/>
      <c r="P116" s="11"/>
      <c r="Q116" s="11"/>
      <c r="R116" s="11"/>
      <c r="S116" s="11"/>
      <c r="T116" s="11"/>
      <c r="U116" s="11"/>
      <c r="V116" s="11"/>
      <c r="W116" s="11"/>
    </row>
    <row r="117" spans="13:23">
      <c r="O117" s="11"/>
      <c r="P117" s="11"/>
      <c r="Q117" s="11"/>
      <c r="R117" s="11"/>
      <c r="S117" s="11"/>
      <c r="T117" s="11"/>
      <c r="U117" s="11"/>
      <c r="V117" s="11"/>
      <c r="W117" s="11"/>
    </row>
    <row r="118" spans="13:23">
      <c r="O118" s="11"/>
      <c r="P118" s="11"/>
      <c r="Q118" s="11"/>
      <c r="R118" s="11"/>
      <c r="S118" s="11"/>
      <c r="T118" s="11"/>
      <c r="U118" s="11"/>
      <c r="V118" s="11"/>
      <c r="W118" s="11"/>
    </row>
    <row r="120" spans="13:23">
      <c r="M120" s="1"/>
      <c r="N120" s="1"/>
      <c r="O120" s="1"/>
      <c r="P120" s="1"/>
      <c r="Q120" s="1"/>
      <c r="R120" s="1"/>
      <c r="S120" s="1"/>
      <c r="T120" s="1"/>
      <c r="U120" s="1"/>
      <c r="V120" s="1"/>
      <c r="W120" s="1"/>
    </row>
    <row r="121" spans="13:23">
      <c r="O121" s="11"/>
      <c r="P121" s="11"/>
      <c r="Q121" s="11"/>
      <c r="R121" s="11"/>
      <c r="S121" s="11"/>
      <c r="T121" s="11"/>
      <c r="U121" s="11"/>
      <c r="V121" s="11"/>
      <c r="W121" s="11"/>
    </row>
    <row r="122" spans="13:23">
      <c r="O122" s="11"/>
      <c r="P122" s="11"/>
      <c r="Q122" s="11"/>
      <c r="R122" s="11"/>
      <c r="S122" s="11"/>
      <c r="T122" s="11"/>
      <c r="U122" s="11"/>
      <c r="V122" s="11"/>
      <c r="W122" s="11"/>
    </row>
    <row r="123" spans="13:23">
      <c r="O123" s="11"/>
      <c r="P123" s="11"/>
      <c r="Q123" s="11"/>
      <c r="R123" s="11"/>
      <c r="S123" s="11"/>
      <c r="T123" s="11"/>
      <c r="U123" s="11"/>
      <c r="V123" s="11"/>
      <c r="W123" s="11"/>
    </row>
    <row r="125" spans="13:23">
      <c r="M125" s="1"/>
      <c r="N125" s="1"/>
      <c r="O125" s="1"/>
      <c r="P125" s="1"/>
      <c r="Q125" s="1"/>
      <c r="R125" s="1"/>
      <c r="S125" s="1"/>
      <c r="T125" s="1"/>
      <c r="U125" s="1"/>
      <c r="V125" s="1"/>
      <c r="W125" s="1"/>
    </row>
    <row r="126" spans="13:23">
      <c r="O126" s="11"/>
      <c r="P126" s="11"/>
      <c r="Q126" s="11"/>
      <c r="R126" s="11"/>
      <c r="S126" s="11"/>
      <c r="T126" s="11"/>
      <c r="U126" s="11"/>
      <c r="V126" s="11"/>
      <c r="W126" s="11"/>
    </row>
    <row r="127" spans="13:23">
      <c r="O127" s="11"/>
      <c r="P127" s="11"/>
      <c r="Q127" s="11"/>
      <c r="R127" s="11"/>
      <c r="S127" s="11"/>
      <c r="T127" s="11"/>
      <c r="U127" s="11"/>
      <c r="V127" s="11"/>
      <c r="W127" s="11"/>
    </row>
    <row r="128" spans="13:23">
      <c r="O128" s="11"/>
      <c r="P128" s="11"/>
      <c r="Q128" s="11"/>
      <c r="R128" s="11"/>
      <c r="S128" s="11"/>
      <c r="T128" s="11"/>
      <c r="U128" s="11"/>
      <c r="V128" s="11"/>
      <c r="W128" s="11"/>
    </row>
    <row r="130" spans="13:23">
      <c r="M130" s="1"/>
      <c r="N130" s="1"/>
      <c r="O130" s="1"/>
      <c r="P130" s="1"/>
      <c r="Q130" s="1"/>
      <c r="R130" s="1"/>
      <c r="S130" s="1"/>
      <c r="T130" s="1"/>
      <c r="U130" s="1"/>
      <c r="V130" s="1"/>
      <c r="W130" s="1"/>
    </row>
    <row r="131" spans="13:23">
      <c r="O131" s="11"/>
      <c r="P131" s="11"/>
      <c r="Q131" s="11"/>
      <c r="R131" s="11"/>
      <c r="S131" s="11"/>
      <c r="T131" s="11"/>
      <c r="U131" s="11"/>
      <c r="V131" s="11"/>
      <c r="W131" s="11"/>
    </row>
    <row r="132" spans="13:23">
      <c r="O132" s="11"/>
      <c r="P132" s="11"/>
      <c r="Q132" s="11"/>
      <c r="R132" s="11"/>
      <c r="S132" s="11"/>
      <c r="T132" s="11"/>
      <c r="U132" s="11"/>
      <c r="V132" s="11"/>
      <c r="W132" s="11"/>
    </row>
    <row r="133" spans="13:23">
      <c r="O133" s="11"/>
      <c r="P133" s="11"/>
      <c r="Q133" s="11"/>
      <c r="R133" s="11"/>
      <c r="S133" s="11"/>
      <c r="T133" s="11"/>
      <c r="U133" s="11"/>
      <c r="V133" s="11"/>
      <c r="W133" s="11"/>
    </row>
    <row r="135" spans="13:23">
      <c r="M135" s="1"/>
      <c r="N135" s="1"/>
      <c r="O135" s="1"/>
      <c r="P135" s="1"/>
      <c r="Q135" s="1"/>
      <c r="R135" s="1"/>
      <c r="S135" s="1"/>
      <c r="T135" s="1"/>
      <c r="U135" s="1"/>
      <c r="V135" s="1"/>
      <c r="W135" s="1"/>
    </row>
    <row r="136" spans="13:23">
      <c r="O136" s="11"/>
      <c r="P136" s="11"/>
      <c r="Q136" s="11"/>
      <c r="R136" s="11"/>
      <c r="S136" s="11"/>
      <c r="T136" s="11"/>
      <c r="U136" s="11"/>
      <c r="V136" s="11"/>
      <c r="W136" s="11"/>
    </row>
    <row r="137" spans="13:23">
      <c r="O137" s="11"/>
      <c r="P137" s="11"/>
      <c r="Q137" s="11"/>
      <c r="R137" s="11"/>
      <c r="S137" s="11"/>
      <c r="T137" s="11"/>
      <c r="U137" s="11"/>
      <c r="V137" s="11"/>
      <c r="W137" s="11"/>
    </row>
    <row r="139" spans="13:23">
      <c r="M139" s="1"/>
      <c r="N139" s="1"/>
      <c r="O139" s="1"/>
      <c r="P139" s="1"/>
      <c r="Q139" s="1"/>
      <c r="R139" s="1"/>
      <c r="S139" s="1"/>
      <c r="T139" s="1"/>
      <c r="U139" s="1"/>
      <c r="V139" s="1"/>
      <c r="W139" s="1"/>
    </row>
    <row r="140" spans="13:23">
      <c r="O140" s="11"/>
      <c r="P140" s="11"/>
      <c r="Q140" s="11"/>
      <c r="R140" s="11"/>
      <c r="S140" s="11"/>
      <c r="T140" s="11"/>
      <c r="U140" s="11"/>
      <c r="V140" s="11"/>
      <c r="W140" s="11"/>
    </row>
    <row r="141" spans="13:23">
      <c r="O141" s="11"/>
      <c r="P141" s="11"/>
      <c r="Q141" s="11"/>
      <c r="R141" s="11"/>
      <c r="S141" s="11"/>
      <c r="T141" s="11"/>
      <c r="U141" s="11"/>
      <c r="V141" s="11"/>
      <c r="W141" s="11"/>
    </row>
    <row r="142" spans="13:23">
      <c r="O142" s="11"/>
      <c r="P142" s="11"/>
      <c r="Q142" s="11"/>
      <c r="R142" s="11"/>
      <c r="S142" s="11"/>
      <c r="T142" s="11"/>
      <c r="U142" s="11"/>
      <c r="V142" s="11"/>
      <c r="W142" s="11"/>
    </row>
    <row r="144" spans="13:23">
      <c r="M144" s="1"/>
      <c r="N144" s="1"/>
      <c r="O144" s="1"/>
      <c r="P144" s="1"/>
      <c r="Q144" s="1"/>
      <c r="R144" s="1"/>
      <c r="S144" s="1"/>
      <c r="T144" s="1"/>
      <c r="U144" s="1"/>
      <c r="V144" s="1"/>
      <c r="W144" s="1"/>
    </row>
    <row r="145" spans="13:23">
      <c r="O145" s="11"/>
      <c r="P145" s="11"/>
      <c r="Q145" s="11"/>
      <c r="R145" s="11"/>
      <c r="S145" s="11"/>
      <c r="T145" s="11"/>
      <c r="U145" s="11"/>
      <c r="V145" s="11"/>
      <c r="W145" s="11"/>
    </row>
    <row r="146" spans="13:23">
      <c r="O146" s="11"/>
      <c r="P146" s="11"/>
      <c r="Q146" s="11"/>
      <c r="R146" s="11"/>
      <c r="S146" s="11"/>
      <c r="T146" s="11"/>
      <c r="U146" s="11"/>
      <c r="V146" s="11"/>
      <c r="W146" s="11"/>
    </row>
    <row r="147" spans="13:23">
      <c r="O147" s="11"/>
      <c r="P147" s="11"/>
      <c r="Q147" s="11"/>
      <c r="R147" s="11"/>
      <c r="S147" s="11"/>
      <c r="T147" s="11"/>
      <c r="U147" s="11"/>
      <c r="V147" s="11"/>
      <c r="W147" s="11"/>
    </row>
    <row r="149" spans="13:23">
      <c r="M149" s="1"/>
      <c r="N149" s="1"/>
      <c r="O149" s="1"/>
      <c r="P149" s="1"/>
      <c r="Q149" s="1"/>
      <c r="R149" s="1"/>
      <c r="S149" s="1"/>
      <c r="T149" s="1"/>
      <c r="U149" s="1"/>
      <c r="V149" s="1"/>
      <c r="W149" s="1"/>
    </row>
    <row r="150" spans="13:23">
      <c r="O150" s="11"/>
      <c r="P150" s="11"/>
      <c r="Q150" s="11"/>
      <c r="R150" s="11"/>
      <c r="S150" s="11"/>
      <c r="T150" s="11"/>
      <c r="U150" s="11"/>
      <c r="V150" s="11"/>
      <c r="W150" s="11"/>
    </row>
    <row r="151" spans="13:23">
      <c r="O151" s="11"/>
      <c r="P151" s="11"/>
      <c r="Q151" s="11"/>
      <c r="R151" s="11"/>
      <c r="S151" s="11"/>
      <c r="T151" s="11"/>
      <c r="U151" s="11"/>
      <c r="V151" s="11"/>
      <c r="W151" s="11"/>
    </row>
    <row r="152" spans="13:23">
      <c r="O152" s="11"/>
      <c r="P152" s="11"/>
      <c r="Q152" s="11"/>
      <c r="R152" s="11"/>
      <c r="S152" s="11"/>
      <c r="T152" s="11"/>
      <c r="U152" s="11"/>
      <c r="V152" s="11"/>
      <c r="W152" s="11"/>
    </row>
    <row r="154" spans="13:23">
      <c r="M154" s="1"/>
      <c r="N154" s="1"/>
      <c r="O154" s="1"/>
      <c r="P154" s="1"/>
      <c r="Q154" s="1"/>
      <c r="R154" s="1"/>
      <c r="S154" s="1"/>
      <c r="T154" s="1"/>
      <c r="U154" s="1"/>
      <c r="V154" s="1"/>
      <c r="W154" s="1"/>
    </row>
    <row r="155" spans="13:23">
      <c r="O155" s="11"/>
      <c r="P155" s="11"/>
      <c r="Q155" s="11"/>
      <c r="R155" s="11"/>
      <c r="S155" s="11"/>
      <c r="T155" s="11"/>
      <c r="U155" s="11"/>
      <c r="V155" s="11"/>
      <c r="W155" s="11"/>
    </row>
    <row r="156" spans="13:23">
      <c r="O156" s="11"/>
      <c r="P156" s="11"/>
      <c r="Q156" s="11"/>
      <c r="R156" s="11"/>
      <c r="S156" s="11"/>
      <c r="T156" s="11"/>
      <c r="U156" s="11"/>
      <c r="V156" s="11"/>
      <c r="W156" s="11"/>
    </row>
    <row r="158" spans="13:23">
      <c r="M158" s="1"/>
      <c r="N158" s="1"/>
      <c r="O158" s="1"/>
      <c r="P158" s="1"/>
      <c r="Q158" s="1"/>
      <c r="R158" s="1"/>
      <c r="S158" s="1"/>
      <c r="T158" s="1"/>
      <c r="U158" s="1"/>
      <c r="V158" s="1"/>
      <c r="W158" s="1"/>
    </row>
    <row r="159" spans="13:23">
      <c r="O159" s="11"/>
      <c r="P159" s="11"/>
      <c r="Q159" s="11"/>
      <c r="R159" s="11"/>
      <c r="S159" s="11"/>
      <c r="T159" s="11"/>
      <c r="U159" s="11"/>
      <c r="V159" s="11"/>
      <c r="W159" s="11"/>
    </row>
    <row r="160" spans="13:23">
      <c r="O160" s="11"/>
      <c r="P160" s="11"/>
      <c r="Q160" s="11"/>
      <c r="R160" s="11"/>
      <c r="S160" s="11"/>
      <c r="T160" s="11"/>
      <c r="U160" s="11"/>
      <c r="V160" s="11"/>
      <c r="W160" s="11"/>
    </row>
    <row r="161" spans="13:23">
      <c r="O161" s="11"/>
      <c r="P161" s="11"/>
      <c r="Q161" s="11"/>
      <c r="R161" s="11"/>
      <c r="S161" s="11"/>
      <c r="T161" s="11"/>
      <c r="U161" s="11"/>
      <c r="V161" s="11"/>
      <c r="W161" s="11"/>
    </row>
    <row r="163" spans="13:23">
      <c r="M163" s="1"/>
      <c r="N163" s="1"/>
      <c r="O163" s="1"/>
      <c r="P163" s="1"/>
      <c r="Q163" s="1"/>
      <c r="R163" s="1"/>
      <c r="S163" s="1"/>
      <c r="T163" s="1"/>
      <c r="U163" s="1"/>
      <c r="V163" s="1"/>
      <c r="W163" s="1"/>
    </row>
    <row r="164" spans="13:23">
      <c r="O164" s="11"/>
      <c r="P164" s="11"/>
      <c r="Q164" s="11"/>
      <c r="R164" s="11"/>
      <c r="S164" s="11"/>
      <c r="T164" s="11"/>
      <c r="U164" s="11"/>
      <c r="V164" s="11"/>
      <c r="W164" s="11"/>
    </row>
    <row r="165" spans="13:23">
      <c r="O165" s="11"/>
      <c r="P165" s="11"/>
      <c r="Q165" s="11"/>
      <c r="R165" s="11"/>
      <c r="S165" s="11"/>
      <c r="T165" s="11"/>
      <c r="U165" s="11"/>
      <c r="V165" s="11"/>
      <c r="W165" s="11"/>
    </row>
    <row r="166" spans="13:23">
      <c r="O166" s="11"/>
      <c r="P166" s="11"/>
      <c r="Q166" s="11"/>
      <c r="R166" s="11"/>
      <c r="S166" s="11"/>
      <c r="T166" s="11"/>
      <c r="U166" s="11"/>
      <c r="V166" s="11"/>
      <c r="W166" s="11"/>
    </row>
    <row r="168" spans="13:23">
      <c r="M168" s="1"/>
      <c r="N168" s="1"/>
      <c r="O168" s="1"/>
      <c r="P168" s="1"/>
      <c r="Q168" s="1"/>
      <c r="R168" s="1"/>
      <c r="S168" s="1"/>
      <c r="T168" s="1"/>
      <c r="U168" s="1"/>
      <c r="V168" s="1"/>
      <c r="W168" s="1"/>
    </row>
    <row r="169" spans="13:23">
      <c r="O169" s="11"/>
      <c r="P169" s="11"/>
      <c r="Q169" s="11"/>
      <c r="R169" s="11"/>
      <c r="S169" s="11"/>
      <c r="T169" s="11"/>
      <c r="U169" s="11"/>
      <c r="V169" s="11"/>
      <c r="W169" s="11"/>
    </row>
    <row r="170" spans="13:23">
      <c r="O170" s="11"/>
      <c r="P170" s="11"/>
      <c r="Q170" s="11"/>
      <c r="R170" s="11"/>
      <c r="S170" s="11"/>
      <c r="T170" s="11"/>
      <c r="U170" s="11"/>
      <c r="V170" s="11"/>
      <c r="W170" s="11"/>
    </row>
    <row r="171" spans="13:23">
      <c r="O171" s="11"/>
      <c r="P171" s="11"/>
      <c r="Q171" s="11"/>
      <c r="R171" s="11"/>
      <c r="S171" s="11"/>
      <c r="T171" s="11"/>
      <c r="U171" s="11"/>
      <c r="V171" s="11"/>
      <c r="W171" s="11"/>
    </row>
    <row r="173" spans="13:23">
      <c r="M173" s="1"/>
      <c r="N173" s="1"/>
      <c r="O173" s="1"/>
      <c r="P173" s="1"/>
      <c r="Q173" s="1"/>
      <c r="R173" s="1"/>
      <c r="S173" s="1"/>
      <c r="T173" s="1"/>
      <c r="U173" s="1"/>
      <c r="V173" s="1"/>
      <c r="W173" s="1"/>
    </row>
    <row r="174" spans="13:23">
      <c r="O174" s="11"/>
      <c r="P174" s="11"/>
      <c r="Q174" s="11"/>
      <c r="R174" s="11"/>
      <c r="S174" s="11"/>
      <c r="T174" s="11"/>
      <c r="U174" s="11"/>
      <c r="V174" s="11"/>
      <c r="W174" s="11"/>
    </row>
    <row r="175" spans="13:23">
      <c r="O175" s="11"/>
      <c r="P175" s="11"/>
      <c r="Q175" s="11"/>
      <c r="R175" s="11"/>
      <c r="S175" s="11"/>
      <c r="T175" s="11"/>
      <c r="U175" s="11"/>
      <c r="V175" s="11"/>
      <c r="W175" s="11"/>
    </row>
    <row r="176" spans="13:23">
      <c r="O176" s="11"/>
      <c r="P176" s="11"/>
      <c r="Q176" s="11"/>
      <c r="R176" s="11"/>
      <c r="S176" s="11"/>
      <c r="T176" s="11"/>
      <c r="U176" s="11"/>
      <c r="V176" s="11"/>
      <c r="W176" s="11"/>
    </row>
    <row r="178" spans="13:23">
      <c r="M178" s="1"/>
      <c r="N178" s="1"/>
      <c r="O178" s="1"/>
      <c r="P178" s="1"/>
      <c r="Q178" s="1"/>
      <c r="R178" s="1"/>
      <c r="S178" s="1"/>
      <c r="T178" s="1"/>
      <c r="U178" s="1"/>
      <c r="V178" s="1"/>
      <c r="W178" s="1"/>
    </row>
    <row r="179" spans="13:23">
      <c r="O179" s="11"/>
      <c r="P179" s="11"/>
      <c r="Q179" s="11"/>
      <c r="R179" s="11"/>
      <c r="S179" s="11"/>
      <c r="T179" s="11"/>
      <c r="U179" s="11"/>
      <c r="V179" s="11"/>
      <c r="W179" s="11"/>
    </row>
    <row r="180" spans="13:23">
      <c r="O180" s="11"/>
      <c r="P180" s="11"/>
      <c r="Q180" s="11"/>
      <c r="R180" s="11"/>
      <c r="S180" s="11"/>
      <c r="T180" s="11"/>
      <c r="U180" s="11"/>
      <c r="V180" s="11"/>
      <c r="W180" s="11"/>
    </row>
    <row r="182" spans="13:23">
      <c r="M182" s="1"/>
      <c r="N182" s="1"/>
      <c r="O182" s="1"/>
      <c r="P182" s="1"/>
      <c r="Q182" s="1"/>
      <c r="R182" s="1"/>
      <c r="S182" s="1"/>
      <c r="T182" s="1"/>
      <c r="U182" s="1"/>
      <c r="V182" s="1"/>
      <c r="W182" s="1"/>
    </row>
    <row r="183" spans="13:23">
      <c r="O183" s="11"/>
      <c r="P183" s="11"/>
      <c r="Q183" s="11"/>
      <c r="R183" s="11"/>
      <c r="S183" s="11"/>
      <c r="T183" s="11"/>
      <c r="U183" s="11"/>
      <c r="V183" s="11"/>
      <c r="W183" s="11"/>
    </row>
    <row r="184" spans="13:23">
      <c r="O184" s="11"/>
      <c r="P184" s="11"/>
      <c r="Q184" s="11"/>
      <c r="R184" s="11"/>
      <c r="S184" s="11"/>
      <c r="T184" s="11"/>
      <c r="U184" s="11"/>
      <c r="V184" s="11"/>
      <c r="W184" s="11"/>
    </row>
    <row r="185" spans="13:23">
      <c r="O185" s="11"/>
      <c r="P185" s="11"/>
      <c r="Q185" s="11"/>
      <c r="R185" s="11"/>
      <c r="S185" s="11"/>
      <c r="T185" s="11"/>
      <c r="U185" s="11"/>
      <c r="V185" s="11"/>
      <c r="W185" s="11"/>
    </row>
    <row r="187" spans="13:23">
      <c r="M187" s="1"/>
      <c r="N187" s="1"/>
      <c r="O187" s="1"/>
      <c r="P187" s="1"/>
      <c r="Q187" s="1"/>
      <c r="R187" s="1"/>
      <c r="S187" s="1"/>
      <c r="T187" s="1"/>
      <c r="U187" s="1"/>
      <c r="V187" s="1"/>
      <c r="W187" s="1"/>
    </row>
    <row r="188" spans="13:23">
      <c r="O188" s="11"/>
      <c r="P188" s="11"/>
      <c r="Q188" s="11"/>
      <c r="R188" s="11"/>
      <c r="S188" s="11"/>
      <c r="T188" s="11"/>
      <c r="U188" s="11"/>
      <c r="V188" s="11"/>
      <c r="W188" s="11"/>
    </row>
    <row r="189" spans="13:23">
      <c r="O189" s="11"/>
      <c r="P189" s="11"/>
      <c r="Q189" s="11"/>
      <c r="R189" s="11"/>
      <c r="S189" s="11"/>
      <c r="T189" s="11"/>
      <c r="U189" s="11"/>
      <c r="V189" s="11"/>
      <c r="W189" s="11"/>
    </row>
    <row r="190" spans="13:23">
      <c r="O190" s="11"/>
      <c r="P190" s="11"/>
      <c r="Q190" s="11"/>
      <c r="R190" s="11"/>
      <c r="S190" s="11"/>
      <c r="T190" s="11"/>
      <c r="U190" s="11"/>
      <c r="V190" s="11"/>
      <c r="W190" s="11"/>
    </row>
    <row r="192" spans="13:23">
      <c r="M192" s="1"/>
      <c r="N192" s="1"/>
      <c r="O192" s="1"/>
      <c r="P192" s="1"/>
      <c r="Q192" s="1"/>
      <c r="R192" s="1"/>
      <c r="S192" s="1"/>
      <c r="T192" s="1"/>
      <c r="U192" s="1"/>
      <c r="V192" s="1"/>
      <c r="W192" s="1"/>
    </row>
    <row r="193" spans="13:23">
      <c r="O193" s="11"/>
      <c r="P193" s="11"/>
      <c r="Q193" s="11"/>
      <c r="R193" s="11"/>
      <c r="S193" s="11"/>
      <c r="T193" s="11"/>
      <c r="U193" s="11"/>
      <c r="V193" s="11"/>
      <c r="W193" s="11"/>
    </row>
    <row r="194" spans="13:23">
      <c r="O194" s="11"/>
      <c r="P194" s="11"/>
      <c r="Q194" s="11"/>
      <c r="R194" s="11"/>
      <c r="S194" s="11"/>
      <c r="T194" s="11"/>
      <c r="U194" s="11"/>
      <c r="V194" s="11"/>
      <c r="W194" s="11"/>
    </row>
    <row r="195" spans="13:23">
      <c r="O195" s="11"/>
      <c r="P195" s="11"/>
      <c r="Q195" s="11"/>
      <c r="R195" s="11"/>
      <c r="S195" s="11"/>
      <c r="T195" s="11"/>
      <c r="U195" s="11"/>
      <c r="V195" s="11"/>
      <c r="W195" s="11"/>
    </row>
    <row r="197" spans="13:23">
      <c r="M197" s="1"/>
      <c r="N197" s="1"/>
      <c r="O197" s="1"/>
      <c r="P197" s="1"/>
      <c r="Q197" s="1"/>
      <c r="R197" s="1"/>
      <c r="S197" s="1"/>
      <c r="T197" s="1"/>
      <c r="U197" s="1"/>
      <c r="V197" s="1"/>
      <c r="W197" s="1"/>
    </row>
    <row r="198" spans="13:23">
      <c r="O198" s="11"/>
      <c r="P198" s="11"/>
      <c r="Q198" s="11"/>
      <c r="R198" s="11"/>
      <c r="S198" s="11"/>
      <c r="T198" s="11"/>
      <c r="U198" s="11"/>
      <c r="V198" s="11"/>
      <c r="W198" s="11"/>
    </row>
    <row r="199" spans="13:23">
      <c r="O199" s="11"/>
      <c r="P199" s="11"/>
      <c r="Q199" s="11"/>
      <c r="R199" s="11"/>
      <c r="S199" s="11"/>
      <c r="T199" s="11"/>
      <c r="U199" s="11"/>
      <c r="V199" s="11"/>
      <c r="W199" s="11"/>
    </row>
    <row r="200" spans="13:23">
      <c r="O200" s="11"/>
      <c r="P200" s="11"/>
      <c r="Q200" s="11"/>
      <c r="R200" s="11"/>
      <c r="S200" s="11"/>
      <c r="T200" s="11"/>
      <c r="U200" s="11"/>
      <c r="V200" s="11"/>
      <c r="W200" s="11"/>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287C7-B90B-4444-97EC-9036C934D744}">
  <dimension ref="A1:W200"/>
  <sheetViews>
    <sheetView zoomScale="70" zoomScaleNormal="70" workbookViewId="0">
      <selection activeCell="R55" sqref="R55"/>
    </sheetView>
  </sheetViews>
  <sheetFormatPr defaultRowHeight="15"/>
  <cols>
    <col min="1" max="1" width="14.28515625" style="9" bestFit="1" customWidth="1"/>
    <col min="2" max="2" width="20.28515625" style="9" bestFit="1" customWidth="1"/>
    <col min="3" max="3" width="21.7109375" style="9" bestFit="1" customWidth="1"/>
    <col min="4" max="6" width="13.5703125" style="9" bestFit="1" customWidth="1"/>
    <col min="7" max="9" width="14" style="9" bestFit="1" customWidth="1"/>
    <col min="10" max="10" width="14.42578125" style="9" bestFit="1" customWidth="1"/>
    <col min="11" max="11" width="14.42578125" style="9" customWidth="1"/>
    <col min="12" max="12" width="6.7109375" style="9" customWidth="1"/>
    <col min="13" max="13" width="20.42578125" style="9" customWidth="1"/>
    <col min="14" max="14" width="35.85546875" style="9" bestFit="1" customWidth="1"/>
    <col min="15" max="18" width="13.5703125" style="9" bestFit="1" customWidth="1"/>
    <col min="19" max="21" width="14" style="9" bestFit="1" customWidth="1"/>
    <col min="22" max="23" width="14.42578125" style="9" bestFit="1" customWidth="1"/>
    <col min="24" max="16384" width="9.140625" style="9"/>
  </cols>
  <sheetData>
    <row r="1" spans="1:23">
      <c r="B1" s="1" t="s">
        <v>217</v>
      </c>
      <c r="C1" s="9" t="s">
        <v>219</v>
      </c>
      <c r="M1" s="1" t="s">
        <v>217</v>
      </c>
      <c r="N1" s="9" t="s">
        <v>268</v>
      </c>
    </row>
    <row r="2" spans="1:23">
      <c r="C2" s="9" t="s">
        <v>218</v>
      </c>
    </row>
    <row r="3" spans="1:23">
      <c r="B3" s="128" t="s">
        <v>152</v>
      </c>
      <c r="C3" s="128" t="s">
        <v>112</v>
      </c>
      <c r="D3" s="128"/>
      <c r="E3" s="128"/>
      <c r="F3" s="128"/>
      <c r="G3" s="128"/>
      <c r="H3" s="128"/>
      <c r="I3" s="128"/>
      <c r="J3" s="128"/>
      <c r="K3" s="128"/>
    </row>
    <row r="4" spans="1:23">
      <c r="B4" s="129" t="s">
        <v>110</v>
      </c>
      <c r="C4" s="129" t="s">
        <v>0</v>
      </c>
      <c r="D4" s="129" t="s">
        <v>103</v>
      </c>
      <c r="E4" s="129" t="s">
        <v>104</v>
      </c>
      <c r="F4" s="129" t="s">
        <v>105</v>
      </c>
      <c r="G4" s="129" t="s">
        <v>106</v>
      </c>
      <c r="H4" s="129" t="s">
        <v>107</v>
      </c>
      <c r="I4" s="129" t="s">
        <v>108</v>
      </c>
      <c r="J4" s="129" t="s">
        <v>230</v>
      </c>
      <c r="K4" s="129" t="s">
        <v>234</v>
      </c>
      <c r="M4" s="1" t="s">
        <v>116</v>
      </c>
      <c r="N4" s="1" t="str">
        <f>A5</f>
        <v>State Total</v>
      </c>
      <c r="O4" s="1" t="str">
        <f t="shared" ref="O4:W4" si="0">C4</f>
        <v>2015-2016</v>
      </c>
      <c r="P4" s="1" t="str">
        <f t="shared" si="0"/>
        <v>2016-2017</v>
      </c>
      <c r="Q4" s="1" t="str">
        <f t="shared" si="0"/>
        <v>2017-2018</v>
      </c>
      <c r="R4" s="1" t="str">
        <f t="shared" si="0"/>
        <v>2018-2019</v>
      </c>
      <c r="S4" s="1" t="str">
        <f t="shared" si="0"/>
        <v>2019-2020</v>
      </c>
      <c r="T4" s="1" t="str">
        <f t="shared" si="0"/>
        <v>2020-2021</v>
      </c>
      <c r="U4" s="1" t="str">
        <f t="shared" si="0"/>
        <v>2021-2022</v>
      </c>
      <c r="V4" s="1" t="str">
        <f t="shared" si="0"/>
        <v>2022-2023</v>
      </c>
      <c r="W4" s="1" t="str">
        <f t="shared" si="0"/>
        <v>2023-2024</v>
      </c>
    </row>
    <row r="5" spans="1:23">
      <c r="A5" s="1" t="s">
        <v>126</v>
      </c>
      <c r="B5" s="10" t="s">
        <v>113</v>
      </c>
      <c r="C5" s="8">
        <v>1216</v>
      </c>
      <c r="D5" s="8">
        <v>1189</v>
      </c>
      <c r="E5" s="8">
        <v>1192</v>
      </c>
      <c r="F5" s="8">
        <v>1239</v>
      </c>
      <c r="G5" s="8">
        <v>1128</v>
      </c>
      <c r="H5" s="8">
        <v>1176</v>
      </c>
      <c r="I5" s="8">
        <v>1221</v>
      </c>
      <c r="J5" s="8">
        <v>1305</v>
      </c>
      <c r="K5" s="8">
        <v>1335</v>
      </c>
      <c r="N5" s="9" t="str">
        <f>B5</f>
        <v>Home-Based</v>
      </c>
      <c r="O5" s="11">
        <f>C5/C8</f>
        <v>1.3725534460572951E-2</v>
      </c>
      <c r="P5" s="11">
        <f t="shared" ref="P5:W5" si="1">D5/D8</f>
        <v>1.3577864312713402E-2</v>
      </c>
      <c r="Q5" s="11">
        <f t="shared" si="1"/>
        <v>1.3503715787565707E-2</v>
      </c>
      <c r="R5" s="11">
        <f t="shared" si="1"/>
        <v>1.4318071509464488E-2</v>
      </c>
      <c r="S5" s="11">
        <f t="shared" si="1"/>
        <v>1.3266530237809611E-2</v>
      </c>
      <c r="T5" s="11">
        <f t="shared" si="1"/>
        <v>1.3935630658387448E-2</v>
      </c>
      <c r="U5" s="11">
        <f t="shared" si="1"/>
        <v>1.3908982172352908E-2</v>
      </c>
      <c r="V5" s="11">
        <f t="shared" si="1"/>
        <v>1.4981218373700924E-2</v>
      </c>
      <c r="W5" s="11">
        <f t="shared" si="1"/>
        <v>1.5227905279007163E-2</v>
      </c>
    </row>
    <row r="6" spans="1:23">
      <c r="B6" s="10" t="s">
        <v>114</v>
      </c>
      <c r="C6" s="8">
        <v>4353</v>
      </c>
      <c r="D6" s="8">
        <v>4385</v>
      </c>
      <c r="E6" s="8">
        <v>4333</v>
      </c>
      <c r="F6" s="8">
        <v>4476</v>
      </c>
      <c r="G6" s="8">
        <v>4191</v>
      </c>
      <c r="H6" s="8">
        <v>4069</v>
      </c>
      <c r="I6" s="8">
        <v>4253</v>
      </c>
      <c r="J6" s="8">
        <v>4259</v>
      </c>
      <c r="K6" s="8">
        <v>4125</v>
      </c>
      <c r="N6" s="9" t="str">
        <f>B6</f>
        <v>Private</v>
      </c>
      <c r="O6" s="11">
        <f t="shared" ref="O6:W6" si="2">C6/C8</f>
        <v>4.9134252883942478E-2</v>
      </c>
      <c r="P6" s="11">
        <f t="shared" si="2"/>
        <v>5.0074798159165913E-2</v>
      </c>
      <c r="Q6" s="11">
        <f t="shared" si="2"/>
        <v>4.9086913177451515E-2</v>
      </c>
      <c r="R6" s="11">
        <f t="shared" si="2"/>
        <v>5.1725333394966141E-2</v>
      </c>
      <c r="S6" s="11">
        <f t="shared" si="2"/>
        <v>4.9290805165478797E-2</v>
      </c>
      <c r="T6" s="11">
        <f t="shared" si="2"/>
        <v>4.8217756079063374E-2</v>
      </c>
      <c r="U6" s="11">
        <f t="shared" si="2"/>
        <v>4.8447912513527369E-2</v>
      </c>
      <c r="V6" s="11">
        <f t="shared" si="2"/>
        <v>4.8892727244131982E-2</v>
      </c>
      <c r="W6" s="11">
        <f t="shared" si="2"/>
        <v>4.7052516311538985E-2</v>
      </c>
    </row>
    <row r="7" spans="1:23">
      <c r="B7" s="10" t="s">
        <v>115</v>
      </c>
      <c r="C7" s="8">
        <v>83025</v>
      </c>
      <c r="D7" s="8">
        <v>81995</v>
      </c>
      <c r="E7" s="8">
        <v>82747</v>
      </c>
      <c r="F7" s="8">
        <v>80819</v>
      </c>
      <c r="G7" s="8">
        <v>79707</v>
      </c>
      <c r="H7" s="8">
        <v>79143</v>
      </c>
      <c r="I7" s="8">
        <v>82311</v>
      </c>
      <c r="J7" s="8">
        <v>81545.070000000007</v>
      </c>
      <c r="K7" s="8">
        <v>82208</v>
      </c>
      <c r="N7" s="9" t="str">
        <f>B7</f>
        <v>Public</v>
      </c>
      <c r="O7" s="11">
        <f t="shared" ref="O7:W7" si="3">C7/C8</f>
        <v>0.93714021265548453</v>
      </c>
      <c r="P7" s="11">
        <f t="shared" si="3"/>
        <v>0.93634733752812072</v>
      </c>
      <c r="Q7" s="11">
        <f t="shared" si="3"/>
        <v>0.93740937103498279</v>
      </c>
      <c r="R7" s="11">
        <f t="shared" si="3"/>
        <v>0.93395659509556939</v>
      </c>
      <c r="S7" s="11">
        <f t="shared" si="3"/>
        <v>0.93744266459671155</v>
      </c>
      <c r="T7" s="11">
        <f t="shared" si="3"/>
        <v>0.93784661326254914</v>
      </c>
      <c r="U7" s="11">
        <f t="shared" si="3"/>
        <v>0.93764310531411976</v>
      </c>
      <c r="V7" s="11">
        <f t="shared" si="3"/>
        <v>0.93612605438216712</v>
      </c>
      <c r="W7" s="11">
        <f t="shared" si="3"/>
        <v>0.93771957840945386</v>
      </c>
    </row>
    <row r="8" spans="1:23">
      <c r="B8" s="130" t="s">
        <v>111</v>
      </c>
      <c r="C8" s="131">
        <v>88594</v>
      </c>
      <c r="D8" s="131">
        <v>87569</v>
      </c>
      <c r="E8" s="131">
        <v>88272</v>
      </c>
      <c r="F8" s="131">
        <v>86534</v>
      </c>
      <c r="G8" s="131">
        <v>85026</v>
      </c>
      <c r="H8" s="131">
        <v>84388</v>
      </c>
      <c r="I8" s="131">
        <v>87785</v>
      </c>
      <c r="J8" s="131">
        <v>87109.07</v>
      </c>
      <c r="K8" s="131">
        <v>87668</v>
      </c>
    </row>
    <row r="10" spans="1:23">
      <c r="A10" s="1" t="s">
        <v>203</v>
      </c>
      <c r="B10" s="1" t="s">
        <v>217</v>
      </c>
      <c r="C10" s="10"/>
      <c r="D10" s="10"/>
      <c r="E10" s="10"/>
      <c r="F10" s="10"/>
      <c r="G10" s="10"/>
      <c r="H10" s="10"/>
      <c r="I10" s="10"/>
      <c r="J10" s="10"/>
      <c r="K10" s="10"/>
      <c r="M10" s="1" t="s">
        <v>217</v>
      </c>
    </row>
    <row r="11" spans="1:23">
      <c r="B11" s="128" t="s">
        <v>152</v>
      </c>
      <c r="C11" s="128" t="s">
        <v>112</v>
      </c>
      <c r="D11" s="128"/>
      <c r="E11" s="128"/>
      <c r="F11" s="128"/>
      <c r="G11" s="128"/>
      <c r="H11" s="128"/>
      <c r="I11" s="128"/>
      <c r="J11" s="128"/>
      <c r="K11" s="128"/>
    </row>
    <row r="12" spans="1:23">
      <c r="B12" s="129" t="s">
        <v>110</v>
      </c>
      <c r="C12" s="129" t="s">
        <v>0</v>
      </c>
      <c r="D12" s="129" t="s">
        <v>103</v>
      </c>
      <c r="E12" s="129" t="s">
        <v>104</v>
      </c>
      <c r="F12" s="129" t="s">
        <v>105</v>
      </c>
      <c r="G12" s="129" t="s">
        <v>106</v>
      </c>
      <c r="H12" s="129" t="s">
        <v>107</v>
      </c>
      <c r="I12" s="129" t="s">
        <v>108</v>
      </c>
      <c r="J12" s="129" t="s">
        <v>230</v>
      </c>
      <c r="K12" s="129" t="s">
        <v>234</v>
      </c>
    </row>
    <row r="13" spans="1:23">
      <c r="B13" s="132" t="s">
        <v>186</v>
      </c>
      <c r="C13" s="133"/>
      <c r="D13" s="133"/>
      <c r="E13" s="133"/>
      <c r="F13" s="133"/>
      <c r="G13" s="133"/>
      <c r="H13" s="133"/>
      <c r="I13" s="133"/>
      <c r="J13" s="133"/>
      <c r="K13" s="133"/>
      <c r="M13" s="1" t="s">
        <v>116</v>
      </c>
      <c r="N13" s="1" t="str">
        <f>B13</f>
        <v>Benton-Franklin</v>
      </c>
      <c r="O13" s="1" t="str">
        <f>$C$12</f>
        <v>2015-2016</v>
      </c>
      <c r="P13" s="1" t="str">
        <f>$D$12</f>
        <v>2016-2017</v>
      </c>
      <c r="Q13" s="1" t="str">
        <f>$E$12</f>
        <v>2017-2018</v>
      </c>
      <c r="R13" s="1" t="str">
        <f>$F$12</f>
        <v>2018-2019</v>
      </c>
      <c r="S13" s="1" t="str">
        <f>$G$12</f>
        <v>2019-2020</v>
      </c>
      <c r="T13" s="1" t="str">
        <f>$H$12</f>
        <v>2020-2021</v>
      </c>
      <c r="U13" s="1" t="str">
        <f>$I$12</f>
        <v>2021-2022</v>
      </c>
      <c r="V13" s="1" t="str">
        <f>$J$12</f>
        <v>2022-2023</v>
      </c>
      <c r="W13" s="1" t="str">
        <f>$K$12</f>
        <v>2023-2024</v>
      </c>
    </row>
    <row r="14" spans="1:23">
      <c r="B14" s="3" t="s">
        <v>113</v>
      </c>
      <c r="C14" s="8">
        <v>33</v>
      </c>
      <c r="D14" s="8">
        <v>35</v>
      </c>
      <c r="E14" s="8">
        <v>32</v>
      </c>
      <c r="F14" s="8">
        <v>47</v>
      </c>
      <c r="G14" s="8">
        <v>60</v>
      </c>
      <c r="H14" s="8">
        <v>61</v>
      </c>
      <c r="I14" s="8">
        <v>47</v>
      </c>
      <c r="J14" s="8">
        <v>56</v>
      </c>
      <c r="K14" s="8">
        <v>41</v>
      </c>
      <c r="N14" s="9" t="str">
        <f>B14</f>
        <v>Home-Based</v>
      </c>
      <c r="O14" s="11">
        <f t="shared" ref="O14:W14" si="4">C14/C17</f>
        <v>6.8821689259645465E-3</v>
      </c>
      <c r="P14" s="11">
        <f t="shared" si="4"/>
        <v>7.3023158773210936E-3</v>
      </c>
      <c r="Q14" s="11">
        <f t="shared" si="4"/>
        <v>6.5186392340598901E-3</v>
      </c>
      <c r="R14" s="11">
        <f t="shared" si="4"/>
        <v>9.6648159572280488E-3</v>
      </c>
      <c r="S14" s="11">
        <f t="shared" si="4"/>
        <v>1.2500000000000001E-2</v>
      </c>
      <c r="T14" s="11">
        <f t="shared" si="4"/>
        <v>1.2271172802253068E-2</v>
      </c>
      <c r="U14" s="11">
        <f t="shared" si="4"/>
        <v>9.4662638469285004E-3</v>
      </c>
      <c r="V14" s="11">
        <f t="shared" si="4"/>
        <v>1.1572638974994833E-2</v>
      </c>
      <c r="W14" s="11">
        <f t="shared" si="4"/>
        <v>8.0439474200510105E-3</v>
      </c>
    </row>
    <row r="15" spans="1:23">
      <c r="B15" s="3" t="s">
        <v>114</v>
      </c>
      <c r="C15" s="8">
        <v>67</v>
      </c>
      <c r="D15" s="8">
        <v>68</v>
      </c>
      <c r="E15" s="8">
        <v>77</v>
      </c>
      <c r="F15" s="8">
        <v>62</v>
      </c>
      <c r="G15" s="8">
        <v>66</v>
      </c>
      <c r="H15" s="8">
        <v>46</v>
      </c>
      <c r="I15" s="8">
        <v>48</v>
      </c>
      <c r="J15" s="8">
        <v>75</v>
      </c>
      <c r="K15" s="8">
        <v>70</v>
      </c>
      <c r="N15" s="9" t="str">
        <f>B15</f>
        <v>Private</v>
      </c>
      <c r="O15" s="11">
        <f t="shared" ref="O15:W15" si="5">C15/C17</f>
        <v>1.397288842544317E-2</v>
      </c>
      <c r="P15" s="11">
        <f t="shared" si="5"/>
        <v>1.418735656165241E-2</v>
      </c>
      <c r="Q15" s="11">
        <f t="shared" si="5"/>
        <v>1.5685475656956611E-2</v>
      </c>
      <c r="R15" s="11">
        <f t="shared" si="5"/>
        <v>1.2749331688258276E-2</v>
      </c>
      <c r="S15" s="11">
        <f t="shared" si="5"/>
        <v>1.375E-2</v>
      </c>
      <c r="T15" s="11">
        <f t="shared" si="5"/>
        <v>9.2536712935023142E-3</v>
      </c>
      <c r="U15" s="11">
        <f t="shared" si="5"/>
        <v>9.6676737160120846E-3</v>
      </c>
      <c r="V15" s="11">
        <f t="shared" si="5"/>
        <v>1.5499070055796652E-2</v>
      </c>
      <c r="W15" s="11">
        <f t="shared" si="5"/>
        <v>1.373356876594075E-2</v>
      </c>
    </row>
    <row r="16" spans="1:23">
      <c r="B16" s="3" t="s">
        <v>115</v>
      </c>
      <c r="C16" s="8">
        <v>4695</v>
      </c>
      <c r="D16" s="8">
        <v>4690</v>
      </c>
      <c r="E16" s="8">
        <v>4800</v>
      </c>
      <c r="F16" s="8">
        <v>4754</v>
      </c>
      <c r="G16" s="8">
        <v>4674</v>
      </c>
      <c r="H16" s="8">
        <v>4864</v>
      </c>
      <c r="I16" s="8">
        <v>4870</v>
      </c>
      <c r="J16" s="8">
        <v>4708</v>
      </c>
      <c r="K16" s="8">
        <v>4986</v>
      </c>
      <c r="N16" s="9" t="str">
        <f>B16</f>
        <v>Public</v>
      </c>
      <c r="O16" s="11">
        <f t="shared" ref="O16:W16" si="6">C16/C17</f>
        <v>0.97914494264859231</v>
      </c>
      <c r="P16" s="11">
        <f t="shared" si="6"/>
        <v>0.97851032756102652</v>
      </c>
      <c r="Q16" s="11">
        <f t="shared" si="6"/>
        <v>0.97779588510898352</v>
      </c>
      <c r="R16" s="11">
        <f t="shared" si="6"/>
        <v>0.97758585235451367</v>
      </c>
      <c r="S16" s="11">
        <f t="shared" si="6"/>
        <v>0.97375</v>
      </c>
      <c r="T16" s="11">
        <f t="shared" si="6"/>
        <v>0.97847515590424461</v>
      </c>
      <c r="U16" s="11">
        <f t="shared" si="6"/>
        <v>0.98086606243705943</v>
      </c>
      <c r="V16" s="11">
        <f t="shared" si="6"/>
        <v>0.97292829096920852</v>
      </c>
      <c r="W16" s="11">
        <f t="shared" si="6"/>
        <v>0.97822248381400823</v>
      </c>
    </row>
    <row r="17" spans="2:23">
      <c r="B17" s="134" t="s">
        <v>195</v>
      </c>
      <c r="C17" s="135">
        <v>4795</v>
      </c>
      <c r="D17" s="135">
        <v>4793</v>
      </c>
      <c r="E17" s="135">
        <v>4909</v>
      </c>
      <c r="F17" s="135">
        <v>4863</v>
      </c>
      <c r="G17" s="135">
        <v>4800</v>
      </c>
      <c r="H17" s="135">
        <v>4971</v>
      </c>
      <c r="I17" s="135">
        <v>4965</v>
      </c>
      <c r="J17" s="135">
        <v>4839</v>
      </c>
      <c r="K17" s="135">
        <v>5097</v>
      </c>
    </row>
    <row r="18" spans="2:23">
      <c r="B18" s="132" t="s">
        <v>221</v>
      </c>
      <c r="C18" s="133"/>
      <c r="D18" s="133"/>
      <c r="E18" s="133"/>
      <c r="F18" s="133"/>
      <c r="G18" s="133"/>
      <c r="H18" s="133"/>
      <c r="I18" s="133"/>
      <c r="J18" s="133"/>
      <c r="K18" s="133"/>
      <c r="M18" s="1" t="s">
        <v>116</v>
      </c>
      <c r="N18" s="1" t="str">
        <f>B18</f>
        <v>Central WA (Grant-Kittitas-Klickitat-Skamania-Yakima)</v>
      </c>
      <c r="O18" s="1" t="str">
        <f>$C$12</f>
        <v>2015-2016</v>
      </c>
      <c r="P18" s="1" t="str">
        <f>$D$12</f>
        <v>2016-2017</v>
      </c>
      <c r="Q18" s="1" t="str">
        <f>$E$12</f>
        <v>2017-2018</v>
      </c>
      <c r="R18" s="1" t="str">
        <f>$F$12</f>
        <v>2018-2019</v>
      </c>
      <c r="S18" s="1" t="str">
        <f>$G$12</f>
        <v>2019-2020</v>
      </c>
      <c r="T18" s="1" t="str">
        <f>$H$12</f>
        <v>2020-2021</v>
      </c>
      <c r="U18" s="1" t="str">
        <f>$I$12</f>
        <v>2021-2022</v>
      </c>
      <c r="V18" s="1" t="str">
        <f>$J$12</f>
        <v>2022-2023</v>
      </c>
      <c r="W18" s="1" t="str">
        <f>$K$12</f>
        <v>2023-2024</v>
      </c>
    </row>
    <row r="19" spans="2:23">
      <c r="B19" s="3" t="s">
        <v>113</v>
      </c>
      <c r="C19" s="8">
        <v>66</v>
      </c>
      <c r="D19" s="8">
        <v>80</v>
      </c>
      <c r="E19" s="8">
        <v>77</v>
      </c>
      <c r="F19" s="8">
        <v>78</v>
      </c>
      <c r="G19" s="8">
        <v>78</v>
      </c>
      <c r="H19" s="8">
        <v>68</v>
      </c>
      <c r="I19" s="8">
        <v>80</v>
      </c>
      <c r="J19" s="8">
        <v>82</v>
      </c>
      <c r="K19" s="8">
        <v>103</v>
      </c>
      <c r="N19" s="9" t="str">
        <f>B19</f>
        <v>Home-Based</v>
      </c>
      <c r="O19" s="11">
        <f t="shared" ref="O19:W19" si="7">C19/C22</f>
        <v>1.017733230531997E-2</v>
      </c>
      <c r="P19" s="11">
        <f t="shared" si="7"/>
        <v>1.252740369558409E-2</v>
      </c>
      <c r="Q19" s="11">
        <f t="shared" si="7"/>
        <v>1.1439607784875946E-2</v>
      </c>
      <c r="R19" s="11">
        <f t="shared" si="7"/>
        <v>1.1793166011490778E-2</v>
      </c>
      <c r="S19" s="11">
        <f t="shared" si="7"/>
        <v>1.1284722222222222E-2</v>
      </c>
      <c r="T19" s="11">
        <f t="shared" si="7"/>
        <v>1.0458320516764073E-2</v>
      </c>
      <c r="U19" s="11">
        <f t="shared" si="7"/>
        <v>1.1341083073433513E-2</v>
      </c>
      <c r="V19" s="11">
        <f t="shared" si="7"/>
        <v>1.1560693641618497E-2</v>
      </c>
      <c r="W19" s="11">
        <f t="shared" si="7"/>
        <v>1.3913278400648385E-2</v>
      </c>
    </row>
    <row r="20" spans="2:23">
      <c r="B20" s="3" t="s">
        <v>114</v>
      </c>
      <c r="C20" s="8">
        <v>106</v>
      </c>
      <c r="D20" s="8">
        <v>107</v>
      </c>
      <c r="E20" s="8">
        <v>85</v>
      </c>
      <c r="F20" s="8">
        <v>112</v>
      </c>
      <c r="G20" s="8">
        <v>316</v>
      </c>
      <c r="H20" s="8">
        <v>180</v>
      </c>
      <c r="I20" s="8">
        <v>93</v>
      </c>
      <c r="J20" s="8">
        <v>116</v>
      </c>
      <c r="K20" s="8">
        <v>99</v>
      </c>
      <c r="N20" s="9" t="str">
        <f>B20</f>
        <v>Private</v>
      </c>
      <c r="O20" s="11">
        <f t="shared" ref="O20:W20" si="8">C20/C22</f>
        <v>1.6345412490362376E-2</v>
      </c>
      <c r="P20" s="11">
        <f t="shared" si="8"/>
        <v>1.6755402442843719E-2</v>
      </c>
      <c r="Q20" s="11">
        <f t="shared" si="8"/>
        <v>1.2628138463824098E-2</v>
      </c>
      <c r="R20" s="11">
        <f t="shared" si="8"/>
        <v>1.6933776837012398E-2</v>
      </c>
      <c r="S20" s="11">
        <f t="shared" si="8"/>
        <v>4.5717592592592594E-2</v>
      </c>
      <c r="T20" s="11">
        <f t="shared" si="8"/>
        <v>2.7683789603199015E-2</v>
      </c>
      <c r="U20" s="11">
        <f t="shared" si="8"/>
        <v>1.3184009072866459E-2</v>
      </c>
      <c r="V20" s="11">
        <f t="shared" si="8"/>
        <v>1.6354151980826168E-2</v>
      </c>
      <c r="W20" s="11">
        <f t="shared" si="8"/>
        <v>1.3372956909361069E-2</v>
      </c>
    </row>
    <row r="21" spans="2:23">
      <c r="B21" s="3" t="s">
        <v>115</v>
      </c>
      <c r="C21" s="8">
        <v>6313</v>
      </c>
      <c r="D21" s="8">
        <v>6199</v>
      </c>
      <c r="E21" s="8">
        <v>6569</v>
      </c>
      <c r="F21" s="8">
        <v>6424</v>
      </c>
      <c r="G21" s="8">
        <v>6518</v>
      </c>
      <c r="H21" s="8">
        <v>6254</v>
      </c>
      <c r="I21" s="8">
        <v>6881</v>
      </c>
      <c r="J21" s="8">
        <v>6895</v>
      </c>
      <c r="K21" s="8">
        <v>7201</v>
      </c>
      <c r="N21" s="9" t="str">
        <f>B21</f>
        <v>Public</v>
      </c>
      <c r="O21" s="11">
        <f>C21/C22</f>
        <v>0.9734772552043176</v>
      </c>
      <c r="P21" s="11">
        <f t="shared" ref="P21:W21" si="9">D21/D22</f>
        <v>0.97071719386157218</v>
      </c>
      <c r="Q21" s="11">
        <f t="shared" si="9"/>
        <v>0.97593225375129999</v>
      </c>
      <c r="R21" s="11">
        <f t="shared" si="9"/>
        <v>0.97127305715149681</v>
      </c>
      <c r="S21" s="11">
        <f t="shared" si="9"/>
        <v>0.94299768518518523</v>
      </c>
      <c r="T21" s="11">
        <f t="shared" si="9"/>
        <v>0.96185788988003695</v>
      </c>
      <c r="U21" s="11">
        <f t="shared" si="9"/>
        <v>0.97547490785370006</v>
      </c>
      <c r="V21" s="11">
        <f t="shared" si="9"/>
        <v>0.97208515437755538</v>
      </c>
      <c r="W21" s="11">
        <f t="shared" si="9"/>
        <v>0.97271376468999049</v>
      </c>
    </row>
    <row r="22" spans="2:23">
      <c r="B22" s="134" t="s">
        <v>223</v>
      </c>
      <c r="C22" s="135">
        <v>6485</v>
      </c>
      <c r="D22" s="135">
        <v>6386</v>
      </c>
      <c r="E22" s="135">
        <v>6731</v>
      </c>
      <c r="F22" s="135">
        <v>6614</v>
      </c>
      <c r="G22" s="135">
        <v>6912</v>
      </c>
      <c r="H22" s="135">
        <v>6502</v>
      </c>
      <c r="I22" s="135">
        <v>7054</v>
      </c>
      <c r="J22" s="135">
        <v>7093</v>
      </c>
      <c r="K22" s="135">
        <v>7403</v>
      </c>
    </row>
    <row r="23" spans="2:23">
      <c r="B23" s="132" t="s">
        <v>181</v>
      </c>
      <c r="C23" s="133"/>
      <c r="D23" s="133"/>
      <c r="E23" s="133"/>
      <c r="F23" s="133"/>
      <c r="G23" s="133"/>
      <c r="H23" s="133"/>
      <c r="I23" s="133"/>
      <c r="J23" s="133"/>
      <c r="K23" s="133"/>
      <c r="M23" s="1" t="s">
        <v>116</v>
      </c>
      <c r="N23" s="1" t="str">
        <f>B23</f>
        <v>Chelan-Douglas-Okanogan</v>
      </c>
      <c r="O23" s="1" t="str">
        <f>$C$12</f>
        <v>2015-2016</v>
      </c>
      <c r="P23" s="1" t="str">
        <f>$D$12</f>
        <v>2016-2017</v>
      </c>
      <c r="Q23" s="1" t="str">
        <f>$E$12</f>
        <v>2017-2018</v>
      </c>
      <c r="R23" s="1" t="str">
        <f>$F$12</f>
        <v>2018-2019</v>
      </c>
      <c r="S23" s="1" t="str">
        <f>$G$12</f>
        <v>2019-2020</v>
      </c>
      <c r="T23" s="1" t="str">
        <f>$H$12</f>
        <v>2020-2021</v>
      </c>
      <c r="U23" s="1" t="str">
        <f>$I$12</f>
        <v>2021-2022</v>
      </c>
      <c r="V23" s="1" t="str">
        <f>$J$12</f>
        <v>2022-2023</v>
      </c>
      <c r="W23" s="1" t="str">
        <f>$K$12</f>
        <v>2023-2024</v>
      </c>
    </row>
    <row r="24" spans="2:23">
      <c r="B24" s="3" t="s">
        <v>113</v>
      </c>
      <c r="C24" s="8">
        <v>30</v>
      </c>
      <c r="D24" s="8">
        <v>23</v>
      </c>
      <c r="E24" s="8">
        <v>30</v>
      </c>
      <c r="F24" s="8">
        <v>32</v>
      </c>
      <c r="G24" s="8">
        <v>24</v>
      </c>
      <c r="H24" s="8">
        <v>17</v>
      </c>
      <c r="I24" s="8">
        <v>25</v>
      </c>
      <c r="J24" s="8">
        <v>21</v>
      </c>
      <c r="K24" s="8">
        <v>41</v>
      </c>
      <c r="N24" s="9" t="str">
        <f>B24</f>
        <v>Home-Based</v>
      </c>
      <c r="O24" s="11">
        <f t="shared" ref="O24:W24" si="10">C24/C27</f>
        <v>1.2804097311139564E-2</v>
      </c>
      <c r="P24" s="11">
        <f t="shared" si="10"/>
        <v>1.0492700729927007E-2</v>
      </c>
      <c r="Q24" s="11">
        <f t="shared" si="10"/>
        <v>1.3605442176870748E-2</v>
      </c>
      <c r="R24" s="11">
        <f t="shared" si="10"/>
        <v>1.4171833480956599E-2</v>
      </c>
      <c r="S24" s="11">
        <f t="shared" si="10"/>
        <v>1.052170100832968E-2</v>
      </c>
      <c r="T24" s="11">
        <f t="shared" si="10"/>
        <v>7.9291044776119406E-3</v>
      </c>
      <c r="U24" s="11">
        <f t="shared" si="10"/>
        <v>1.1091393078970719E-2</v>
      </c>
      <c r="V24" s="11">
        <f t="shared" si="10"/>
        <v>9.0244950580146109E-3</v>
      </c>
      <c r="W24" s="11">
        <f t="shared" si="10"/>
        <v>1.624405705229794E-2</v>
      </c>
    </row>
    <row r="25" spans="2:23">
      <c r="B25" s="3" t="s">
        <v>114</v>
      </c>
      <c r="C25" s="8">
        <v>13</v>
      </c>
      <c r="D25" s="8">
        <v>21</v>
      </c>
      <c r="E25" s="8">
        <v>25</v>
      </c>
      <c r="F25" s="8">
        <v>27</v>
      </c>
      <c r="G25" s="8">
        <v>30</v>
      </c>
      <c r="H25" s="8">
        <v>1</v>
      </c>
      <c r="I25" s="8">
        <v>8</v>
      </c>
      <c r="J25" s="8">
        <v>20</v>
      </c>
      <c r="K25" s="8">
        <v>20</v>
      </c>
      <c r="N25" s="9" t="str">
        <f>B25</f>
        <v>Private</v>
      </c>
      <c r="O25" s="11">
        <f t="shared" ref="O25:W25" si="11">C25/C27</f>
        <v>5.5484421681604784E-3</v>
      </c>
      <c r="P25" s="11">
        <f t="shared" si="11"/>
        <v>9.5802919708029202E-3</v>
      </c>
      <c r="Q25" s="11">
        <f t="shared" si="11"/>
        <v>1.1337868480725623E-2</v>
      </c>
      <c r="R25" s="11">
        <f t="shared" si="11"/>
        <v>1.1957484499557131E-2</v>
      </c>
      <c r="S25" s="11">
        <f t="shared" si="11"/>
        <v>1.31521262604121E-2</v>
      </c>
      <c r="T25" s="11">
        <f t="shared" si="11"/>
        <v>4.6641791044776119E-4</v>
      </c>
      <c r="U25" s="11">
        <f t="shared" si="11"/>
        <v>3.5492457852706301E-3</v>
      </c>
      <c r="V25" s="11">
        <f t="shared" si="11"/>
        <v>8.5947571981091538E-3</v>
      </c>
      <c r="W25" s="11">
        <f t="shared" si="11"/>
        <v>7.9239302694136295E-3</v>
      </c>
    </row>
    <row r="26" spans="2:23">
      <c r="B26" s="3" t="s">
        <v>115</v>
      </c>
      <c r="C26" s="8">
        <v>2300</v>
      </c>
      <c r="D26" s="8">
        <v>2148</v>
      </c>
      <c r="E26" s="8">
        <v>2150</v>
      </c>
      <c r="F26" s="8">
        <v>2199</v>
      </c>
      <c r="G26" s="8">
        <v>2227</v>
      </c>
      <c r="H26" s="8">
        <v>2126</v>
      </c>
      <c r="I26" s="8">
        <v>2221</v>
      </c>
      <c r="J26" s="8">
        <v>2286</v>
      </c>
      <c r="K26" s="8">
        <v>2463</v>
      </c>
      <c r="N26" s="9" t="str">
        <f>B26</f>
        <v>Public</v>
      </c>
      <c r="O26" s="11">
        <f t="shared" ref="O26:W26" si="12">C26/C27</f>
        <v>0.98164746052069995</v>
      </c>
      <c r="P26" s="11">
        <f t="shared" si="12"/>
        <v>0.97992700729927007</v>
      </c>
      <c r="Q26" s="11">
        <f t="shared" si="12"/>
        <v>0.97505668934240364</v>
      </c>
      <c r="R26" s="11">
        <f t="shared" si="12"/>
        <v>0.97387068201948623</v>
      </c>
      <c r="S26" s="11">
        <f t="shared" si="12"/>
        <v>0.97632617273125821</v>
      </c>
      <c r="T26" s="11">
        <f t="shared" si="12"/>
        <v>0.99160447761194026</v>
      </c>
      <c r="U26" s="11">
        <f t="shared" si="12"/>
        <v>0.98535936113575862</v>
      </c>
      <c r="V26" s="11">
        <f t="shared" si="12"/>
        <v>0.98238074774387618</v>
      </c>
      <c r="W26" s="11">
        <f t="shared" si="12"/>
        <v>0.97583201267828845</v>
      </c>
    </row>
    <row r="27" spans="2:23">
      <c r="B27" s="134" t="s">
        <v>196</v>
      </c>
      <c r="C27" s="135">
        <v>2343</v>
      </c>
      <c r="D27" s="135">
        <v>2192</v>
      </c>
      <c r="E27" s="135">
        <v>2205</v>
      </c>
      <c r="F27" s="135">
        <v>2258</v>
      </c>
      <c r="G27" s="135">
        <v>2281</v>
      </c>
      <c r="H27" s="135">
        <v>2144</v>
      </c>
      <c r="I27" s="135">
        <v>2254</v>
      </c>
      <c r="J27" s="135">
        <v>2327</v>
      </c>
      <c r="K27" s="135">
        <v>2524</v>
      </c>
    </row>
    <row r="28" spans="2:23">
      <c r="B28" s="132" t="s">
        <v>220</v>
      </c>
      <c r="C28" s="133"/>
      <c r="D28" s="133"/>
      <c r="E28" s="133"/>
      <c r="F28" s="133"/>
      <c r="G28" s="133"/>
      <c r="H28" s="133"/>
      <c r="I28" s="133"/>
      <c r="J28" s="133"/>
      <c r="K28" s="133"/>
      <c r="M28" s="1" t="s">
        <v>116</v>
      </c>
      <c r="N28" s="1" t="str">
        <f>B28</f>
        <v>Clallam-Jefferson-Kitsap</v>
      </c>
      <c r="O28" s="1" t="str">
        <f>$C$12</f>
        <v>2015-2016</v>
      </c>
      <c r="P28" s="1" t="str">
        <f>$D$12</f>
        <v>2016-2017</v>
      </c>
      <c r="Q28" s="1" t="str">
        <f>$E$12</f>
        <v>2017-2018</v>
      </c>
      <c r="R28" s="1" t="str">
        <f>$F$12</f>
        <v>2018-2019</v>
      </c>
      <c r="S28" s="1" t="str">
        <f>$G$12</f>
        <v>2019-2020</v>
      </c>
      <c r="T28" s="1" t="str">
        <f>$H$12</f>
        <v>2020-2021</v>
      </c>
      <c r="U28" s="1" t="str">
        <f>$I$12</f>
        <v>2021-2022</v>
      </c>
      <c r="V28" s="1" t="str">
        <f>$J$12</f>
        <v>2022-2023</v>
      </c>
      <c r="W28" s="1" t="str">
        <f>$K$12</f>
        <v>2023-2024</v>
      </c>
    </row>
    <row r="29" spans="2:23">
      <c r="B29" s="3" t="s">
        <v>113</v>
      </c>
      <c r="C29" s="8">
        <v>116</v>
      </c>
      <c r="D29" s="8">
        <v>103</v>
      </c>
      <c r="E29" s="8">
        <v>120</v>
      </c>
      <c r="F29" s="8">
        <v>108</v>
      </c>
      <c r="G29" s="8">
        <v>75</v>
      </c>
      <c r="H29" s="8">
        <v>91</v>
      </c>
      <c r="I29" s="8">
        <v>88</v>
      </c>
      <c r="J29" s="8">
        <v>67</v>
      </c>
      <c r="K29" s="8">
        <v>112</v>
      </c>
      <c r="N29" s="9" t="str">
        <f>B29</f>
        <v>Home-Based</v>
      </c>
      <c r="O29" s="11">
        <f t="shared" ref="O29:W29" si="13">C29/C32</f>
        <v>2.4359512809743807E-2</v>
      </c>
      <c r="P29" s="11">
        <f t="shared" si="13"/>
        <v>2.1900914310014886E-2</v>
      </c>
      <c r="Q29" s="11">
        <f t="shared" si="13"/>
        <v>2.6684456304202801E-2</v>
      </c>
      <c r="R29" s="11">
        <f t="shared" si="13"/>
        <v>2.4064171122994651E-2</v>
      </c>
      <c r="S29" s="11">
        <f t="shared" si="13"/>
        <v>1.6505281690140844E-2</v>
      </c>
      <c r="T29" s="11">
        <f t="shared" si="13"/>
        <v>1.9041640510567063E-2</v>
      </c>
      <c r="U29" s="11">
        <f t="shared" si="13"/>
        <v>1.8663838812301166E-2</v>
      </c>
      <c r="V29" s="11">
        <f t="shared" si="13"/>
        <v>1.5310786106032906E-2</v>
      </c>
      <c r="W29" s="11">
        <f t="shared" si="13"/>
        <v>2.6272577996715927E-2</v>
      </c>
    </row>
    <row r="30" spans="2:23">
      <c r="B30" s="3" t="s">
        <v>114</v>
      </c>
      <c r="C30" s="8">
        <v>44</v>
      </c>
      <c r="D30" s="8">
        <v>48</v>
      </c>
      <c r="E30" s="8">
        <v>59</v>
      </c>
      <c r="F30" s="8">
        <v>53</v>
      </c>
      <c r="G30" s="8">
        <v>38</v>
      </c>
      <c r="H30" s="8">
        <v>111</v>
      </c>
      <c r="I30" s="8">
        <v>47</v>
      </c>
      <c r="J30" s="8">
        <v>46</v>
      </c>
      <c r="K30" s="8">
        <v>69</v>
      </c>
      <c r="N30" s="9" t="str">
        <f>B30</f>
        <v>Private</v>
      </c>
      <c r="O30" s="11">
        <f t="shared" ref="O30:W30" si="14">C30/C32</f>
        <v>9.2398152036959266E-3</v>
      </c>
      <c r="P30" s="11">
        <f t="shared" si="14"/>
        <v>1.0206251328938975E-2</v>
      </c>
      <c r="Q30" s="11">
        <f t="shared" si="14"/>
        <v>1.3119857682899711E-2</v>
      </c>
      <c r="R30" s="11">
        <f t="shared" si="14"/>
        <v>1.1809269162210338E-2</v>
      </c>
      <c r="S30" s="11">
        <f t="shared" si="14"/>
        <v>8.3626760563380274E-3</v>
      </c>
      <c r="T30" s="11">
        <f t="shared" si="14"/>
        <v>2.322661644695543E-2</v>
      </c>
      <c r="U30" s="11">
        <f t="shared" si="14"/>
        <v>9.9681866383881223E-3</v>
      </c>
      <c r="V30" s="11">
        <f t="shared" si="14"/>
        <v>1.0511882998171846E-2</v>
      </c>
      <c r="W30" s="11">
        <f t="shared" si="14"/>
        <v>1.6185784658691062E-2</v>
      </c>
    </row>
    <row r="31" spans="2:23">
      <c r="B31" s="3" t="s">
        <v>115</v>
      </c>
      <c r="C31" s="8">
        <v>4602</v>
      </c>
      <c r="D31" s="8">
        <v>4552</v>
      </c>
      <c r="E31" s="8">
        <v>4318</v>
      </c>
      <c r="F31" s="8">
        <v>4327</v>
      </c>
      <c r="G31" s="8">
        <v>4431</v>
      </c>
      <c r="H31" s="8">
        <v>4577</v>
      </c>
      <c r="I31" s="8">
        <v>4580</v>
      </c>
      <c r="J31" s="8">
        <v>4263</v>
      </c>
      <c r="K31" s="8">
        <v>4082</v>
      </c>
      <c r="N31" s="9" t="str">
        <f>B31</f>
        <v>Public</v>
      </c>
      <c r="O31" s="11">
        <f t="shared" ref="O31:W31" si="15">C31/C32</f>
        <v>0.96640067198656032</v>
      </c>
      <c r="P31" s="11">
        <f t="shared" si="15"/>
        <v>0.96789283436104612</v>
      </c>
      <c r="Q31" s="11">
        <f t="shared" si="15"/>
        <v>0.96019568601289751</v>
      </c>
      <c r="R31" s="11">
        <f t="shared" si="15"/>
        <v>0.964126559714795</v>
      </c>
      <c r="S31" s="11">
        <f t="shared" si="15"/>
        <v>0.97513204225352113</v>
      </c>
      <c r="T31" s="11">
        <f t="shared" si="15"/>
        <v>0.95773174304247755</v>
      </c>
      <c r="U31" s="11">
        <f t="shared" si="15"/>
        <v>0.97136797454931068</v>
      </c>
      <c r="V31" s="11">
        <f t="shared" si="15"/>
        <v>0.97417733089579528</v>
      </c>
      <c r="W31" s="11">
        <f t="shared" si="15"/>
        <v>0.95754163734459297</v>
      </c>
    </row>
    <row r="32" spans="2:23">
      <c r="B32" s="134" t="s">
        <v>222</v>
      </c>
      <c r="C32" s="135">
        <v>4762</v>
      </c>
      <c r="D32" s="135">
        <v>4703</v>
      </c>
      <c r="E32" s="135">
        <v>4497</v>
      </c>
      <c r="F32" s="135">
        <v>4488</v>
      </c>
      <c r="G32" s="135">
        <v>4544</v>
      </c>
      <c r="H32" s="135">
        <v>4779</v>
      </c>
      <c r="I32" s="135">
        <v>4715</v>
      </c>
      <c r="J32" s="135">
        <v>4376</v>
      </c>
      <c r="K32" s="135">
        <v>4263</v>
      </c>
    </row>
    <row r="33" spans="2:23">
      <c r="B33" s="132" t="s">
        <v>6</v>
      </c>
      <c r="C33" s="133"/>
      <c r="D33" s="133"/>
      <c r="E33" s="133"/>
      <c r="F33" s="133"/>
      <c r="G33" s="133"/>
      <c r="H33" s="133"/>
      <c r="I33" s="133"/>
      <c r="J33" s="133"/>
      <c r="K33" s="133"/>
      <c r="M33" s="1" t="s">
        <v>116</v>
      </c>
      <c r="N33" s="1" t="str">
        <f>B33</f>
        <v>Clark</v>
      </c>
      <c r="O33" s="1" t="str">
        <f>$C$12</f>
        <v>2015-2016</v>
      </c>
      <c r="P33" s="1" t="str">
        <f>$D$12</f>
        <v>2016-2017</v>
      </c>
      <c r="Q33" s="1" t="str">
        <f>$E$12</f>
        <v>2017-2018</v>
      </c>
      <c r="R33" s="1" t="str">
        <f>$F$12</f>
        <v>2018-2019</v>
      </c>
      <c r="S33" s="1" t="str">
        <f>$G$12</f>
        <v>2019-2020</v>
      </c>
      <c r="T33" s="1" t="str">
        <f>$H$12</f>
        <v>2020-2021</v>
      </c>
      <c r="U33" s="1" t="str">
        <f>$I$12</f>
        <v>2021-2022</v>
      </c>
      <c r="V33" s="1" t="str">
        <f>$J$12</f>
        <v>2022-2023</v>
      </c>
      <c r="W33" s="1" t="str">
        <f>$K$12</f>
        <v>2023-2024</v>
      </c>
    </row>
    <row r="34" spans="2:23">
      <c r="B34" s="3" t="s">
        <v>113</v>
      </c>
      <c r="C34" s="8">
        <v>79</v>
      </c>
      <c r="D34" s="8">
        <v>70</v>
      </c>
      <c r="E34" s="8">
        <v>81</v>
      </c>
      <c r="F34" s="8">
        <v>75</v>
      </c>
      <c r="G34" s="8">
        <v>90</v>
      </c>
      <c r="H34" s="8">
        <v>91</v>
      </c>
      <c r="I34" s="8">
        <v>119</v>
      </c>
      <c r="J34" s="8">
        <v>118</v>
      </c>
      <c r="K34" s="8">
        <v>118</v>
      </c>
      <c r="N34" s="9" t="str">
        <f>B34</f>
        <v>Home-Based</v>
      </c>
      <c r="O34" s="11">
        <f t="shared" ref="O34:W34" si="16">C34/C37</f>
        <v>1.1982405581677538E-2</v>
      </c>
      <c r="P34" s="11">
        <f t="shared" si="16"/>
        <v>1.0660980810234541E-2</v>
      </c>
      <c r="Q34" s="11">
        <f t="shared" si="16"/>
        <v>1.2176788935658449E-2</v>
      </c>
      <c r="R34" s="11">
        <f t="shared" si="16"/>
        <v>1.1579434923575729E-2</v>
      </c>
      <c r="S34" s="11">
        <f t="shared" si="16"/>
        <v>1.4416146083613647E-2</v>
      </c>
      <c r="T34" s="11">
        <f t="shared" si="16"/>
        <v>1.4922925549360446E-2</v>
      </c>
      <c r="U34" s="11">
        <f t="shared" si="16"/>
        <v>1.8760838719848651E-2</v>
      </c>
      <c r="V34" s="11">
        <f t="shared" si="16"/>
        <v>1.8667932289194746E-2</v>
      </c>
      <c r="W34" s="11">
        <f t="shared" si="16"/>
        <v>1.8201449946012648E-2</v>
      </c>
    </row>
    <row r="35" spans="2:23">
      <c r="B35" s="3" t="s">
        <v>114</v>
      </c>
      <c r="C35" s="8">
        <v>125</v>
      </c>
      <c r="D35" s="8">
        <v>117</v>
      </c>
      <c r="E35" s="8">
        <v>138</v>
      </c>
      <c r="F35" s="8">
        <v>148</v>
      </c>
      <c r="G35" s="8">
        <v>131</v>
      </c>
      <c r="H35" s="8">
        <v>5</v>
      </c>
      <c r="I35" s="8">
        <v>145</v>
      </c>
      <c r="J35" s="8">
        <v>180</v>
      </c>
      <c r="K35" s="8">
        <v>142</v>
      </c>
      <c r="N35" s="9" t="str">
        <f>B35</f>
        <v>Private</v>
      </c>
      <c r="O35" s="11">
        <f t="shared" ref="O35:W35" si="17">C35/C37</f>
        <v>1.8959502502654331E-2</v>
      </c>
      <c r="P35" s="11">
        <f t="shared" si="17"/>
        <v>1.7819067925677733E-2</v>
      </c>
      <c r="Q35" s="11">
        <f t="shared" si="17"/>
        <v>2.074564040889958E-2</v>
      </c>
      <c r="R35" s="11">
        <f t="shared" si="17"/>
        <v>2.2850084915856106E-2</v>
      </c>
      <c r="S35" s="11">
        <f t="shared" si="17"/>
        <v>2.098350152170431E-2</v>
      </c>
      <c r="T35" s="11">
        <f t="shared" si="17"/>
        <v>8.1994096425057393E-4</v>
      </c>
      <c r="U35" s="11">
        <f t="shared" si="17"/>
        <v>2.2859845498975247E-2</v>
      </c>
      <c r="V35" s="11">
        <f t="shared" si="17"/>
        <v>2.8476506881822496E-2</v>
      </c>
      <c r="W35" s="11">
        <f t="shared" si="17"/>
        <v>2.1903439765540645E-2</v>
      </c>
    </row>
    <row r="36" spans="2:23">
      <c r="B36" s="3" t="s">
        <v>115</v>
      </c>
      <c r="C36" s="8">
        <v>6389</v>
      </c>
      <c r="D36" s="8">
        <v>6379</v>
      </c>
      <c r="E36" s="8">
        <v>6433</v>
      </c>
      <c r="F36" s="8">
        <v>6254</v>
      </c>
      <c r="G36" s="8">
        <v>6022</v>
      </c>
      <c r="H36" s="8">
        <v>6002</v>
      </c>
      <c r="I36" s="8">
        <v>6079</v>
      </c>
      <c r="J36" s="8">
        <v>6023</v>
      </c>
      <c r="K36" s="8">
        <v>6223</v>
      </c>
      <c r="N36" s="9" t="str">
        <f>B36</f>
        <v>Public</v>
      </c>
      <c r="O36" s="11">
        <f t="shared" ref="O36:T36" si="18">C36/C37</f>
        <v>0.96905809191566816</v>
      </c>
      <c r="P36" s="11">
        <f t="shared" si="18"/>
        <v>0.97151995126408774</v>
      </c>
      <c r="Q36" s="11">
        <f t="shared" si="18"/>
        <v>0.96707757065544198</v>
      </c>
      <c r="R36" s="11">
        <f t="shared" si="18"/>
        <v>0.96557048016056812</v>
      </c>
      <c r="S36" s="11">
        <f t="shared" si="18"/>
        <v>0.964600352394682</v>
      </c>
      <c r="T36" s="11">
        <f t="shared" si="18"/>
        <v>0.98425713348638899</v>
      </c>
      <c r="U36" s="11">
        <f>I36/I37</f>
        <v>0.95837931578117608</v>
      </c>
      <c r="V36" s="11">
        <f>J36/J37</f>
        <v>0.95285556082898271</v>
      </c>
      <c r="W36" s="11">
        <f>K36/K37</f>
        <v>0.95989511028844665</v>
      </c>
    </row>
    <row r="37" spans="2:23">
      <c r="B37" s="134" t="s">
        <v>119</v>
      </c>
      <c r="C37" s="135">
        <v>6593</v>
      </c>
      <c r="D37" s="135">
        <v>6566</v>
      </c>
      <c r="E37" s="135">
        <v>6652</v>
      </c>
      <c r="F37" s="135">
        <v>6477</v>
      </c>
      <c r="G37" s="135">
        <v>6243</v>
      </c>
      <c r="H37" s="135">
        <v>6098</v>
      </c>
      <c r="I37" s="135">
        <v>6343</v>
      </c>
      <c r="J37" s="135">
        <v>6321</v>
      </c>
      <c r="K37" s="135">
        <v>6483</v>
      </c>
    </row>
    <row r="38" spans="2:23">
      <c r="B38" s="132" t="s">
        <v>17</v>
      </c>
      <c r="C38" s="133"/>
      <c r="D38" s="133"/>
      <c r="E38" s="133"/>
      <c r="F38" s="133"/>
      <c r="G38" s="133"/>
      <c r="H38" s="133"/>
      <c r="I38" s="133"/>
      <c r="J38" s="133"/>
      <c r="K38" s="133"/>
      <c r="M38" s="1" t="s">
        <v>116</v>
      </c>
      <c r="N38" s="1" t="str">
        <f>B38</f>
        <v>King</v>
      </c>
      <c r="O38" s="1" t="str">
        <f>$C$12</f>
        <v>2015-2016</v>
      </c>
      <c r="P38" s="1" t="str">
        <f>$D$12</f>
        <v>2016-2017</v>
      </c>
      <c r="Q38" s="1" t="str">
        <f>$E$12</f>
        <v>2017-2018</v>
      </c>
      <c r="R38" s="1" t="str">
        <f>$F$12</f>
        <v>2018-2019</v>
      </c>
      <c r="S38" s="1" t="str">
        <f>$G$12</f>
        <v>2019-2020</v>
      </c>
      <c r="T38" s="1" t="str">
        <f>$H$12</f>
        <v>2020-2021</v>
      </c>
      <c r="U38" s="1" t="str">
        <f>$I$12</f>
        <v>2021-2022</v>
      </c>
      <c r="V38" s="1" t="str">
        <f>$J$12</f>
        <v>2022-2023</v>
      </c>
      <c r="W38" s="1" t="str">
        <f>$K$12</f>
        <v>2023-2024</v>
      </c>
    </row>
    <row r="39" spans="2:23">
      <c r="B39" s="3" t="s">
        <v>113</v>
      </c>
      <c r="C39" s="8">
        <v>274</v>
      </c>
      <c r="D39" s="8">
        <v>235</v>
      </c>
      <c r="E39" s="8">
        <v>226</v>
      </c>
      <c r="F39" s="8">
        <v>238</v>
      </c>
      <c r="G39" s="8">
        <v>227</v>
      </c>
      <c r="H39" s="8">
        <v>213</v>
      </c>
      <c r="I39" s="8">
        <v>198</v>
      </c>
      <c r="J39" s="8">
        <v>291</v>
      </c>
      <c r="K39" s="8">
        <v>214</v>
      </c>
      <c r="N39" s="9" t="str">
        <f>B39</f>
        <v>Home-Based</v>
      </c>
      <c r="O39" s="11">
        <f t="shared" ref="O39:W39" si="19">C39/C42</f>
        <v>1.2385300366134791E-2</v>
      </c>
      <c r="P39" s="11">
        <f t="shared" si="19"/>
        <v>1.0620508880553171E-2</v>
      </c>
      <c r="Q39" s="11">
        <f t="shared" si="19"/>
        <v>1.0060093478744715E-2</v>
      </c>
      <c r="R39" s="11">
        <f t="shared" si="19"/>
        <v>1.0784846837049122E-2</v>
      </c>
      <c r="S39" s="11">
        <f t="shared" si="19"/>
        <v>1.0592627158189455E-2</v>
      </c>
      <c r="T39" s="11">
        <f t="shared" si="19"/>
        <v>9.7881531179633292E-3</v>
      </c>
      <c r="U39" s="11">
        <f t="shared" si="19"/>
        <v>8.6353526102315847E-3</v>
      </c>
      <c r="V39" s="11">
        <f t="shared" si="19"/>
        <v>1.2587555968123637E-2</v>
      </c>
      <c r="W39" s="11">
        <f t="shared" si="19"/>
        <v>9.2233428152745447E-3</v>
      </c>
    </row>
    <row r="40" spans="2:23">
      <c r="B40" s="3" t="s">
        <v>114</v>
      </c>
      <c r="C40" s="8">
        <v>2455</v>
      </c>
      <c r="D40" s="8">
        <v>2493</v>
      </c>
      <c r="E40" s="8">
        <v>2470</v>
      </c>
      <c r="F40" s="8">
        <v>2566</v>
      </c>
      <c r="G40" s="8">
        <v>2135</v>
      </c>
      <c r="H40" s="8">
        <v>2295</v>
      </c>
      <c r="I40" s="8">
        <v>2498</v>
      </c>
      <c r="J40" s="8">
        <v>2416</v>
      </c>
      <c r="K40" s="8">
        <v>2418</v>
      </c>
      <c r="N40" s="9" t="str">
        <f>B40</f>
        <v>Private</v>
      </c>
      <c r="O40" s="11">
        <f t="shared" ref="O40:W40" si="20">C40/C42</f>
        <v>0.11097048320752158</v>
      </c>
      <c r="P40" s="11">
        <f t="shared" si="20"/>
        <v>0.11266778144348534</v>
      </c>
      <c r="Q40" s="11">
        <f t="shared" si="20"/>
        <v>0.10994880925884709</v>
      </c>
      <c r="R40" s="11">
        <f t="shared" si="20"/>
        <v>0.11627696211709262</v>
      </c>
      <c r="S40" s="11">
        <f t="shared" si="20"/>
        <v>9.9626691553896404E-2</v>
      </c>
      <c r="T40" s="11">
        <f t="shared" si="20"/>
        <v>0.10546390331326685</v>
      </c>
      <c r="U40" s="11">
        <f t="shared" si="20"/>
        <v>0.10894500414322474</v>
      </c>
      <c r="V40" s="11">
        <f t="shared" si="20"/>
        <v>0.10450699387967941</v>
      </c>
      <c r="W40" s="11">
        <f t="shared" si="20"/>
        <v>0.10421515386604603</v>
      </c>
    </row>
    <row r="41" spans="2:23">
      <c r="B41" s="3" t="s">
        <v>115</v>
      </c>
      <c r="C41" s="8">
        <v>19394</v>
      </c>
      <c r="D41" s="8">
        <v>19399</v>
      </c>
      <c r="E41" s="8">
        <v>19769</v>
      </c>
      <c r="F41" s="8">
        <v>19264</v>
      </c>
      <c r="G41" s="8">
        <v>19068</v>
      </c>
      <c r="H41" s="8">
        <v>19253</v>
      </c>
      <c r="I41" s="8">
        <v>20233</v>
      </c>
      <c r="J41" s="8">
        <v>20411.07</v>
      </c>
      <c r="K41" s="8">
        <v>20570</v>
      </c>
      <c r="N41" s="9" t="str">
        <f>B41</f>
        <v>Public</v>
      </c>
      <c r="O41" s="11">
        <f t="shared" ref="O41:W41" si="21">C41/C42</f>
        <v>0.8766442164263436</v>
      </c>
      <c r="P41" s="11">
        <f t="shared" si="21"/>
        <v>0.87671170967596146</v>
      </c>
      <c r="Q41" s="11">
        <f t="shared" si="21"/>
        <v>0.87999109726240821</v>
      </c>
      <c r="R41" s="11">
        <f t="shared" si="21"/>
        <v>0.87293819104585824</v>
      </c>
      <c r="S41" s="11">
        <f t="shared" si="21"/>
        <v>0.8897806812879141</v>
      </c>
      <c r="T41" s="11">
        <f t="shared" si="21"/>
        <v>0.88474794356876985</v>
      </c>
      <c r="U41" s="11">
        <f t="shared" si="21"/>
        <v>0.88241964324654365</v>
      </c>
      <c r="V41" s="11">
        <f t="shared" si="21"/>
        <v>0.88290545015219701</v>
      </c>
      <c r="W41" s="11">
        <f t="shared" si="21"/>
        <v>0.88656150331867944</v>
      </c>
    </row>
    <row r="42" spans="2:23">
      <c r="B42" s="134" t="s">
        <v>120</v>
      </c>
      <c r="C42" s="135">
        <v>22123</v>
      </c>
      <c r="D42" s="135">
        <v>22127</v>
      </c>
      <c r="E42" s="135">
        <v>22465</v>
      </c>
      <c r="F42" s="135">
        <v>22068</v>
      </c>
      <c r="G42" s="135">
        <v>21430</v>
      </c>
      <c r="H42" s="135">
        <v>21761</v>
      </c>
      <c r="I42" s="135">
        <v>22929</v>
      </c>
      <c r="J42" s="135">
        <v>23118.07</v>
      </c>
      <c r="K42" s="135">
        <v>23202</v>
      </c>
    </row>
    <row r="43" spans="2:23">
      <c r="B43" s="132" t="s">
        <v>184</v>
      </c>
      <c r="C43" s="133"/>
      <c r="D43" s="133"/>
      <c r="E43" s="133"/>
      <c r="F43" s="133"/>
      <c r="G43" s="133"/>
      <c r="H43" s="133"/>
      <c r="I43" s="133"/>
      <c r="J43" s="133"/>
      <c r="K43" s="133"/>
      <c r="M43" s="1" t="s">
        <v>116</v>
      </c>
      <c r="N43" s="1" t="str">
        <f>B43</f>
        <v>NE WA (Ferry, Stevens, Lincoln, Pend Orielle)</v>
      </c>
      <c r="O43" s="1" t="str">
        <f>$C$12</f>
        <v>2015-2016</v>
      </c>
      <c r="P43" s="1" t="str">
        <f>$D$12</f>
        <v>2016-2017</v>
      </c>
      <c r="Q43" s="1" t="str">
        <f>$E$12</f>
        <v>2017-2018</v>
      </c>
      <c r="R43" s="1" t="str">
        <f>$F$12</f>
        <v>2018-2019</v>
      </c>
      <c r="S43" s="1" t="str">
        <f>$G$12</f>
        <v>2019-2020</v>
      </c>
      <c r="T43" s="1" t="str">
        <f>$H$12</f>
        <v>2020-2021</v>
      </c>
      <c r="U43" s="1" t="str">
        <f>$I$12</f>
        <v>2021-2022</v>
      </c>
      <c r="V43" s="1" t="str">
        <f>$J$12</f>
        <v>2022-2023</v>
      </c>
      <c r="W43" s="1" t="str">
        <f>$K$12</f>
        <v>2023-2024</v>
      </c>
    </row>
    <row r="44" spans="2:23">
      <c r="B44" s="3" t="s">
        <v>113</v>
      </c>
      <c r="C44" s="8">
        <v>24</v>
      </c>
      <c r="D44" s="8">
        <v>21</v>
      </c>
      <c r="E44" s="8">
        <v>20</v>
      </c>
      <c r="F44" s="8">
        <v>24</v>
      </c>
      <c r="G44" s="8">
        <v>15</v>
      </c>
      <c r="H44" s="8">
        <v>19</v>
      </c>
      <c r="I44" s="8">
        <v>17</v>
      </c>
      <c r="J44" s="8">
        <v>25</v>
      </c>
      <c r="K44" s="8">
        <v>28</v>
      </c>
      <c r="N44" s="9" t="str">
        <f>B44</f>
        <v>Home-Based</v>
      </c>
      <c r="O44" s="11">
        <f t="shared" ref="O44:W44" si="22">C44/C47</f>
        <v>2.8202115158636899E-2</v>
      </c>
      <c r="P44" s="11">
        <f t="shared" si="22"/>
        <v>2.4027459954233409E-2</v>
      </c>
      <c r="Q44" s="11">
        <f t="shared" si="22"/>
        <v>2.5873221216041398E-2</v>
      </c>
      <c r="R44" s="11">
        <f t="shared" si="22"/>
        <v>2.9339853300733496E-2</v>
      </c>
      <c r="S44" s="11">
        <f t="shared" si="22"/>
        <v>1.9181585677749361E-2</v>
      </c>
      <c r="T44" s="11">
        <f t="shared" si="22"/>
        <v>2.4111675126903553E-2</v>
      </c>
      <c r="U44" s="11">
        <f t="shared" si="22"/>
        <v>2.1276595744680851E-2</v>
      </c>
      <c r="V44" s="11">
        <f t="shared" si="22"/>
        <v>3.1055900621118012E-2</v>
      </c>
      <c r="W44" s="11">
        <f t="shared" si="22"/>
        <v>3.4869240348692404E-2</v>
      </c>
    </row>
    <row r="45" spans="2:23">
      <c r="B45" s="3" t="s">
        <v>114</v>
      </c>
      <c r="C45" s="8">
        <v>13</v>
      </c>
      <c r="D45" s="8">
        <v>7</v>
      </c>
      <c r="E45" s="8">
        <v>12</v>
      </c>
      <c r="F45" s="8">
        <v>20</v>
      </c>
      <c r="G45" s="8">
        <v>5</v>
      </c>
      <c r="H45" s="8">
        <v>31</v>
      </c>
      <c r="I45" s="8">
        <v>4</v>
      </c>
      <c r="J45" s="8">
        <v>5</v>
      </c>
      <c r="K45" s="8">
        <v>6</v>
      </c>
      <c r="N45" s="9" t="str">
        <f>B45</f>
        <v>Private</v>
      </c>
      <c r="O45" s="11">
        <f t="shared" ref="O45:W45" si="23">C45/C47</f>
        <v>1.5276145710928319E-2</v>
      </c>
      <c r="P45" s="11">
        <f t="shared" si="23"/>
        <v>8.0091533180778034E-3</v>
      </c>
      <c r="Q45" s="11">
        <f t="shared" si="23"/>
        <v>1.5523932729624839E-2</v>
      </c>
      <c r="R45" s="11">
        <f t="shared" si="23"/>
        <v>2.4449877750611249E-2</v>
      </c>
      <c r="S45" s="11">
        <f t="shared" si="23"/>
        <v>6.3938618925831201E-3</v>
      </c>
      <c r="T45" s="11">
        <f t="shared" si="23"/>
        <v>3.934010152284264E-2</v>
      </c>
      <c r="U45" s="11">
        <f t="shared" si="23"/>
        <v>5.0062578222778474E-3</v>
      </c>
      <c r="V45" s="11">
        <f t="shared" si="23"/>
        <v>6.2111801242236021E-3</v>
      </c>
      <c r="W45" s="11">
        <f t="shared" si="23"/>
        <v>7.4719800747198011E-3</v>
      </c>
    </row>
    <row r="46" spans="2:23">
      <c r="B46" s="3" t="s">
        <v>115</v>
      </c>
      <c r="C46" s="8">
        <v>814</v>
      </c>
      <c r="D46" s="8">
        <v>846</v>
      </c>
      <c r="E46" s="8">
        <v>741</v>
      </c>
      <c r="F46" s="8">
        <v>774</v>
      </c>
      <c r="G46" s="8">
        <v>762</v>
      </c>
      <c r="H46" s="8">
        <v>738</v>
      </c>
      <c r="I46" s="8">
        <v>778</v>
      </c>
      <c r="J46" s="8">
        <v>775</v>
      </c>
      <c r="K46" s="8">
        <v>769</v>
      </c>
      <c r="N46" s="9" t="str">
        <f>B46</f>
        <v>Public</v>
      </c>
      <c r="O46" s="11">
        <f t="shared" ref="O46:W46" si="24">C46/C47</f>
        <v>0.95652173913043481</v>
      </c>
      <c r="P46" s="11">
        <f t="shared" si="24"/>
        <v>0.96796338672768878</v>
      </c>
      <c r="Q46" s="11">
        <f t="shared" si="24"/>
        <v>0.95860284605433377</v>
      </c>
      <c r="R46" s="11">
        <f t="shared" si="24"/>
        <v>0.94621026894865523</v>
      </c>
      <c r="S46" s="11">
        <f t="shared" si="24"/>
        <v>0.97442455242966752</v>
      </c>
      <c r="T46" s="11">
        <f t="shared" si="24"/>
        <v>0.93654822335025378</v>
      </c>
      <c r="U46" s="11">
        <f t="shared" si="24"/>
        <v>0.9737171464330413</v>
      </c>
      <c r="V46" s="11">
        <f t="shared" si="24"/>
        <v>0.96273291925465843</v>
      </c>
      <c r="W46" s="11">
        <f t="shared" si="24"/>
        <v>0.95765877957658785</v>
      </c>
    </row>
    <row r="47" spans="2:23">
      <c r="B47" s="134" t="s">
        <v>197</v>
      </c>
      <c r="C47" s="135">
        <v>851</v>
      </c>
      <c r="D47" s="135">
        <v>874</v>
      </c>
      <c r="E47" s="135">
        <v>773</v>
      </c>
      <c r="F47" s="135">
        <v>818</v>
      </c>
      <c r="G47" s="135">
        <v>782</v>
      </c>
      <c r="H47" s="135">
        <v>788</v>
      </c>
      <c r="I47" s="135">
        <v>799</v>
      </c>
      <c r="J47" s="135">
        <v>805</v>
      </c>
      <c r="K47" s="135">
        <v>803</v>
      </c>
      <c r="M47" s="1"/>
      <c r="N47" s="1"/>
      <c r="O47" s="1"/>
      <c r="P47" s="1"/>
      <c r="Q47" s="1"/>
      <c r="R47" s="1"/>
      <c r="S47" s="1"/>
      <c r="T47" s="1"/>
      <c r="U47" s="1"/>
      <c r="V47" s="1"/>
      <c r="W47" s="1"/>
    </row>
    <row r="48" spans="2:23">
      <c r="B48" s="132" t="s">
        <v>27</v>
      </c>
      <c r="C48" s="133"/>
      <c r="D48" s="133"/>
      <c r="E48" s="133"/>
      <c r="F48" s="133"/>
      <c r="G48" s="133"/>
      <c r="H48" s="133"/>
      <c r="I48" s="133"/>
      <c r="J48" s="133"/>
      <c r="K48" s="133"/>
      <c r="M48" s="1" t="s">
        <v>116</v>
      </c>
      <c r="N48" s="1" t="str">
        <f>B48</f>
        <v>Pierce</v>
      </c>
      <c r="O48" s="1" t="str">
        <f>$C$12</f>
        <v>2015-2016</v>
      </c>
      <c r="P48" s="1" t="str">
        <f>$D$12</f>
        <v>2016-2017</v>
      </c>
      <c r="Q48" s="1" t="str">
        <f>$E$12</f>
        <v>2017-2018</v>
      </c>
      <c r="R48" s="1" t="str">
        <f>$F$12</f>
        <v>2018-2019</v>
      </c>
      <c r="S48" s="1" t="str">
        <f>$G$12</f>
        <v>2019-2020</v>
      </c>
      <c r="T48" s="1" t="str">
        <f>$H$12</f>
        <v>2020-2021</v>
      </c>
      <c r="U48" s="1" t="str">
        <f>$I$12</f>
        <v>2021-2022</v>
      </c>
      <c r="V48" s="1" t="str">
        <f>$J$12</f>
        <v>2022-2023</v>
      </c>
      <c r="W48" s="1" t="str">
        <f>$K$12</f>
        <v>2023-2024</v>
      </c>
    </row>
    <row r="49" spans="2:23">
      <c r="B49" s="3" t="s">
        <v>113</v>
      </c>
      <c r="C49" s="8">
        <v>149</v>
      </c>
      <c r="D49" s="8">
        <v>146</v>
      </c>
      <c r="E49" s="8">
        <v>130</v>
      </c>
      <c r="F49" s="8">
        <v>147</v>
      </c>
      <c r="G49" s="8">
        <v>121</v>
      </c>
      <c r="H49" s="8">
        <v>123</v>
      </c>
      <c r="I49" s="8">
        <v>135</v>
      </c>
      <c r="J49" s="8">
        <v>154</v>
      </c>
      <c r="K49" s="8">
        <v>142</v>
      </c>
      <c r="N49" s="9" t="str">
        <f>B49</f>
        <v>Home-Based</v>
      </c>
      <c r="O49" s="11">
        <f t="shared" ref="O49:W49" si="25">C49/C52</f>
        <v>1.4284344741635509E-2</v>
      </c>
      <c r="P49" s="11">
        <f t="shared" si="25"/>
        <v>1.4230019493177388E-2</v>
      </c>
      <c r="Q49" s="11">
        <f t="shared" si="25"/>
        <v>1.239866475917978E-2</v>
      </c>
      <c r="R49" s="11">
        <f t="shared" si="25"/>
        <v>1.449990136121523E-2</v>
      </c>
      <c r="S49" s="11">
        <f t="shared" si="25"/>
        <v>1.2439601110311505E-2</v>
      </c>
      <c r="T49" s="11">
        <f t="shared" si="25"/>
        <v>1.2715806885144216E-2</v>
      </c>
      <c r="U49" s="11">
        <f t="shared" si="25"/>
        <v>1.3482472785379007E-2</v>
      </c>
      <c r="V49" s="11">
        <f t="shared" si="25"/>
        <v>1.5480498592681946E-2</v>
      </c>
      <c r="W49" s="11">
        <f t="shared" si="25"/>
        <v>1.4041332937802829E-2</v>
      </c>
    </row>
    <row r="50" spans="2:23">
      <c r="B50" s="3" t="s">
        <v>114</v>
      </c>
      <c r="C50" s="8">
        <v>532</v>
      </c>
      <c r="D50" s="8">
        <v>584</v>
      </c>
      <c r="E50" s="8">
        <v>555</v>
      </c>
      <c r="F50" s="8">
        <v>542</v>
      </c>
      <c r="G50" s="8">
        <v>471</v>
      </c>
      <c r="H50" s="8">
        <v>533</v>
      </c>
      <c r="I50" s="8">
        <v>515</v>
      </c>
      <c r="J50" s="8">
        <v>464</v>
      </c>
      <c r="K50" s="8">
        <v>492</v>
      </c>
      <c r="N50" s="9" t="str">
        <f>B50</f>
        <v>Private</v>
      </c>
      <c r="O50" s="11">
        <f t="shared" ref="O50:W50" si="26">C50/C52</f>
        <v>5.1001821493624776E-2</v>
      </c>
      <c r="P50" s="11">
        <f t="shared" si="26"/>
        <v>5.6920077972709551E-2</v>
      </c>
      <c r="Q50" s="11">
        <f t="shared" si="26"/>
        <v>5.2932761087267528E-2</v>
      </c>
      <c r="R50" s="11">
        <f t="shared" si="26"/>
        <v>5.3462221345433027E-2</v>
      </c>
      <c r="S50" s="11">
        <f t="shared" si="26"/>
        <v>4.8421918371543124E-2</v>
      </c>
      <c r="T50" s="11">
        <f t="shared" si="26"/>
        <v>5.5101829835624935E-2</v>
      </c>
      <c r="U50" s="11">
        <f t="shared" si="26"/>
        <v>5.1433136922001396E-2</v>
      </c>
      <c r="V50" s="11">
        <f t="shared" si="26"/>
        <v>4.6642541214314437E-2</v>
      </c>
      <c r="W50" s="11">
        <f t="shared" si="26"/>
        <v>4.8650252150697119E-2</v>
      </c>
    </row>
    <row r="51" spans="2:23">
      <c r="B51" s="3" t="s">
        <v>115</v>
      </c>
      <c r="C51" s="8">
        <v>9750</v>
      </c>
      <c r="D51" s="8">
        <v>9530</v>
      </c>
      <c r="E51" s="8">
        <v>9800</v>
      </c>
      <c r="F51" s="8">
        <v>9449</v>
      </c>
      <c r="G51" s="8">
        <v>9135</v>
      </c>
      <c r="H51" s="8">
        <v>9017</v>
      </c>
      <c r="I51" s="8">
        <v>9363</v>
      </c>
      <c r="J51" s="8">
        <v>9330</v>
      </c>
      <c r="K51" s="8">
        <v>9479</v>
      </c>
      <c r="N51" s="9" t="str">
        <f>B51</f>
        <v>Public</v>
      </c>
      <c r="O51" s="11">
        <f t="shared" ref="O51:W51" si="27">C51/C52</f>
        <v>0.93471383376473971</v>
      </c>
      <c r="P51" s="11">
        <f t="shared" si="27"/>
        <v>0.92884990253411304</v>
      </c>
      <c r="Q51" s="11">
        <f t="shared" si="27"/>
        <v>0.93466857415355264</v>
      </c>
      <c r="R51" s="11">
        <f t="shared" si="27"/>
        <v>0.93203787729335175</v>
      </c>
      <c r="S51" s="11">
        <f t="shared" si="27"/>
        <v>0.93913848051814541</v>
      </c>
      <c r="T51" s="11">
        <f t="shared" si="27"/>
        <v>0.93218236327923087</v>
      </c>
      <c r="U51" s="11">
        <f t="shared" si="27"/>
        <v>0.93508439029261958</v>
      </c>
      <c r="V51" s="11">
        <f t="shared" si="27"/>
        <v>0.93787696019300359</v>
      </c>
      <c r="W51" s="11">
        <f t="shared" si="27"/>
        <v>0.93730841491150008</v>
      </c>
    </row>
    <row r="52" spans="2:23">
      <c r="B52" s="134" t="s">
        <v>121</v>
      </c>
      <c r="C52" s="135">
        <v>10431</v>
      </c>
      <c r="D52" s="135">
        <v>10260</v>
      </c>
      <c r="E52" s="135">
        <v>10485</v>
      </c>
      <c r="F52" s="135">
        <v>10138</v>
      </c>
      <c r="G52" s="135">
        <v>9727</v>
      </c>
      <c r="H52" s="135">
        <v>9673</v>
      </c>
      <c r="I52" s="135">
        <v>10013</v>
      </c>
      <c r="J52" s="135">
        <v>9948</v>
      </c>
      <c r="K52" s="135">
        <v>10113</v>
      </c>
      <c r="M52" s="1"/>
      <c r="N52" s="1"/>
      <c r="O52" s="1"/>
      <c r="P52" s="1"/>
      <c r="Q52" s="1"/>
      <c r="R52" s="1"/>
      <c r="S52" s="1"/>
      <c r="T52" s="1"/>
      <c r="U52" s="1"/>
      <c r="V52" s="1"/>
      <c r="W52" s="1"/>
    </row>
    <row r="53" spans="2:23">
      <c r="B53" s="132" t="s">
        <v>224</v>
      </c>
      <c r="C53" s="133"/>
      <c r="D53" s="133"/>
      <c r="E53" s="133"/>
      <c r="F53" s="133"/>
      <c r="G53" s="133"/>
      <c r="H53" s="133"/>
      <c r="I53" s="133"/>
      <c r="J53" s="133"/>
      <c r="K53" s="133"/>
      <c r="M53" s="1" t="s">
        <v>116</v>
      </c>
      <c r="N53" s="1" t="str">
        <f>B53</f>
        <v>Rural SW WA (Cowlitz-Grays Harbor -Lewis - Mason -Pacific-Wahkiakum)</v>
      </c>
      <c r="O53" s="1" t="str">
        <f>$C$12</f>
        <v>2015-2016</v>
      </c>
      <c r="P53" s="1" t="str">
        <f>$D$12</f>
        <v>2016-2017</v>
      </c>
      <c r="Q53" s="1" t="str">
        <f>$E$12</f>
        <v>2017-2018</v>
      </c>
      <c r="R53" s="1" t="str">
        <f>$F$12</f>
        <v>2018-2019</v>
      </c>
      <c r="S53" s="1" t="str">
        <f>$G$12</f>
        <v>2019-2020</v>
      </c>
      <c r="T53" s="1" t="str">
        <f>$H$12</f>
        <v>2020-2021</v>
      </c>
      <c r="U53" s="1" t="str">
        <f>$I$12</f>
        <v>2021-2022</v>
      </c>
      <c r="V53" s="1" t="str">
        <f>$J$12</f>
        <v>2022-2023</v>
      </c>
      <c r="W53" s="1" t="str">
        <f>$K$12</f>
        <v>2023-2024</v>
      </c>
    </row>
    <row r="54" spans="2:23">
      <c r="B54" s="3" t="s">
        <v>113</v>
      </c>
      <c r="C54" s="8">
        <v>75</v>
      </c>
      <c r="D54" s="8">
        <v>85</v>
      </c>
      <c r="E54" s="8">
        <v>72</v>
      </c>
      <c r="F54" s="8">
        <v>75</v>
      </c>
      <c r="G54" s="8">
        <v>90</v>
      </c>
      <c r="H54" s="8">
        <v>53</v>
      </c>
      <c r="I54" s="8">
        <v>98</v>
      </c>
      <c r="J54" s="8">
        <v>91</v>
      </c>
      <c r="K54" s="8">
        <v>90</v>
      </c>
      <c r="N54" s="9" t="str">
        <f>B54</f>
        <v>Home-Based</v>
      </c>
      <c r="O54" s="11">
        <f t="shared" ref="O54:W54" si="28">C54/C57</f>
        <v>1.8450184501845018E-2</v>
      </c>
      <c r="P54" s="11">
        <f t="shared" si="28"/>
        <v>2.1023992085085333E-2</v>
      </c>
      <c r="Q54" s="11">
        <f t="shared" si="28"/>
        <v>1.7910447761194031E-2</v>
      </c>
      <c r="R54" s="11">
        <f t="shared" si="28"/>
        <v>1.9290123456790122E-2</v>
      </c>
      <c r="S54" s="11">
        <f t="shared" si="28"/>
        <v>2.3047375160051217E-2</v>
      </c>
      <c r="T54" s="11">
        <f t="shared" si="28"/>
        <v>1.425114278031729E-2</v>
      </c>
      <c r="U54" s="11">
        <f t="shared" si="28"/>
        <v>2.6175213675213676E-2</v>
      </c>
      <c r="V54" s="11">
        <f t="shared" si="28"/>
        <v>2.3972602739726026E-2</v>
      </c>
      <c r="W54" s="11">
        <f t="shared" si="28"/>
        <v>2.4698133918770581E-2</v>
      </c>
    </row>
    <row r="55" spans="2:23">
      <c r="B55" s="3" t="s">
        <v>114</v>
      </c>
      <c r="C55" s="8">
        <v>20</v>
      </c>
      <c r="D55" s="8">
        <v>23</v>
      </c>
      <c r="E55" s="8">
        <v>17</v>
      </c>
      <c r="F55" s="8">
        <v>28</v>
      </c>
      <c r="G55" s="8">
        <v>7</v>
      </c>
      <c r="H55" s="8">
        <v>6</v>
      </c>
      <c r="I55" s="8">
        <v>20</v>
      </c>
      <c r="J55" s="8">
        <v>19</v>
      </c>
      <c r="K55" s="8">
        <v>11</v>
      </c>
      <c r="N55" s="9" t="str">
        <f>B55</f>
        <v>Private</v>
      </c>
      <c r="O55" s="11">
        <f t="shared" ref="O55:W55" si="29">C55/C57</f>
        <v>4.9200492004920051E-3</v>
      </c>
      <c r="P55" s="11">
        <f t="shared" si="29"/>
        <v>5.6888449171407368E-3</v>
      </c>
      <c r="Q55" s="11">
        <f t="shared" si="29"/>
        <v>4.2288557213930348E-3</v>
      </c>
      <c r="R55" s="11">
        <f t="shared" si="29"/>
        <v>7.2016460905349796E-3</v>
      </c>
      <c r="S55" s="11">
        <f t="shared" si="29"/>
        <v>1.7925736235595391E-3</v>
      </c>
      <c r="T55" s="11">
        <f t="shared" si="29"/>
        <v>1.6133369185264857E-3</v>
      </c>
      <c r="U55" s="11">
        <f t="shared" si="29"/>
        <v>5.341880341880342E-3</v>
      </c>
      <c r="V55" s="11">
        <f t="shared" si="29"/>
        <v>5.0052687038988405E-3</v>
      </c>
      <c r="W55" s="11">
        <f t="shared" si="29"/>
        <v>3.0186608122941823E-3</v>
      </c>
    </row>
    <row r="56" spans="2:23">
      <c r="B56" s="3" t="s">
        <v>115</v>
      </c>
      <c r="C56" s="8">
        <v>3970</v>
      </c>
      <c r="D56" s="8">
        <v>3935</v>
      </c>
      <c r="E56" s="8">
        <v>3931</v>
      </c>
      <c r="F56" s="8">
        <v>3785</v>
      </c>
      <c r="G56" s="8">
        <v>3808</v>
      </c>
      <c r="H56" s="8">
        <v>3660</v>
      </c>
      <c r="I56" s="8">
        <v>3626</v>
      </c>
      <c r="J56" s="8">
        <v>3686</v>
      </c>
      <c r="K56" s="8">
        <v>3543</v>
      </c>
      <c r="N56" s="9" t="str">
        <f>B56</f>
        <v>Public</v>
      </c>
      <c r="O56" s="11">
        <f t="shared" ref="O56:W56" si="30">C56/C57</f>
        <v>0.97662976629766296</v>
      </c>
      <c r="P56" s="11">
        <f t="shared" si="30"/>
        <v>0.97328716299777396</v>
      </c>
      <c r="Q56" s="11">
        <f t="shared" si="30"/>
        <v>0.97786069651741292</v>
      </c>
      <c r="R56" s="11">
        <f t="shared" si="30"/>
        <v>0.97350823045267487</v>
      </c>
      <c r="S56" s="11">
        <f t="shared" si="30"/>
        <v>0.97516005121638927</v>
      </c>
      <c r="T56" s="11">
        <f t="shared" si="30"/>
        <v>0.98413552030115625</v>
      </c>
      <c r="U56" s="11">
        <f t="shared" si="30"/>
        <v>0.96848290598290598</v>
      </c>
      <c r="V56" s="11">
        <f t="shared" si="30"/>
        <v>0.97102212855637515</v>
      </c>
      <c r="W56" s="11">
        <f t="shared" si="30"/>
        <v>0.97228320526893519</v>
      </c>
    </row>
    <row r="57" spans="2:23">
      <c r="B57" s="134" t="s">
        <v>226</v>
      </c>
      <c r="C57" s="135">
        <v>4065</v>
      </c>
      <c r="D57" s="135">
        <v>4043</v>
      </c>
      <c r="E57" s="135">
        <v>4020</v>
      </c>
      <c r="F57" s="135">
        <v>3888</v>
      </c>
      <c r="G57" s="135">
        <v>3905</v>
      </c>
      <c r="H57" s="135">
        <v>3719</v>
      </c>
      <c r="I57" s="135">
        <v>3744</v>
      </c>
      <c r="J57" s="135">
        <v>3796</v>
      </c>
      <c r="K57" s="135">
        <v>3644</v>
      </c>
      <c r="O57" s="11"/>
      <c r="P57" s="11"/>
      <c r="Q57" s="11"/>
      <c r="R57" s="11"/>
      <c r="S57" s="11"/>
      <c r="T57" s="11"/>
      <c r="U57" s="11"/>
      <c r="V57" s="11"/>
      <c r="W57" s="11"/>
    </row>
    <row r="58" spans="2:23">
      <c r="B58" s="132" t="s">
        <v>185</v>
      </c>
      <c r="C58" s="133"/>
      <c r="D58" s="133"/>
      <c r="E58" s="133"/>
      <c r="F58" s="133"/>
      <c r="G58" s="133"/>
      <c r="H58" s="133"/>
      <c r="I58" s="133"/>
      <c r="J58" s="133"/>
      <c r="K58" s="133"/>
      <c r="M58" s="1" t="s">
        <v>116</v>
      </c>
      <c r="N58" s="1" t="str">
        <f>B58</f>
        <v>SE WA (Adams-Asotin-Columia-Garfield-Walla Walla-Whitman)</v>
      </c>
      <c r="O58" s="1" t="str">
        <f>$C$12</f>
        <v>2015-2016</v>
      </c>
      <c r="P58" s="1" t="str">
        <f>$D$12</f>
        <v>2016-2017</v>
      </c>
      <c r="Q58" s="1" t="str">
        <f>$E$12</f>
        <v>2017-2018</v>
      </c>
      <c r="R58" s="1" t="str">
        <f>$F$12</f>
        <v>2018-2019</v>
      </c>
      <c r="S58" s="1" t="str">
        <f>$G$12</f>
        <v>2019-2020</v>
      </c>
      <c r="T58" s="1" t="str">
        <f>$H$12</f>
        <v>2020-2021</v>
      </c>
      <c r="U58" s="1" t="str">
        <f>$I$12</f>
        <v>2021-2022</v>
      </c>
      <c r="V58" s="1" t="str">
        <f>$J$12</f>
        <v>2022-2023</v>
      </c>
      <c r="W58" s="1" t="str">
        <f>$K$12</f>
        <v>2023-2024</v>
      </c>
    </row>
    <row r="59" spans="2:23">
      <c r="B59" s="3" t="s">
        <v>113</v>
      </c>
      <c r="C59" s="8">
        <v>25</v>
      </c>
      <c r="D59" s="8">
        <v>24</v>
      </c>
      <c r="E59" s="8">
        <v>15</v>
      </c>
      <c r="F59" s="8">
        <v>16</v>
      </c>
      <c r="G59" s="8">
        <v>13</v>
      </c>
      <c r="H59" s="8">
        <v>25</v>
      </c>
      <c r="I59" s="8">
        <v>27</v>
      </c>
      <c r="J59" s="8">
        <v>27</v>
      </c>
      <c r="K59" s="8">
        <v>24</v>
      </c>
      <c r="N59" s="9" t="str">
        <f>B59</f>
        <v>Home-Based</v>
      </c>
      <c r="O59" s="11">
        <f t="shared" ref="O59:W59" si="31">C59/C62</f>
        <v>1.2588116817724069E-2</v>
      </c>
      <c r="P59" s="11">
        <f t="shared" si="31"/>
        <v>1.2772751463544438E-2</v>
      </c>
      <c r="Q59" s="11">
        <f t="shared" si="31"/>
        <v>7.7599586135540608E-3</v>
      </c>
      <c r="R59" s="11">
        <f t="shared" si="31"/>
        <v>8.8057237204182716E-3</v>
      </c>
      <c r="S59" s="11">
        <f t="shared" si="31"/>
        <v>6.7814293166405838E-3</v>
      </c>
      <c r="T59" s="11">
        <f t="shared" si="31"/>
        <v>1.4076576576576577E-2</v>
      </c>
      <c r="U59" s="11">
        <f t="shared" si="31"/>
        <v>1.4563106796116505E-2</v>
      </c>
      <c r="V59" s="11">
        <f t="shared" si="31"/>
        <v>1.4523937600860678E-2</v>
      </c>
      <c r="W59" s="11">
        <f t="shared" si="31"/>
        <v>1.2711864406779662E-2</v>
      </c>
    </row>
    <row r="60" spans="2:23">
      <c r="B60" s="3" t="s">
        <v>114</v>
      </c>
      <c r="C60" s="8">
        <v>96</v>
      </c>
      <c r="D60" s="8">
        <v>87</v>
      </c>
      <c r="E60" s="8">
        <v>77</v>
      </c>
      <c r="F60" s="8">
        <v>93</v>
      </c>
      <c r="G60" s="8">
        <v>78</v>
      </c>
      <c r="H60" s="8">
        <v>39</v>
      </c>
      <c r="I60" s="8">
        <v>58</v>
      </c>
      <c r="J60" s="8">
        <v>67</v>
      </c>
      <c r="K60" s="8">
        <v>62</v>
      </c>
      <c r="N60" s="9" t="str">
        <f>B60</f>
        <v>Private</v>
      </c>
      <c r="O60" s="11">
        <f t="shared" ref="O60:W60" si="32">C60/C62</f>
        <v>4.8338368580060423E-2</v>
      </c>
      <c r="P60" s="11">
        <f t="shared" si="32"/>
        <v>4.6301224055348589E-2</v>
      </c>
      <c r="Q60" s="11">
        <f t="shared" si="32"/>
        <v>3.9834454216244181E-2</v>
      </c>
      <c r="R60" s="11">
        <f t="shared" si="32"/>
        <v>5.1183269124931208E-2</v>
      </c>
      <c r="S60" s="11">
        <f t="shared" si="32"/>
        <v>4.0688575899843503E-2</v>
      </c>
      <c r="T60" s="11">
        <f t="shared" si="32"/>
        <v>2.1959459459459461E-2</v>
      </c>
      <c r="U60" s="11">
        <f t="shared" si="32"/>
        <v>3.1283710895361382E-2</v>
      </c>
      <c r="V60" s="11">
        <f t="shared" si="32"/>
        <v>3.6040882194728348E-2</v>
      </c>
      <c r="W60" s="11">
        <f t="shared" si="32"/>
        <v>3.283898305084746E-2</v>
      </c>
    </row>
    <row r="61" spans="2:23">
      <c r="B61" s="3" t="s">
        <v>115</v>
      </c>
      <c r="C61" s="8">
        <v>1865</v>
      </c>
      <c r="D61" s="8">
        <v>1768</v>
      </c>
      <c r="E61" s="8">
        <v>1841</v>
      </c>
      <c r="F61" s="8">
        <v>1708</v>
      </c>
      <c r="G61" s="8">
        <v>1826</v>
      </c>
      <c r="H61" s="8">
        <v>1712</v>
      </c>
      <c r="I61" s="8">
        <v>1769</v>
      </c>
      <c r="J61" s="8">
        <v>1765</v>
      </c>
      <c r="K61" s="8">
        <v>1802</v>
      </c>
      <c r="N61" s="9" t="str">
        <f>B61</f>
        <v>Public</v>
      </c>
      <c r="O61" s="11">
        <f t="shared" ref="O61:W61" si="33">C61/C62</f>
        <v>0.93907351460221555</v>
      </c>
      <c r="P61" s="11">
        <f t="shared" si="33"/>
        <v>0.94092602448110696</v>
      </c>
      <c r="Q61" s="11">
        <f t="shared" si="33"/>
        <v>0.95240558717020174</v>
      </c>
      <c r="R61" s="11">
        <f t="shared" si="33"/>
        <v>0.94001100715465047</v>
      </c>
      <c r="S61" s="11">
        <f t="shared" si="33"/>
        <v>0.95252999478351597</v>
      </c>
      <c r="T61" s="11">
        <f t="shared" si="33"/>
        <v>0.963963963963964</v>
      </c>
      <c r="U61" s="11">
        <f t="shared" si="33"/>
        <v>0.95415318230852209</v>
      </c>
      <c r="V61" s="11">
        <f t="shared" si="33"/>
        <v>0.94943518020441098</v>
      </c>
      <c r="W61" s="11">
        <f t="shared" si="33"/>
        <v>0.95444915254237284</v>
      </c>
    </row>
    <row r="62" spans="2:23">
      <c r="B62" s="134" t="s">
        <v>198</v>
      </c>
      <c r="C62" s="135">
        <v>1986</v>
      </c>
      <c r="D62" s="135">
        <v>1879</v>
      </c>
      <c r="E62" s="135">
        <v>1933</v>
      </c>
      <c r="F62" s="135">
        <v>1817</v>
      </c>
      <c r="G62" s="135">
        <v>1917</v>
      </c>
      <c r="H62" s="135">
        <v>1776</v>
      </c>
      <c r="I62" s="135">
        <v>1854</v>
      </c>
      <c r="J62" s="135">
        <v>1859</v>
      </c>
      <c r="K62" s="135">
        <v>1888</v>
      </c>
      <c r="O62" s="11"/>
      <c r="P62" s="11"/>
      <c r="Q62" s="11"/>
      <c r="R62" s="11"/>
      <c r="S62" s="11"/>
      <c r="T62" s="11"/>
      <c r="U62" s="11"/>
      <c r="V62" s="11"/>
      <c r="W62" s="11"/>
    </row>
    <row r="63" spans="2:23">
      <c r="B63" s="132" t="s">
        <v>225</v>
      </c>
      <c r="C63" s="133"/>
      <c r="D63" s="133"/>
      <c r="E63" s="133"/>
      <c r="F63" s="133"/>
      <c r="G63" s="133"/>
      <c r="H63" s="133"/>
      <c r="I63" s="133"/>
      <c r="J63" s="133"/>
      <c r="K63" s="133"/>
      <c r="M63" s="1" t="s">
        <v>116</v>
      </c>
      <c r="N63" s="1" t="str">
        <f>B63</f>
        <v>Skagit-San Juan -Island</v>
      </c>
      <c r="O63" s="1" t="str">
        <f>$C$12</f>
        <v>2015-2016</v>
      </c>
      <c r="P63" s="1" t="str">
        <f>$D$12</f>
        <v>2016-2017</v>
      </c>
      <c r="Q63" s="1" t="str">
        <f>$E$12</f>
        <v>2017-2018</v>
      </c>
      <c r="R63" s="1" t="str">
        <f>$F$12</f>
        <v>2018-2019</v>
      </c>
      <c r="S63" s="1" t="str">
        <f>$G$12</f>
        <v>2019-2020</v>
      </c>
      <c r="T63" s="1" t="str">
        <f>$H$12</f>
        <v>2020-2021</v>
      </c>
      <c r="U63" s="1" t="str">
        <f>$I$12</f>
        <v>2021-2022</v>
      </c>
      <c r="V63" s="1" t="str">
        <f>$J$12</f>
        <v>2022-2023</v>
      </c>
      <c r="W63" s="1" t="str">
        <f>$K$12</f>
        <v>2023-2024</v>
      </c>
    </row>
    <row r="64" spans="2:23">
      <c r="B64" s="3" t="s">
        <v>113</v>
      </c>
      <c r="C64" s="8">
        <v>50</v>
      </c>
      <c r="D64" s="8">
        <v>38</v>
      </c>
      <c r="E64" s="8">
        <v>52</v>
      </c>
      <c r="F64" s="8">
        <v>63</v>
      </c>
      <c r="G64" s="8">
        <v>56</v>
      </c>
      <c r="H64" s="8">
        <v>45</v>
      </c>
      <c r="I64" s="8">
        <v>48</v>
      </c>
      <c r="J64" s="8">
        <v>51</v>
      </c>
      <c r="K64" s="8">
        <v>65</v>
      </c>
      <c r="N64" s="9" t="str">
        <f>B64</f>
        <v>Home-Based</v>
      </c>
      <c r="O64" s="11">
        <f t="shared" ref="O64:W64" si="34">C64/C67</f>
        <v>1.9500780031201249E-2</v>
      </c>
      <c r="P64" s="11">
        <f t="shared" si="34"/>
        <v>1.5959680806383873E-2</v>
      </c>
      <c r="Q64" s="11">
        <f t="shared" si="34"/>
        <v>2.2549869904596703E-2</v>
      </c>
      <c r="R64" s="11">
        <f t="shared" si="34"/>
        <v>2.6934587430525864E-2</v>
      </c>
      <c r="S64" s="11">
        <f t="shared" si="34"/>
        <v>2.4190064794816415E-2</v>
      </c>
      <c r="T64" s="11">
        <f t="shared" si="34"/>
        <v>1.9797624285085788E-2</v>
      </c>
      <c r="U64" s="11">
        <f t="shared" si="34"/>
        <v>2.0806241872561769E-2</v>
      </c>
      <c r="V64" s="11">
        <f t="shared" si="34"/>
        <v>2.0996294771510909E-2</v>
      </c>
      <c r="W64" s="11">
        <f t="shared" si="34"/>
        <v>2.6959767731231855E-2</v>
      </c>
    </row>
    <row r="65" spans="2:23">
      <c r="B65" s="3" t="s">
        <v>114</v>
      </c>
      <c r="C65" s="8">
        <v>61</v>
      </c>
      <c r="D65" s="8">
        <v>54</v>
      </c>
      <c r="E65" s="8">
        <v>45</v>
      </c>
      <c r="F65" s="8">
        <v>49</v>
      </c>
      <c r="G65" s="8">
        <v>44</v>
      </c>
      <c r="H65" s="8">
        <v>124</v>
      </c>
      <c r="I65" s="8">
        <v>50</v>
      </c>
      <c r="J65" s="8">
        <v>66</v>
      </c>
      <c r="K65" s="8">
        <v>55</v>
      </c>
      <c r="N65" s="9" t="str">
        <f>B65</f>
        <v>Private</v>
      </c>
      <c r="O65" s="11">
        <f t="shared" ref="O65:W65" si="35">C65/C67</f>
        <v>2.3790951638065522E-2</v>
      </c>
      <c r="P65" s="11">
        <f t="shared" si="35"/>
        <v>2.267954640907182E-2</v>
      </c>
      <c r="Q65" s="11">
        <f t="shared" si="35"/>
        <v>1.9514310494362534E-2</v>
      </c>
      <c r="R65" s="11">
        <f t="shared" si="35"/>
        <v>2.0949123557075674E-2</v>
      </c>
      <c r="S65" s="11">
        <f t="shared" si="35"/>
        <v>1.9006479481641469E-2</v>
      </c>
      <c r="T65" s="11">
        <f t="shared" si="35"/>
        <v>5.4553453585569733E-2</v>
      </c>
      <c r="U65" s="11">
        <f t="shared" si="35"/>
        <v>2.1673168617251843E-2</v>
      </c>
      <c r="V65" s="11">
        <f t="shared" si="35"/>
        <v>2.7171675586661177E-2</v>
      </c>
      <c r="W65" s="11">
        <f t="shared" si="35"/>
        <v>2.2812111157196183E-2</v>
      </c>
    </row>
    <row r="66" spans="2:23">
      <c r="B66" s="3" t="s">
        <v>115</v>
      </c>
      <c r="C66" s="8">
        <v>2453</v>
      </c>
      <c r="D66" s="8">
        <v>2289</v>
      </c>
      <c r="E66" s="8">
        <v>2209</v>
      </c>
      <c r="F66" s="8">
        <v>2227</v>
      </c>
      <c r="G66" s="8">
        <v>2215</v>
      </c>
      <c r="H66" s="8">
        <v>2104</v>
      </c>
      <c r="I66" s="8">
        <v>2209</v>
      </c>
      <c r="J66" s="8">
        <v>2312</v>
      </c>
      <c r="K66" s="8">
        <v>2291</v>
      </c>
      <c r="N66" s="9" t="str">
        <f>B66</f>
        <v>Public</v>
      </c>
      <c r="O66" s="11">
        <f t="shared" ref="O66:W66" si="36">C66/C67</f>
        <v>0.95670826833073319</v>
      </c>
      <c r="P66" s="11">
        <f t="shared" si="36"/>
        <v>0.96136077278454435</v>
      </c>
      <c r="Q66" s="11">
        <f t="shared" si="36"/>
        <v>0.95793581960104079</v>
      </c>
      <c r="R66" s="11">
        <f t="shared" si="36"/>
        <v>0.95211628901239842</v>
      </c>
      <c r="S66" s="11">
        <f t="shared" si="36"/>
        <v>0.95680345572354208</v>
      </c>
      <c r="T66" s="11">
        <f t="shared" si="36"/>
        <v>0.92564892212934446</v>
      </c>
      <c r="U66" s="11">
        <f t="shared" si="36"/>
        <v>0.95752058951018637</v>
      </c>
      <c r="V66" s="11">
        <f t="shared" si="36"/>
        <v>0.95183202964182789</v>
      </c>
      <c r="W66" s="11">
        <f t="shared" si="36"/>
        <v>0.95022812111157196</v>
      </c>
    </row>
    <row r="67" spans="2:23">
      <c r="B67" s="134" t="s">
        <v>227</v>
      </c>
      <c r="C67" s="135">
        <v>2564</v>
      </c>
      <c r="D67" s="135">
        <v>2381</v>
      </c>
      <c r="E67" s="135">
        <v>2306</v>
      </c>
      <c r="F67" s="135">
        <v>2339</v>
      </c>
      <c r="G67" s="135">
        <v>2315</v>
      </c>
      <c r="H67" s="135">
        <v>2273</v>
      </c>
      <c r="I67" s="135">
        <v>2307</v>
      </c>
      <c r="J67" s="135">
        <v>2429</v>
      </c>
      <c r="K67" s="135">
        <v>2411</v>
      </c>
      <c r="O67" s="11"/>
      <c r="P67" s="11"/>
      <c r="Q67" s="11"/>
      <c r="R67" s="11"/>
      <c r="S67" s="11"/>
      <c r="T67" s="11"/>
      <c r="U67" s="11"/>
      <c r="V67" s="11"/>
      <c r="W67" s="11"/>
    </row>
    <row r="68" spans="2:23">
      <c r="B68" s="132" t="s">
        <v>31</v>
      </c>
      <c r="C68" s="133"/>
      <c r="D68" s="133"/>
      <c r="E68" s="133"/>
      <c r="F68" s="133"/>
      <c r="G68" s="133"/>
      <c r="H68" s="133"/>
      <c r="I68" s="133"/>
      <c r="J68" s="133"/>
      <c r="K68" s="133"/>
      <c r="M68" s="1" t="s">
        <v>116</v>
      </c>
      <c r="N68" s="1" t="str">
        <f>B68</f>
        <v>Snohomish</v>
      </c>
      <c r="O68" s="1" t="str">
        <f>$C$12</f>
        <v>2015-2016</v>
      </c>
      <c r="P68" s="1" t="str">
        <f>$D$12</f>
        <v>2016-2017</v>
      </c>
      <c r="Q68" s="1" t="str">
        <f>$E$12</f>
        <v>2017-2018</v>
      </c>
      <c r="R68" s="1" t="str">
        <f>$F$12</f>
        <v>2018-2019</v>
      </c>
      <c r="S68" s="1" t="str">
        <f>$G$12</f>
        <v>2019-2020</v>
      </c>
      <c r="T68" s="1" t="str">
        <f>$H$12</f>
        <v>2020-2021</v>
      </c>
      <c r="U68" s="1" t="str">
        <f>$I$12</f>
        <v>2021-2022</v>
      </c>
      <c r="V68" s="1" t="str">
        <f>$J$12</f>
        <v>2022-2023</v>
      </c>
      <c r="W68" s="1" t="str">
        <f>$K$12</f>
        <v>2023-2024</v>
      </c>
    </row>
    <row r="69" spans="2:23">
      <c r="B69" s="3" t="s">
        <v>113</v>
      </c>
      <c r="C69" s="8">
        <v>116</v>
      </c>
      <c r="D69" s="8">
        <v>120</v>
      </c>
      <c r="E69" s="8">
        <v>151</v>
      </c>
      <c r="F69" s="8">
        <v>122</v>
      </c>
      <c r="G69" s="8">
        <v>115</v>
      </c>
      <c r="H69" s="8">
        <v>148</v>
      </c>
      <c r="I69" s="8">
        <v>142</v>
      </c>
      <c r="J69" s="8">
        <v>112</v>
      </c>
      <c r="K69" s="8">
        <v>158</v>
      </c>
      <c r="N69" s="9" t="str">
        <f>B69</f>
        <v>Home-Based</v>
      </c>
      <c r="O69" s="11">
        <f t="shared" ref="O69:W69" si="37">C69/C72</f>
        <v>1.2189995796553174E-2</v>
      </c>
      <c r="P69" s="11">
        <f t="shared" si="37"/>
        <v>1.262493424513414E-2</v>
      </c>
      <c r="Q69" s="11">
        <f t="shared" si="37"/>
        <v>1.6106666666666665E-2</v>
      </c>
      <c r="R69" s="11">
        <f t="shared" si="37"/>
        <v>1.3431685566442805E-2</v>
      </c>
      <c r="S69" s="11">
        <f t="shared" si="37"/>
        <v>1.2985546522131889E-2</v>
      </c>
      <c r="T69" s="11">
        <f t="shared" si="37"/>
        <v>1.6935576152877902E-2</v>
      </c>
      <c r="U69" s="11">
        <f t="shared" si="37"/>
        <v>1.5418023887079262E-2</v>
      </c>
      <c r="V69" s="11">
        <f t="shared" si="37"/>
        <v>1.32858837485172E-2</v>
      </c>
      <c r="W69" s="11">
        <f t="shared" si="37"/>
        <v>1.8865671641791044E-2</v>
      </c>
    </row>
    <row r="70" spans="2:23">
      <c r="B70" s="3" t="s">
        <v>114</v>
      </c>
      <c r="C70" s="8">
        <v>238</v>
      </c>
      <c r="D70" s="8">
        <v>227</v>
      </c>
      <c r="E70" s="8">
        <v>253</v>
      </c>
      <c r="F70" s="8">
        <v>222</v>
      </c>
      <c r="G70" s="8">
        <v>334</v>
      </c>
      <c r="H70" s="8">
        <v>227</v>
      </c>
      <c r="I70" s="8">
        <v>227</v>
      </c>
      <c r="J70" s="8">
        <v>236</v>
      </c>
      <c r="K70" s="8">
        <v>185</v>
      </c>
      <c r="N70" s="9" t="str">
        <f>B70</f>
        <v>Private</v>
      </c>
      <c r="O70" s="11">
        <f t="shared" ref="O70:W70" si="38">C70/C72</f>
        <v>2.5010508617065993E-2</v>
      </c>
      <c r="P70" s="11">
        <f t="shared" si="38"/>
        <v>2.3882167280378747E-2</v>
      </c>
      <c r="Q70" s="11">
        <f t="shared" si="38"/>
        <v>2.6986666666666666E-2</v>
      </c>
      <c r="R70" s="11">
        <f t="shared" si="38"/>
        <v>2.4441263899592645E-2</v>
      </c>
      <c r="S70" s="11">
        <f t="shared" si="38"/>
        <v>3.7714543812104789E-2</v>
      </c>
      <c r="T70" s="11">
        <f t="shared" si="38"/>
        <v>2.5975512072319486E-2</v>
      </c>
      <c r="U70" s="11">
        <f t="shared" si="38"/>
        <v>2.4647122692725298E-2</v>
      </c>
      <c r="V70" s="11">
        <f t="shared" si="38"/>
        <v>2.7995255041518386E-2</v>
      </c>
      <c r="W70" s="11">
        <f t="shared" si="38"/>
        <v>2.208955223880597E-2</v>
      </c>
    </row>
    <row r="71" spans="2:23">
      <c r="B71" s="3" t="s">
        <v>115</v>
      </c>
      <c r="C71" s="8">
        <v>9162</v>
      </c>
      <c r="D71" s="8">
        <v>9158</v>
      </c>
      <c r="E71" s="8">
        <v>8971</v>
      </c>
      <c r="F71" s="8">
        <v>8739</v>
      </c>
      <c r="G71" s="8">
        <v>8407</v>
      </c>
      <c r="H71" s="8">
        <v>8364</v>
      </c>
      <c r="I71" s="8">
        <v>8841</v>
      </c>
      <c r="J71" s="8">
        <v>8082</v>
      </c>
      <c r="K71" s="8">
        <v>8032</v>
      </c>
      <c r="N71" s="9" t="str">
        <f>B71</f>
        <v>Public</v>
      </c>
      <c r="O71" s="11">
        <f t="shared" ref="O71:W71" si="39">C71/C72</f>
        <v>0.96279949558638078</v>
      </c>
      <c r="P71" s="11">
        <f t="shared" si="39"/>
        <v>0.96349289847448716</v>
      </c>
      <c r="Q71" s="11">
        <f t="shared" si="39"/>
        <v>0.95690666666666668</v>
      </c>
      <c r="R71" s="11">
        <f t="shared" si="39"/>
        <v>0.96212705053396452</v>
      </c>
      <c r="S71" s="11">
        <f t="shared" si="39"/>
        <v>0.94929990966576328</v>
      </c>
      <c r="T71" s="11">
        <f t="shared" si="39"/>
        <v>0.9570889117748026</v>
      </c>
      <c r="U71" s="11">
        <f t="shared" si="39"/>
        <v>0.95993485342019547</v>
      </c>
      <c r="V71" s="11">
        <f t="shared" si="39"/>
        <v>0.95871886120996441</v>
      </c>
      <c r="W71" s="11">
        <f t="shared" si="39"/>
        <v>0.95904477611940298</v>
      </c>
    </row>
    <row r="72" spans="2:23">
      <c r="B72" s="134" t="s">
        <v>122</v>
      </c>
      <c r="C72" s="135">
        <v>9516</v>
      </c>
      <c r="D72" s="135">
        <v>9505</v>
      </c>
      <c r="E72" s="135">
        <v>9375</v>
      </c>
      <c r="F72" s="135">
        <v>9083</v>
      </c>
      <c r="G72" s="135">
        <v>8856</v>
      </c>
      <c r="H72" s="135">
        <v>8739</v>
      </c>
      <c r="I72" s="135">
        <v>9210</v>
      </c>
      <c r="J72" s="135">
        <v>8430</v>
      </c>
      <c r="K72" s="135">
        <v>8375</v>
      </c>
      <c r="O72" s="11"/>
      <c r="P72" s="11"/>
      <c r="Q72" s="11"/>
      <c r="R72" s="11"/>
      <c r="S72" s="11"/>
      <c r="T72" s="11"/>
      <c r="U72" s="11"/>
      <c r="V72" s="11"/>
      <c r="W72" s="11"/>
    </row>
    <row r="73" spans="2:23">
      <c r="B73" s="132" t="s">
        <v>32</v>
      </c>
      <c r="C73" s="133"/>
      <c r="D73" s="133"/>
      <c r="E73" s="133"/>
      <c r="F73" s="133"/>
      <c r="G73" s="133"/>
      <c r="H73" s="133"/>
      <c r="I73" s="133"/>
      <c r="J73" s="133"/>
      <c r="K73" s="133"/>
      <c r="M73" s="1" t="s">
        <v>116</v>
      </c>
      <c r="N73" s="1" t="str">
        <f>B73</f>
        <v>Spokane</v>
      </c>
      <c r="O73" s="1" t="str">
        <f>$C$12</f>
        <v>2015-2016</v>
      </c>
      <c r="P73" s="1" t="str">
        <f>$D$12</f>
        <v>2016-2017</v>
      </c>
      <c r="Q73" s="1" t="str">
        <f>$E$12</f>
        <v>2017-2018</v>
      </c>
      <c r="R73" s="1" t="str">
        <f>$F$12</f>
        <v>2018-2019</v>
      </c>
      <c r="S73" s="1" t="str">
        <f>$G$12</f>
        <v>2019-2020</v>
      </c>
      <c r="T73" s="1" t="str">
        <f>$H$12</f>
        <v>2020-2021</v>
      </c>
      <c r="U73" s="1" t="str">
        <f>$I$12</f>
        <v>2021-2022</v>
      </c>
      <c r="V73" s="1" t="str">
        <f>$J$12</f>
        <v>2022-2023</v>
      </c>
      <c r="W73" s="1" t="str">
        <f>$K$12</f>
        <v>2023-2024</v>
      </c>
    </row>
    <row r="74" spans="2:23">
      <c r="B74" s="3" t="s">
        <v>113</v>
      </c>
      <c r="C74" s="8">
        <v>68</v>
      </c>
      <c r="D74" s="8">
        <v>69</v>
      </c>
      <c r="E74" s="8">
        <v>73</v>
      </c>
      <c r="F74" s="8">
        <v>69</v>
      </c>
      <c r="G74" s="8">
        <v>63</v>
      </c>
      <c r="H74" s="8">
        <v>89</v>
      </c>
      <c r="I74" s="8">
        <v>93</v>
      </c>
      <c r="J74" s="8">
        <v>88</v>
      </c>
      <c r="K74" s="8">
        <v>90</v>
      </c>
      <c r="N74" s="9" t="str">
        <f>B74</f>
        <v>Home-Based</v>
      </c>
      <c r="O74" s="11">
        <f t="shared" ref="O74:W74" si="40">C74/C77</f>
        <v>1.0754388739522379E-2</v>
      </c>
      <c r="P74" s="11">
        <f t="shared" si="40"/>
        <v>1.1203117389186557E-2</v>
      </c>
      <c r="Q74" s="11">
        <f t="shared" si="40"/>
        <v>1.1399125546533417E-2</v>
      </c>
      <c r="R74" s="11">
        <f t="shared" si="40"/>
        <v>1.1095031355523395E-2</v>
      </c>
      <c r="S74" s="11">
        <f t="shared" si="40"/>
        <v>1.0141661300708307E-2</v>
      </c>
      <c r="T74" s="11">
        <f t="shared" si="40"/>
        <v>1.4915367856544327E-2</v>
      </c>
      <c r="U74" s="11">
        <f t="shared" si="40"/>
        <v>1.489191353082466E-2</v>
      </c>
      <c r="V74" s="11">
        <f t="shared" si="40"/>
        <v>1.4028375577873425E-2</v>
      </c>
      <c r="W74" s="11">
        <f t="shared" si="40"/>
        <v>1.4572538860103627E-2</v>
      </c>
    </row>
    <row r="75" spans="2:23">
      <c r="B75" s="3" t="s">
        <v>114</v>
      </c>
      <c r="C75" s="8">
        <v>419</v>
      </c>
      <c r="D75" s="8">
        <v>395</v>
      </c>
      <c r="E75" s="8">
        <v>373</v>
      </c>
      <c r="F75" s="8">
        <v>412</v>
      </c>
      <c r="G75" s="8">
        <v>385</v>
      </c>
      <c r="H75" s="8">
        <v>323</v>
      </c>
      <c r="I75" s="8">
        <v>393</v>
      </c>
      <c r="J75" s="8">
        <v>411</v>
      </c>
      <c r="K75" s="8">
        <v>345</v>
      </c>
      <c r="N75" s="9" t="str">
        <f>B75</f>
        <v>Private</v>
      </c>
      <c r="O75" s="11">
        <f t="shared" ref="O75:W75" si="41">C75/C77</f>
        <v>6.6266012968527604E-2</v>
      </c>
      <c r="P75" s="11">
        <f t="shared" si="41"/>
        <v>6.4133787952589699E-2</v>
      </c>
      <c r="Q75" s="11">
        <f t="shared" si="41"/>
        <v>5.8244846970643346E-2</v>
      </c>
      <c r="R75" s="11">
        <f t="shared" si="41"/>
        <v>6.6248593021386082E-2</v>
      </c>
      <c r="S75" s="11">
        <f t="shared" si="41"/>
        <v>6.1976819059884093E-2</v>
      </c>
      <c r="T75" s="11">
        <f t="shared" si="41"/>
        <v>5.4131054131054131E-2</v>
      </c>
      <c r="U75" s="11">
        <f t="shared" si="41"/>
        <v>6.2930344275420338E-2</v>
      </c>
      <c r="V75" s="11">
        <f t="shared" si="41"/>
        <v>6.5518890483022479E-2</v>
      </c>
      <c r="W75" s="11">
        <f t="shared" si="41"/>
        <v>5.5861398963730567E-2</v>
      </c>
    </row>
    <row r="76" spans="2:23">
      <c r="B76" s="3" t="s">
        <v>115</v>
      </c>
      <c r="C76" s="8">
        <v>5836</v>
      </c>
      <c r="D76" s="8">
        <v>5695</v>
      </c>
      <c r="E76" s="8">
        <v>5958</v>
      </c>
      <c r="F76" s="8">
        <v>5738</v>
      </c>
      <c r="G76" s="8">
        <v>5764</v>
      </c>
      <c r="H76" s="8">
        <v>5555</v>
      </c>
      <c r="I76" s="8">
        <v>5759</v>
      </c>
      <c r="J76" s="8">
        <v>5774</v>
      </c>
      <c r="K76" s="8">
        <v>5741</v>
      </c>
      <c r="N76" s="9" t="str">
        <f>B76</f>
        <v>Public</v>
      </c>
      <c r="O76" s="11">
        <f t="shared" ref="O76:W76" si="42">C76/C77</f>
        <v>0.92297959829194998</v>
      </c>
      <c r="P76" s="11">
        <f t="shared" si="42"/>
        <v>0.92466309465822372</v>
      </c>
      <c r="Q76" s="11">
        <f t="shared" si="42"/>
        <v>0.9303560274828232</v>
      </c>
      <c r="R76" s="11">
        <f t="shared" si="42"/>
        <v>0.92265637562309055</v>
      </c>
      <c r="S76" s="11">
        <f t="shared" si="42"/>
        <v>0.92788151963940757</v>
      </c>
      <c r="T76" s="11">
        <f t="shared" si="42"/>
        <v>0.93095357801240153</v>
      </c>
      <c r="U76" s="11">
        <f t="shared" si="42"/>
        <v>0.92217774219375503</v>
      </c>
      <c r="V76" s="11">
        <f t="shared" si="42"/>
        <v>0.9204527339391041</v>
      </c>
      <c r="W76" s="11">
        <f t="shared" si="42"/>
        <v>0.92956606217616577</v>
      </c>
    </row>
    <row r="77" spans="2:23">
      <c r="B77" s="134" t="s">
        <v>123</v>
      </c>
      <c r="C77" s="135">
        <v>6323</v>
      </c>
      <c r="D77" s="135">
        <v>6159</v>
      </c>
      <c r="E77" s="135">
        <v>6404</v>
      </c>
      <c r="F77" s="135">
        <v>6219</v>
      </c>
      <c r="G77" s="135">
        <v>6212</v>
      </c>
      <c r="H77" s="135">
        <v>5967</v>
      </c>
      <c r="I77" s="135">
        <v>6245</v>
      </c>
      <c r="J77" s="135">
        <v>6273</v>
      </c>
      <c r="K77" s="135">
        <v>6176</v>
      </c>
      <c r="O77" s="11"/>
      <c r="P77" s="11"/>
      <c r="Q77" s="11"/>
      <c r="R77" s="11"/>
      <c r="S77" s="11"/>
      <c r="T77" s="11"/>
      <c r="U77" s="11"/>
      <c r="V77" s="11"/>
      <c r="W77" s="11"/>
    </row>
    <row r="78" spans="2:23">
      <c r="B78" s="132" t="s">
        <v>34</v>
      </c>
      <c r="C78" s="133"/>
      <c r="D78" s="133"/>
      <c r="E78" s="133"/>
      <c r="F78" s="133"/>
      <c r="G78" s="133"/>
      <c r="H78" s="133"/>
      <c r="I78" s="133"/>
      <c r="J78" s="133"/>
      <c r="K78" s="133"/>
      <c r="M78" s="1" t="s">
        <v>116</v>
      </c>
      <c r="N78" s="1" t="str">
        <f>B78</f>
        <v>Thurston</v>
      </c>
      <c r="O78" s="1" t="str">
        <f>$C$12</f>
        <v>2015-2016</v>
      </c>
      <c r="P78" s="1" t="str">
        <f>$D$12</f>
        <v>2016-2017</v>
      </c>
      <c r="Q78" s="1" t="str">
        <f>$E$12</f>
        <v>2017-2018</v>
      </c>
      <c r="R78" s="1" t="str">
        <f>$F$12</f>
        <v>2018-2019</v>
      </c>
      <c r="S78" s="1" t="str">
        <f>$G$12</f>
        <v>2019-2020</v>
      </c>
      <c r="T78" s="1" t="str">
        <f>$H$12</f>
        <v>2020-2021</v>
      </c>
      <c r="U78" s="1" t="str">
        <f>$I$12</f>
        <v>2021-2022</v>
      </c>
      <c r="V78" s="1" t="str">
        <f>$J$12</f>
        <v>2022-2023</v>
      </c>
      <c r="W78" s="1" t="str">
        <f>$K$12</f>
        <v>2023-2024</v>
      </c>
    </row>
    <row r="79" spans="2:23">
      <c r="B79" s="3" t="s">
        <v>113</v>
      </c>
      <c r="C79" s="8">
        <v>68</v>
      </c>
      <c r="D79" s="8">
        <v>93</v>
      </c>
      <c r="E79" s="8">
        <v>82</v>
      </c>
      <c r="F79" s="8">
        <v>98</v>
      </c>
      <c r="G79" s="8">
        <v>83</v>
      </c>
      <c r="H79" s="8">
        <v>88</v>
      </c>
      <c r="I79" s="8">
        <v>72</v>
      </c>
      <c r="J79" s="8">
        <v>74</v>
      </c>
      <c r="K79" s="8">
        <v>53</v>
      </c>
      <c r="N79" s="9" t="str">
        <f>B79</f>
        <v>Home-Based</v>
      </c>
      <c r="O79" s="11">
        <f t="shared" ref="O79:W79" si="43">C79/C82</f>
        <v>1.8393291858263456E-2</v>
      </c>
      <c r="P79" s="11">
        <f t="shared" si="43"/>
        <v>2.5169147496617049E-2</v>
      </c>
      <c r="Q79" s="11">
        <f t="shared" si="43"/>
        <v>2.304665542439573E-2</v>
      </c>
      <c r="R79" s="11">
        <f t="shared" si="43"/>
        <v>2.7944111776447105E-2</v>
      </c>
      <c r="S79" s="11">
        <f t="shared" si="43"/>
        <v>2.5554187192118227E-2</v>
      </c>
      <c r="T79" s="11">
        <f t="shared" si="43"/>
        <v>2.6977314530962599E-2</v>
      </c>
      <c r="U79" s="11">
        <f t="shared" si="43"/>
        <v>2.15633423180593E-2</v>
      </c>
      <c r="V79" s="11">
        <f t="shared" si="43"/>
        <v>2.1643755484059668E-2</v>
      </c>
      <c r="W79" s="11">
        <f t="shared" si="43"/>
        <v>1.6429014259144451E-2</v>
      </c>
    </row>
    <row r="80" spans="2:23">
      <c r="B80" s="3" t="s">
        <v>114</v>
      </c>
      <c r="C80" s="8">
        <v>50</v>
      </c>
      <c r="D80" s="8">
        <v>54</v>
      </c>
      <c r="E80" s="8">
        <v>54</v>
      </c>
      <c r="F80" s="8">
        <v>53</v>
      </c>
      <c r="G80" s="8">
        <v>51</v>
      </c>
      <c r="H80" s="8">
        <v>43</v>
      </c>
      <c r="I80" s="8">
        <v>41</v>
      </c>
      <c r="J80" s="8">
        <v>46</v>
      </c>
      <c r="K80" s="8">
        <v>52</v>
      </c>
      <c r="N80" s="9" t="str">
        <f>B80</f>
        <v>Private</v>
      </c>
      <c r="O80" s="11">
        <f t="shared" ref="O80:W80" si="44">C80/C82</f>
        <v>1.3524479307546659E-2</v>
      </c>
      <c r="P80" s="11">
        <f t="shared" si="44"/>
        <v>1.4614343707713126E-2</v>
      </c>
      <c r="Q80" s="11">
        <f t="shared" si="44"/>
        <v>1.5177065767284991E-2</v>
      </c>
      <c r="R80" s="11">
        <f t="shared" si="44"/>
        <v>1.5112631879098944E-2</v>
      </c>
      <c r="S80" s="11">
        <f t="shared" si="44"/>
        <v>1.5701970443349755E-2</v>
      </c>
      <c r="T80" s="11">
        <f t="shared" si="44"/>
        <v>1.3182096873083998E-2</v>
      </c>
      <c r="U80" s="11">
        <f t="shared" si="44"/>
        <v>1.2279125486672657E-2</v>
      </c>
      <c r="V80" s="11">
        <f t="shared" si="44"/>
        <v>1.3454226381983035E-2</v>
      </c>
      <c r="W80" s="11">
        <f t="shared" si="44"/>
        <v>1.6119032858028518E-2</v>
      </c>
    </row>
    <row r="81" spans="2:23">
      <c r="B81" s="3" t="s">
        <v>115</v>
      </c>
      <c r="C81" s="8">
        <v>3579</v>
      </c>
      <c r="D81" s="8">
        <v>3548</v>
      </c>
      <c r="E81" s="8">
        <v>3422</v>
      </c>
      <c r="F81" s="8">
        <v>3356</v>
      </c>
      <c r="G81" s="8">
        <v>3114</v>
      </c>
      <c r="H81" s="8">
        <v>3131</v>
      </c>
      <c r="I81" s="8">
        <v>3226</v>
      </c>
      <c r="J81" s="8">
        <v>3299</v>
      </c>
      <c r="K81" s="8">
        <v>3121</v>
      </c>
      <c r="N81" s="9" t="str">
        <f>B81</f>
        <v>Public</v>
      </c>
      <c r="O81" s="11">
        <f t="shared" ref="O81:W81" si="45">C81/C82</f>
        <v>0.96808222883418993</v>
      </c>
      <c r="P81" s="11">
        <f t="shared" si="45"/>
        <v>0.96021650879566978</v>
      </c>
      <c r="Q81" s="11">
        <f t="shared" si="45"/>
        <v>0.96177627880831928</v>
      </c>
      <c r="R81" s="11">
        <f t="shared" si="45"/>
        <v>0.95694325634445399</v>
      </c>
      <c r="S81" s="11">
        <f t="shared" si="45"/>
        <v>0.95874384236453203</v>
      </c>
      <c r="T81" s="11">
        <f t="shared" si="45"/>
        <v>0.95984058859595345</v>
      </c>
      <c r="U81" s="11">
        <f t="shared" si="45"/>
        <v>0.96615753219526801</v>
      </c>
      <c r="V81" s="11">
        <f t="shared" si="45"/>
        <v>0.96490201813395726</v>
      </c>
      <c r="W81" s="11">
        <f t="shared" si="45"/>
        <v>0.96745195288282704</v>
      </c>
    </row>
    <row r="82" spans="2:23">
      <c r="B82" s="134" t="s">
        <v>124</v>
      </c>
      <c r="C82" s="135">
        <v>3697</v>
      </c>
      <c r="D82" s="135">
        <v>3695</v>
      </c>
      <c r="E82" s="135">
        <v>3558</v>
      </c>
      <c r="F82" s="135">
        <v>3507</v>
      </c>
      <c r="G82" s="135">
        <v>3248</v>
      </c>
      <c r="H82" s="135">
        <v>3262</v>
      </c>
      <c r="I82" s="135">
        <v>3339</v>
      </c>
      <c r="J82" s="135">
        <v>3419</v>
      </c>
      <c r="K82" s="135">
        <v>3226</v>
      </c>
      <c r="O82" s="11"/>
      <c r="P82" s="11"/>
      <c r="Q82" s="11"/>
      <c r="R82" s="11"/>
      <c r="S82" s="11"/>
      <c r="T82" s="11"/>
      <c r="U82" s="11"/>
      <c r="V82" s="11"/>
      <c r="W82" s="11"/>
    </row>
    <row r="83" spans="2:23">
      <c r="B83" s="132" t="s">
        <v>37</v>
      </c>
      <c r="C83" s="133"/>
      <c r="D83" s="133"/>
      <c r="E83" s="133"/>
      <c r="F83" s="133"/>
      <c r="G83" s="133"/>
      <c r="H83" s="133"/>
      <c r="I83" s="133"/>
      <c r="J83" s="133"/>
      <c r="K83" s="133"/>
      <c r="M83" s="1" t="s">
        <v>116</v>
      </c>
      <c r="N83" s="1" t="str">
        <f>B83</f>
        <v>Whatcom</v>
      </c>
      <c r="O83" s="1" t="str">
        <f>$C$12</f>
        <v>2015-2016</v>
      </c>
      <c r="P83" s="1" t="str">
        <f>$D$12</f>
        <v>2016-2017</v>
      </c>
      <c r="Q83" s="1" t="str">
        <f>$E$12</f>
        <v>2017-2018</v>
      </c>
      <c r="R83" s="1" t="str">
        <f>$F$12</f>
        <v>2018-2019</v>
      </c>
      <c r="S83" s="1" t="str">
        <f>$G$12</f>
        <v>2019-2020</v>
      </c>
      <c r="T83" s="1" t="str">
        <f>$H$12</f>
        <v>2020-2021</v>
      </c>
      <c r="U83" s="1" t="str">
        <f>$I$12</f>
        <v>2021-2022</v>
      </c>
      <c r="V83" s="1" t="str">
        <f>$J$12</f>
        <v>2022-2023</v>
      </c>
      <c r="W83" s="1" t="str">
        <f>$K$12</f>
        <v>2023-2024</v>
      </c>
    </row>
    <row r="84" spans="2:23">
      <c r="B84" s="3" t="s">
        <v>113</v>
      </c>
      <c r="C84" s="8">
        <v>43</v>
      </c>
      <c r="D84" s="8">
        <v>47</v>
      </c>
      <c r="E84" s="8">
        <v>31</v>
      </c>
      <c r="F84" s="8">
        <v>47</v>
      </c>
      <c r="G84" s="8">
        <v>18</v>
      </c>
      <c r="H84" s="8">
        <v>45</v>
      </c>
      <c r="I84" s="8">
        <v>32</v>
      </c>
      <c r="J84" s="8">
        <v>48</v>
      </c>
      <c r="K84" s="8">
        <v>56</v>
      </c>
      <c r="N84" s="9" t="str">
        <f>B84</f>
        <v>Home-Based</v>
      </c>
      <c r="O84" s="11">
        <f t="shared" ref="O84:W84" si="46">C84/C87</f>
        <v>2.0873786407766989E-2</v>
      </c>
      <c r="P84" s="11">
        <f t="shared" si="46"/>
        <v>2.3429710867397806E-2</v>
      </c>
      <c r="Q84" s="11">
        <f t="shared" si="46"/>
        <v>1.582440020418581E-2</v>
      </c>
      <c r="R84" s="11">
        <f t="shared" si="46"/>
        <v>2.4016351558507919E-2</v>
      </c>
      <c r="S84" s="11">
        <f t="shared" si="46"/>
        <v>9.7087378640776691E-3</v>
      </c>
      <c r="T84" s="11">
        <f t="shared" si="46"/>
        <v>2.3243801652892561E-2</v>
      </c>
      <c r="U84" s="11">
        <f t="shared" si="46"/>
        <v>1.5888778550148957E-2</v>
      </c>
      <c r="V84" s="11">
        <f t="shared" si="46"/>
        <v>2.3121387283236993E-2</v>
      </c>
      <c r="W84" s="11">
        <f t="shared" si="46"/>
        <v>2.7184466019417475E-2</v>
      </c>
    </row>
    <row r="85" spans="2:23">
      <c r="B85" s="3" t="s">
        <v>114</v>
      </c>
      <c r="C85" s="8">
        <v>114</v>
      </c>
      <c r="D85" s="8">
        <v>100</v>
      </c>
      <c r="E85" s="8">
        <v>93</v>
      </c>
      <c r="F85" s="8">
        <v>89</v>
      </c>
      <c r="G85" s="8">
        <v>100</v>
      </c>
      <c r="H85" s="8">
        <v>105</v>
      </c>
      <c r="I85" s="8">
        <v>106</v>
      </c>
      <c r="J85" s="8">
        <v>92</v>
      </c>
      <c r="K85" s="8">
        <v>99</v>
      </c>
      <c r="N85" s="9" t="str">
        <f>B85</f>
        <v>Private</v>
      </c>
      <c r="O85" s="11">
        <f t="shared" ref="O85:W85" si="47">C85/C87</f>
        <v>5.533980582524272E-2</v>
      </c>
      <c r="P85" s="11">
        <f t="shared" si="47"/>
        <v>4.9850448654037885E-2</v>
      </c>
      <c r="Q85" s="11">
        <f t="shared" si="47"/>
        <v>4.7473200612557429E-2</v>
      </c>
      <c r="R85" s="11">
        <f t="shared" si="47"/>
        <v>4.5477772100153295E-2</v>
      </c>
      <c r="S85" s="11">
        <f t="shared" si="47"/>
        <v>5.3937432578209279E-2</v>
      </c>
      <c r="T85" s="11">
        <f t="shared" si="47"/>
        <v>5.4235537190082644E-2</v>
      </c>
      <c r="U85" s="11">
        <f t="shared" si="47"/>
        <v>5.2631578947368418E-2</v>
      </c>
      <c r="V85" s="11">
        <f t="shared" si="47"/>
        <v>4.4315992292870907E-2</v>
      </c>
      <c r="W85" s="11">
        <f t="shared" si="47"/>
        <v>4.8058252427184464E-2</v>
      </c>
    </row>
    <row r="86" spans="2:23">
      <c r="B86" s="3" t="s">
        <v>115</v>
      </c>
      <c r="C86" s="8">
        <v>1903</v>
      </c>
      <c r="D86" s="8">
        <v>1859</v>
      </c>
      <c r="E86" s="8">
        <v>1835</v>
      </c>
      <c r="F86" s="8">
        <v>1821</v>
      </c>
      <c r="G86" s="8">
        <v>1736</v>
      </c>
      <c r="H86" s="8">
        <v>1786</v>
      </c>
      <c r="I86" s="8">
        <v>1876</v>
      </c>
      <c r="J86" s="8">
        <v>1936</v>
      </c>
      <c r="K86" s="8">
        <v>1905</v>
      </c>
      <c r="N86" s="9" t="str">
        <f>B86</f>
        <v>Public</v>
      </c>
      <c r="O86" s="11">
        <f t="shared" ref="O86:W86" si="48">C86/C87</f>
        <v>0.92378640776699028</v>
      </c>
      <c r="P86" s="11">
        <f t="shared" si="48"/>
        <v>0.92671984047856426</v>
      </c>
      <c r="Q86" s="11">
        <f t="shared" si="48"/>
        <v>0.93670239918325682</v>
      </c>
      <c r="R86" s="11">
        <f t="shared" si="48"/>
        <v>0.93050587634133874</v>
      </c>
      <c r="S86" s="11">
        <f t="shared" si="48"/>
        <v>0.93635382955771307</v>
      </c>
      <c r="T86" s="11">
        <f t="shared" si="48"/>
        <v>0.9225206611570248</v>
      </c>
      <c r="U86" s="11">
        <f t="shared" si="48"/>
        <v>0.93147964250248261</v>
      </c>
      <c r="V86" s="11">
        <f t="shared" si="48"/>
        <v>0.93256262042389215</v>
      </c>
      <c r="W86" s="11">
        <f t="shared" si="48"/>
        <v>0.92475728155339809</v>
      </c>
    </row>
    <row r="87" spans="2:23">
      <c r="B87" s="134" t="s">
        <v>125</v>
      </c>
      <c r="C87" s="135">
        <v>2060</v>
      </c>
      <c r="D87" s="135">
        <v>2006</v>
      </c>
      <c r="E87" s="135">
        <v>1959</v>
      </c>
      <c r="F87" s="135">
        <v>1957</v>
      </c>
      <c r="G87" s="135">
        <v>1854</v>
      </c>
      <c r="H87" s="135">
        <v>1936</v>
      </c>
      <c r="I87" s="135">
        <v>2014</v>
      </c>
      <c r="J87" s="135">
        <v>2076</v>
      </c>
      <c r="K87" s="135">
        <v>2060</v>
      </c>
      <c r="O87" s="11"/>
      <c r="P87" s="11"/>
      <c r="Q87" s="11"/>
      <c r="R87" s="11"/>
      <c r="S87" s="11"/>
      <c r="T87" s="11"/>
      <c r="U87" s="11"/>
      <c r="V87" s="11"/>
      <c r="W87" s="11"/>
    </row>
    <row r="88" spans="2:23">
      <c r="B88" s="130" t="s">
        <v>111</v>
      </c>
      <c r="C88" s="131">
        <v>88594</v>
      </c>
      <c r="D88" s="131">
        <v>87569</v>
      </c>
      <c r="E88" s="131">
        <v>88272</v>
      </c>
      <c r="F88" s="131">
        <v>86534</v>
      </c>
      <c r="G88" s="131">
        <v>85026</v>
      </c>
      <c r="H88" s="131">
        <v>84388</v>
      </c>
      <c r="I88" s="131">
        <v>87785</v>
      </c>
      <c r="J88" s="131">
        <v>87109.07</v>
      </c>
      <c r="K88" s="131">
        <v>87668</v>
      </c>
      <c r="M88" s="1"/>
      <c r="N88" s="1"/>
      <c r="O88" s="1"/>
      <c r="P88" s="1"/>
      <c r="Q88" s="1"/>
      <c r="R88" s="1"/>
      <c r="S88" s="1"/>
      <c r="T88" s="1"/>
      <c r="U88" s="1"/>
      <c r="V88" s="1"/>
      <c r="W88" s="1"/>
    </row>
    <row r="89" spans="2:23">
      <c r="B89"/>
      <c r="C89"/>
      <c r="D89"/>
      <c r="E89"/>
      <c r="F89"/>
      <c r="G89"/>
      <c r="H89"/>
      <c r="I89"/>
      <c r="O89" s="11"/>
      <c r="P89" s="11"/>
      <c r="Q89" s="11"/>
      <c r="R89" s="11"/>
      <c r="S89" s="11"/>
      <c r="T89" s="11"/>
      <c r="U89" s="11"/>
      <c r="V89" s="11"/>
      <c r="W89" s="11"/>
    </row>
    <row r="90" spans="2:23">
      <c r="B90"/>
      <c r="C90"/>
      <c r="D90"/>
      <c r="E90"/>
      <c r="F90"/>
      <c r="G90"/>
      <c r="H90"/>
      <c r="I90"/>
      <c r="O90" s="11"/>
      <c r="P90" s="11"/>
      <c r="Q90" s="11"/>
      <c r="R90" s="11"/>
      <c r="S90" s="11"/>
      <c r="T90" s="11"/>
      <c r="U90" s="11"/>
      <c r="V90" s="11"/>
      <c r="W90" s="11"/>
    </row>
    <row r="91" spans="2:23">
      <c r="B91"/>
      <c r="C91"/>
      <c r="D91"/>
      <c r="E91"/>
      <c r="F91"/>
      <c r="G91"/>
      <c r="H91"/>
      <c r="I91"/>
      <c r="O91" s="11"/>
      <c r="P91" s="11"/>
      <c r="Q91" s="11"/>
      <c r="R91" s="11"/>
      <c r="S91" s="11"/>
      <c r="T91" s="11"/>
      <c r="U91" s="11"/>
      <c r="V91" s="11"/>
      <c r="W91" s="11"/>
    </row>
    <row r="92" spans="2:23">
      <c r="B92"/>
      <c r="C92"/>
      <c r="D92"/>
      <c r="E92"/>
      <c r="F92"/>
      <c r="G92"/>
      <c r="H92"/>
      <c r="I92"/>
      <c r="O92" s="11"/>
      <c r="P92" s="11"/>
      <c r="Q92" s="11"/>
      <c r="R92" s="11"/>
      <c r="S92" s="11"/>
      <c r="T92" s="11"/>
      <c r="U92" s="11"/>
      <c r="V92" s="11"/>
      <c r="W92" s="11"/>
    </row>
    <row r="93" spans="2:23">
      <c r="B93"/>
      <c r="C93"/>
      <c r="D93"/>
      <c r="E93"/>
      <c r="F93"/>
      <c r="G93"/>
      <c r="H93"/>
      <c r="I93"/>
      <c r="M93" s="1"/>
      <c r="N93" s="1"/>
      <c r="O93" s="1"/>
      <c r="P93" s="1"/>
      <c r="Q93" s="1"/>
      <c r="R93" s="1"/>
      <c r="S93" s="1"/>
      <c r="T93" s="1"/>
      <c r="U93" s="1"/>
      <c r="V93" s="1"/>
      <c r="W93" s="1"/>
    </row>
    <row r="94" spans="2:23">
      <c r="B94"/>
      <c r="C94"/>
      <c r="D94"/>
      <c r="E94"/>
      <c r="F94"/>
      <c r="G94"/>
      <c r="H94"/>
      <c r="I94"/>
      <c r="O94" s="11"/>
      <c r="P94" s="11"/>
      <c r="Q94" s="11"/>
      <c r="R94" s="11"/>
      <c r="S94" s="11"/>
      <c r="T94" s="11"/>
      <c r="U94" s="11"/>
      <c r="V94" s="11"/>
      <c r="W94" s="11"/>
    </row>
    <row r="95" spans="2:23">
      <c r="B95"/>
      <c r="C95"/>
      <c r="D95"/>
      <c r="E95"/>
      <c r="F95"/>
      <c r="G95"/>
      <c r="H95"/>
      <c r="I95"/>
      <c r="O95" s="11"/>
      <c r="P95" s="11"/>
      <c r="Q95" s="11"/>
      <c r="R95" s="11"/>
      <c r="S95" s="11"/>
      <c r="T95" s="11"/>
      <c r="U95" s="11"/>
      <c r="V95" s="11"/>
      <c r="W95" s="11"/>
    </row>
    <row r="96" spans="2:23">
      <c r="B96"/>
      <c r="C96"/>
      <c r="D96"/>
      <c r="E96"/>
      <c r="F96"/>
      <c r="G96"/>
      <c r="H96"/>
      <c r="I96"/>
      <c r="O96" s="11"/>
      <c r="P96" s="11"/>
      <c r="Q96" s="11"/>
      <c r="R96" s="11"/>
      <c r="S96" s="11"/>
      <c r="T96" s="11"/>
      <c r="U96" s="11"/>
      <c r="V96" s="11"/>
      <c r="W96" s="11"/>
    </row>
    <row r="97" spans="2:23">
      <c r="B97"/>
      <c r="C97"/>
      <c r="D97"/>
      <c r="E97"/>
      <c r="F97"/>
      <c r="G97"/>
      <c r="H97"/>
      <c r="I97"/>
      <c r="O97" s="11"/>
      <c r="P97" s="11"/>
      <c r="Q97" s="11"/>
      <c r="R97" s="11"/>
      <c r="S97" s="11"/>
      <c r="T97" s="11"/>
      <c r="U97" s="11"/>
      <c r="V97" s="11"/>
      <c r="W97" s="11"/>
    </row>
    <row r="98" spans="2:23">
      <c r="B98"/>
      <c r="C98"/>
      <c r="D98"/>
      <c r="E98"/>
      <c r="F98"/>
      <c r="G98"/>
      <c r="H98"/>
      <c r="I98"/>
      <c r="M98" s="1"/>
      <c r="N98" s="1"/>
      <c r="O98" s="1"/>
      <c r="P98" s="1"/>
      <c r="Q98" s="1"/>
      <c r="R98" s="1"/>
      <c r="S98" s="1"/>
      <c r="T98" s="1"/>
      <c r="U98" s="1"/>
      <c r="V98" s="1"/>
      <c r="W98" s="1"/>
    </row>
    <row r="99" spans="2:23">
      <c r="B99"/>
      <c r="C99"/>
      <c r="D99"/>
      <c r="E99"/>
      <c r="F99"/>
      <c r="G99"/>
      <c r="H99"/>
      <c r="I99"/>
      <c r="O99" s="11"/>
      <c r="P99" s="11"/>
      <c r="Q99" s="11"/>
      <c r="R99" s="11"/>
      <c r="S99" s="11"/>
      <c r="T99" s="11"/>
      <c r="U99" s="11"/>
      <c r="V99" s="11"/>
      <c r="W99" s="11"/>
    </row>
    <row r="100" spans="2:23">
      <c r="B100"/>
      <c r="C100"/>
      <c r="D100"/>
      <c r="E100"/>
      <c r="F100"/>
      <c r="G100"/>
      <c r="H100"/>
      <c r="I100"/>
      <c r="O100" s="11"/>
      <c r="P100" s="11"/>
      <c r="Q100" s="11"/>
      <c r="R100" s="11"/>
      <c r="S100" s="11"/>
      <c r="T100" s="11"/>
      <c r="U100" s="11"/>
      <c r="V100" s="11"/>
      <c r="W100" s="11"/>
    </row>
    <row r="101" spans="2:23">
      <c r="B101"/>
      <c r="C101"/>
      <c r="D101"/>
      <c r="E101"/>
      <c r="F101"/>
      <c r="G101"/>
      <c r="H101"/>
      <c r="I101"/>
      <c r="O101" s="11"/>
      <c r="P101" s="11"/>
      <c r="Q101" s="11"/>
      <c r="R101" s="11"/>
      <c r="S101" s="11"/>
      <c r="T101" s="11"/>
      <c r="U101" s="11"/>
      <c r="V101" s="11"/>
      <c r="W101" s="11"/>
    </row>
    <row r="102" spans="2:23">
      <c r="B102"/>
      <c r="C102"/>
      <c r="D102"/>
      <c r="E102"/>
      <c r="F102"/>
      <c r="G102"/>
      <c r="H102"/>
      <c r="I102"/>
      <c r="O102" s="11"/>
      <c r="P102" s="11"/>
      <c r="Q102" s="11"/>
      <c r="R102" s="11"/>
      <c r="S102" s="11"/>
      <c r="T102" s="11"/>
      <c r="U102" s="11"/>
      <c r="V102" s="11"/>
      <c r="W102" s="11"/>
    </row>
    <row r="103" spans="2:23">
      <c r="B103"/>
      <c r="C103"/>
      <c r="D103"/>
      <c r="E103"/>
      <c r="F103"/>
      <c r="G103"/>
      <c r="H103"/>
      <c r="I103"/>
      <c r="M103" s="1"/>
      <c r="N103" s="1"/>
      <c r="O103" s="1"/>
      <c r="P103" s="1"/>
      <c r="Q103" s="1"/>
      <c r="R103" s="1"/>
      <c r="S103" s="1"/>
      <c r="T103" s="1"/>
      <c r="U103" s="1"/>
      <c r="V103" s="1"/>
      <c r="W103" s="1"/>
    </row>
    <row r="104" spans="2:23">
      <c r="B104"/>
      <c r="C104"/>
      <c r="D104"/>
      <c r="E104"/>
      <c r="F104"/>
      <c r="G104"/>
      <c r="H104"/>
      <c r="I104"/>
      <c r="O104" s="11"/>
      <c r="P104" s="11"/>
      <c r="Q104" s="11"/>
      <c r="R104" s="11"/>
      <c r="S104" s="11"/>
      <c r="T104" s="11"/>
      <c r="U104" s="11"/>
      <c r="V104" s="11"/>
      <c r="W104" s="11"/>
    </row>
    <row r="105" spans="2:23">
      <c r="B105"/>
      <c r="C105"/>
      <c r="D105"/>
      <c r="E105"/>
      <c r="F105"/>
      <c r="G105"/>
      <c r="H105"/>
      <c r="I105"/>
      <c r="O105" s="11"/>
      <c r="P105" s="11"/>
      <c r="Q105" s="11"/>
      <c r="R105" s="11"/>
      <c r="S105" s="11"/>
      <c r="T105" s="11"/>
      <c r="U105" s="11"/>
      <c r="V105" s="11"/>
      <c r="W105" s="11"/>
    </row>
    <row r="106" spans="2:23">
      <c r="B106"/>
      <c r="C106"/>
      <c r="D106"/>
      <c r="E106"/>
      <c r="F106"/>
      <c r="G106"/>
      <c r="H106"/>
      <c r="I106"/>
      <c r="O106" s="11"/>
      <c r="P106" s="11"/>
      <c r="Q106" s="11"/>
      <c r="R106" s="11"/>
      <c r="S106" s="11"/>
      <c r="T106" s="11"/>
      <c r="U106" s="11"/>
      <c r="V106" s="11"/>
      <c r="W106" s="11"/>
    </row>
    <row r="107" spans="2:23">
      <c r="B107"/>
      <c r="C107"/>
      <c r="D107"/>
      <c r="E107"/>
      <c r="F107"/>
      <c r="G107"/>
      <c r="H107"/>
      <c r="I107"/>
      <c r="O107" s="11"/>
      <c r="P107" s="11"/>
      <c r="Q107" s="11"/>
      <c r="R107" s="11"/>
      <c r="S107" s="11"/>
      <c r="T107" s="11"/>
      <c r="U107" s="11"/>
      <c r="V107" s="11"/>
      <c r="W107" s="11"/>
    </row>
    <row r="108" spans="2:23">
      <c r="B108"/>
      <c r="C108"/>
      <c r="D108"/>
      <c r="E108"/>
      <c r="F108"/>
      <c r="G108"/>
      <c r="H108"/>
      <c r="I108"/>
      <c r="M108" s="1"/>
      <c r="N108" s="1"/>
      <c r="O108" s="1"/>
      <c r="P108" s="1"/>
      <c r="Q108" s="1"/>
      <c r="R108" s="1"/>
      <c r="S108" s="1"/>
      <c r="T108" s="1"/>
      <c r="U108" s="1"/>
      <c r="V108" s="1"/>
      <c r="W108" s="1"/>
    </row>
    <row r="109" spans="2:23">
      <c r="O109" s="11"/>
      <c r="P109" s="11"/>
      <c r="Q109" s="11"/>
      <c r="R109" s="11"/>
      <c r="S109" s="11"/>
      <c r="T109" s="11"/>
      <c r="U109" s="11"/>
      <c r="V109" s="11"/>
      <c r="W109" s="11"/>
    </row>
    <row r="110" spans="2:23">
      <c r="O110" s="11"/>
      <c r="P110" s="11"/>
      <c r="Q110" s="11"/>
      <c r="R110" s="11"/>
      <c r="S110" s="11"/>
      <c r="T110" s="11"/>
      <c r="U110" s="11"/>
      <c r="V110" s="11"/>
      <c r="W110" s="11"/>
    </row>
    <row r="111" spans="2:23">
      <c r="O111" s="11"/>
      <c r="P111" s="11"/>
      <c r="Q111" s="11"/>
      <c r="R111" s="11"/>
      <c r="S111" s="11"/>
      <c r="T111" s="11"/>
      <c r="U111" s="11"/>
      <c r="V111" s="11"/>
      <c r="W111" s="11"/>
    </row>
    <row r="112" spans="2:23">
      <c r="O112" s="11"/>
      <c r="P112" s="11"/>
      <c r="Q112" s="11"/>
      <c r="R112" s="11"/>
      <c r="S112" s="11"/>
      <c r="T112" s="11"/>
      <c r="U112" s="11"/>
      <c r="V112" s="11"/>
      <c r="W112" s="11"/>
    </row>
    <row r="113" spans="13:23">
      <c r="O113" s="11"/>
      <c r="P113" s="11"/>
      <c r="Q113" s="11"/>
      <c r="R113" s="11"/>
      <c r="S113" s="11"/>
      <c r="T113" s="11"/>
      <c r="U113" s="11"/>
      <c r="V113" s="11"/>
      <c r="W113" s="11"/>
    </row>
    <row r="115" spans="13:23">
      <c r="M115" s="1"/>
      <c r="N115" s="1"/>
      <c r="O115" s="1"/>
      <c r="P115" s="1"/>
      <c r="Q115" s="1"/>
      <c r="R115" s="1"/>
      <c r="S115" s="1"/>
      <c r="T115" s="1"/>
      <c r="U115" s="1"/>
      <c r="V115" s="1"/>
      <c r="W115" s="1"/>
    </row>
    <row r="116" spans="13:23">
      <c r="O116" s="11"/>
      <c r="P116" s="11"/>
      <c r="Q116" s="11"/>
      <c r="R116" s="11"/>
      <c r="S116" s="11"/>
      <c r="T116" s="11"/>
      <c r="U116" s="11"/>
      <c r="V116" s="11"/>
      <c r="W116" s="11"/>
    </row>
    <row r="117" spans="13:23">
      <c r="O117" s="11"/>
      <c r="P117" s="11"/>
      <c r="Q117" s="11"/>
      <c r="R117" s="11"/>
      <c r="S117" s="11"/>
      <c r="T117" s="11"/>
      <c r="U117" s="11"/>
      <c r="V117" s="11"/>
      <c r="W117" s="11"/>
    </row>
    <row r="118" spans="13:23">
      <c r="O118" s="11"/>
      <c r="P118" s="11"/>
      <c r="Q118" s="11"/>
      <c r="R118" s="11"/>
      <c r="S118" s="11"/>
      <c r="T118" s="11"/>
      <c r="U118" s="11"/>
      <c r="V118" s="11"/>
      <c r="W118" s="11"/>
    </row>
    <row r="120" spans="13:23">
      <c r="M120" s="1"/>
      <c r="N120" s="1"/>
      <c r="O120" s="1"/>
      <c r="P120" s="1"/>
      <c r="Q120" s="1"/>
      <c r="R120" s="1"/>
      <c r="S120" s="1"/>
      <c r="T120" s="1"/>
      <c r="U120" s="1"/>
      <c r="V120" s="1"/>
      <c r="W120" s="1"/>
    </row>
    <row r="121" spans="13:23">
      <c r="O121" s="11"/>
      <c r="P121" s="11"/>
      <c r="Q121" s="11"/>
      <c r="R121" s="11"/>
      <c r="S121" s="11"/>
      <c r="T121" s="11"/>
      <c r="U121" s="11"/>
      <c r="V121" s="11"/>
      <c r="W121" s="11"/>
    </row>
    <row r="122" spans="13:23">
      <c r="O122" s="11"/>
      <c r="P122" s="11"/>
      <c r="Q122" s="11"/>
      <c r="R122" s="11"/>
      <c r="S122" s="11"/>
      <c r="T122" s="11"/>
      <c r="U122" s="11"/>
      <c r="V122" s="11"/>
      <c r="W122" s="11"/>
    </row>
    <row r="123" spans="13:23">
      <c r="O123" s="11"/>
      <c r="P123" s="11"/>
      <c r="Q123" s="11"/>
      <c r="R123" s="11"/>
      <c r="S123" s="11"/>
      <c r="T123" s="11"/>
      <c r="U123" s="11"/>
      <c r="V123" s="11"/>
      <c r="W123" s="11"/>
    </row>
    <row r="125" spans="13:23">
      <c r="M125" s="1"/>
      <c r="N125" s="1"/>
      <c r="O125" s="1"/>
      <c r="P125" s="1"/>
      <c r="Q125" s="1"/>
      <c r="R125" s="1"/>
      <c r="S125" s="1"/>
      <c r="T125" s="1"/>
      <c r="U125" s="1"/>
      <c r="V125" s="1"/>
      <c r="W125" s="1"/>
    </row>
    <row r="126" spans="13:23">
      <c r="O126" s="11"/>
      <c r="P126" s="11"/>
      <c r="Q126" s="11"/>
      <c r="R126" s="11"/>
      <c r="S126" s="11"/>
      <c r="T126" s="11"/>
      <c r="U126" s="11"/>
      <c r="V126" s="11"/>
      <c r="W126" s="11"/>
    </row>
    <row r="127" spans="13:23">
      <c r="O127" s="11"/>
      <c r="P127" s="11"/>
      <c r="Q127" s="11"/>
      <c r="R127" s="11"/>
      <c r="S127" s="11"/>
      <c r="T127" s="11"/>
      <c r="U127" s="11"/>
      <c r="V127" s="11"/>
      <c r="W127" s="11"/>
    </row>
    <row r="128" spans="13:23">
      <c r="O128" s="11"/>
      <c r="P128" s="11"/>
      <c r="Q128" s="11"/>
      <c r="R128" s="11"/>
      <c r="S128" s="11"/>
      <c r="T128" s="11"/>
      <c r="U128" s="11"/>
      <c r="V128" s="11"/>
      <c r="W128" s="11"/>
    </row>
    <row r="130" spans="13:23">
      <c r="M130" s="1"/>
      <c r="N130" s="1"/>
      <c r="O130" s="1"/>
      <c r="P130" s="1"/>
      <c r="Q130" s="1"/>
      <c r="R130" s="1"/>
      <c r="S130" s="1"/>
      <c r="T130" s="1"/>
      <c r="U130" s="1"/>
      <c r="V130" s="1"/>
      <c r="W130" s="1"/>
    </row>
    <row r="131" spans="13:23">
      <c r="O131" s="11"/>
      <c r="P131" s="11"/>
      <c r="Q131" s="11"/>
      <c r="R131" s="11"/>
      <c r="S131" s="11"/>
      <c r="T131" s="11"/>
      <c r="U131" s="11"/>
      <c r="V131" s="11"/>
      <c r="W131" s="11"/>
    </row>
    <row r="132" spans="13:23">
      <c r="O132" s="11"/>
      <c r="P132" s="11"/>
      <c r="Q132" s="11"/>
      <c r="R132" s="11"/>
      <c r="S132" s="11"/>
      <c r="T132" s="11"/>
      <c r="U132" s="11"/>
      <c r="V132" s="11"/>
      <c r="W132" s="11"/>
    </row>
    <row r="133" spans="13:23">
      <c r="O133" s="11"/>
      <c r="P133" s="11"/>
      <c r="Q133" s="11"/>
      <c r="R133" s="11"/>
      <c r="S133" s="11"/>
      <c r="T133" s="11"/>
      <c r="U133" s="11"/>
      <c r="V133" s="11"/>
      <c r="W133" s="11"/>
    </row>
    <row r="135" spans="13:23">
      <c r="M135" s="1"/>
      <c r="N135" s="1"/>
      <c r="O135" s="1"/>
      <c r="P135" s="1"/>
      <c r="Q135" s="1"/>
      <c r="R135" s="1"/>
      <c r="S135" s="1"/>
      <c r="T135" s="1"/>
      <c r="U135" s="1"/>
      <c r="V135" s="1"/>
      <c r="W135" s="1"/>
    </row>
    <row r="136" spans="13:23">
      <c r="O136" s="11"/>
      <c r="P136" s="11"/>
      <c r="Q136" s="11"/>
      <c r="R136" s="11"/>
      <c r="S136" s="11"/>
      <c r="T136" s="11"/>
      <c r="U136" s="11"/>
      <c r="V136" s="11"/>
      <c r="W136" s="11"/>
    </row>
    <row r="137" spans="13:23">
      <c r="O137" s="11"/>
      <c r="P137" s="11"/>
      <c r="Q137" s="11"/>
      <c r="R137" s="11"/>
      <c r="S137" s="11"/>
      <c r="T137" s="11"/>
      <c r="U137" s="11"/>
      <c r="V137" s="11"/>
      <c r="W137" s="11"/>
    </row>
    <row r="139" spans="13:23">
      <c r="M139" s="1"/>
      <c r="N139" s="1"/>
      <c r="O139" s="1"/>
      <c r="P139" s="1"/>
      <c r="Q139" s="1"/>
      <c r="R139" s="1"/>
      <c r="S139" s="1"/>
      <c r="T139" s="1"/>
      <c r="U139" s="1"/>
      <c r="V139" s="1"/>
      <c r="W139" s="1"/>
    </row>
    <row r="140" spans="13:23">
      <c r="O140" s="11"/>
      <c r="P140" s="11"/>
      <c r="Q140" s="11"/>
      <c r="R140" s="11"/>
      <c r="S140" s="11"/>
      <c r="T140" s="11"/>
      <c r="U140" s="11"/>
      <c r="V140" s="11"/>
      <c r="W140" s="11"/>
    </row>
    <row r="141" spans="13:23">
      <c r="O141" s="11"/>
      <c r="P141" s="11"/>
      <c r="Q141" s="11"/>
      <c r="R141" s="11"/>
      <c r="S141" s="11"/>
      <c r="T141" s="11"/>
      <c r="U141" s="11"/>
      <c r="V141" s="11"/>
      <c r="W141" s="11"/>
    </row>
    <row r="142" spans="13:23">
      <c r="O142" s="11"/>
      <c r="P142" s="11"/>
      <c r="Q142" s="11"/>
      <c r="R142" s="11"/>
      <c r="S142" s="11"/>
      <c r="T142" s="11"/>
      <c r="U142" s="11"/>
      <c r="V142" s="11"/>
      <c r="W142" s="11"/>
    </row>
    <row r="144" spans="13:23">
      <c r="M144" s="1"/>
      <c r="N144" s="1"/>
      <c r="O144" s="1"/>
      <c r="P144" s="1"/>
      <c r="Q144" s="1"/>
      <c r="R144" s="1"/>
      <c r="S144" s="1"/>
      <c r="T144" s="1"/>
      <c r="U144" s="1"/>
      <c r="V144" s="1"/>
      <c r="W144" s="1"/>
    </row>
    <row r="145" spans="13:23">
      <c r="O145" s="11"/>
      <c r="P145" s="11"/>
      <c r="Q145" s="11"/>
      <c r="R145" s="11"/>
      <c r="S145" s="11"/>
      <c r="T145" s="11"/>
      <c r="U145" s="11"/>
      <c r="V145" s="11"/>
      <c r="W145" s="11"/>
    </row>
    <row r="146" spans="13:23">
      <c r="O146" s="11"/>
      <c r="P146" s="11"/>
      <c r="Q146" s="11"/>
      <c r="R146" s="11"/>
      <c r="S146" s="11"/>
      <c r="T146" s="11"/>
      <c r="U146" s="11"/>
      <c r="V146" s="11"/>
      <c r="W146" s="11"/>
    </row>
    <row r="147" spans="13:23">
      <c r="O147" s="11"/>
      <c r="P147" s="11"/>
      <c r="Q147" s="11"/>
      <c r="R147" s="11"/>
      <c r="S147" s="11"/>
      <c r="T147" s="11"/>
      <c r="U147" s="11"/>
      <c r="V147" s="11"/>
      <c r="W147" s="11"/>
    </row>
    <row r="149" spans="13:23">
      <c r="M149" s="1"/>
      <c r="N149" s="1"/>
      <c r="O149" s="1"/>
      <c r="P149" s="1"/>
      <c r="Q149" s="1"/>
      <c r="R149" s="1"/>
      <c r="S149" s="1"/>
      <c r="T149" s="1"/>
      <c r="U149" s="1"/>
      <c r="V149" s="1"/>
      <c r="W149" s="1"/>
    </row>
    <row r="150" spans="13:23">
      <c r="O150" s="11"/>
      <c r="P150" s="11"/>
      <c r="Q150" s="11"/>
      <c r="R150" s="11"/>
      <c r="S150" s="11"/>
      <c r="T150" s="11"/>
      <c r="U150" s="11"/>
      <c r="V150" s="11"/>
      <c r="W150" s="11"/>
    </row>
    <row r="151" spans="13:23">
      <c r="O151" s="11"/>
      <c r="P151" s="11"/>
      <c r="Q151" s="11"/>
      <c r="R151" s="11"/>
      <c r="S151" s="11"/>
      <c r="T151" s="11"/>
      <c r="U151" s="11"/>
      <c r="V151" s="11"/>
      <c r="W151" s="11"/>
    </row>
    <row r="152" spans="13:23">
      <c r="O152" s="11"/>
      <c r="P152" s="11"/>
      <c r="Q152" s="11"/>
      <c r="R152" s="11"/>
      <c r="S152" s="11"/>
      <c r="T152" s="11"/>
      <c r="U152" s="11"/>
      <c r="V152" s="11"/>
      <c r="W152" s="11"/>
    </row>
    <row r="154" spans="13:23">
      <c r="M154" s="1"/>
      <c r="N154" s="1"/>
      <c r="O154" s="1"/>
      <c r="P154" s="1"/>
      <c r="Q154" s="1"/>
      <c r="R154" s="1"/>
      <c r="S154" s="1"/>
      <c r="T154" s="1"/>
      <c r="U154" s="1"/>
      <c r="V154" s="1"/>
      <c r="W154" s="1"/>
    </row>
    <row r="155" spans="13:23">
      <c r="O155" s="11"/>
      <c r="P155" s="11"/>
      <c r="Q155" s="11"/>
      <c r="R155" s="11"/>
      <c r="S155" s="11"/>
      <c r="T155" s="11"/>
      <c r="U155" s="11"/>
      <c r="V155" s="11"/>
      <c r="W155" s="11"/>
    </row>
    <row r="156" spans="13:23">
      <c r="O156" s="11"/>
      <c r="P156" s="11"/>
      <c r="Q156" s="11"/>
      <c r="R156" s="11"/>
      <c r="S156" s="11"/>
      <c r="T156" s="11"/>
      <c r="U156" s="11"/>
      <c r="V156" s="11"/>
      <c r="W156" s="11"/>
    </row>
    <row r="158" spans="13:23">
      <c r="M158" s="1"/>
      <c r="N158" s="1"/>
      <c r="O158" s="1"/>
      <c r="P158" s="1"/>
      <c r="Q158" s="1"/>
      <c r="R158" s="1"/>
      <c r="S158" s="1"/>
      <c r="T158" s="1"/>
      <c r="U158" s="1"/>
      <c r="V158" s="1"/>
      <c r="W158" s="1"/>
    </row>
    <row r="159" spans="13:23">
      <c r="O159" s="11"/>
      <c r="P159" s="11"/>
      <c r="Q159" s="11"/>
      <c r="R159" s="11"/>
      <c r="S159" s="11"/>
      <c r="T159" s="11"/>
      <c r="U159" s="11"/>
      <c r="V159" s="11"/>
      <c r="W159" s="11"/>
    </row>
    <row r="160" spans="13:23">
      <c r="O160" s="11"/>
      <c r="P160" s="11"/>
      <c r="Q160" s="11"/>
      <c r="R160" s="11"/>
      <c r="S160" s="11"/>
      <c r="T160" s="11"/>
      <c r="U160" s="11"/>
      <c r="V160" s="11"/>
      <c r="W160" s="11"/>
    </row>
    <row r="161" spans="13:23">
      <c r="O161" s="11"/>
      <c r="P161" s="11"/>
      <c r="Q161" s="11"/>
      <c r="R161" s="11"/>
      <c r="S161" s="11"/>
      <c r="T161" s="11"/>
      <c r="U161" s="11"/>
      <c r="V161" s="11"/>
      <c r="W161" s="11"/>
    </row>
    <row r="163" spans="13:23">
      <c r="M163" s="1"/>
      <c r="N163" s="1"/>
      <c r="O163" s="1"/>
      <c r="P163" s="1"/>
      <c r="Q163" s="1"/>
      <c r="R163" s="1"/>
      <c r="S163" s="1"/>
      <c r="T163" s="1"/>
      <c r="U163" s="1"/>
      <c r="V163" s="1"/>
      <c r="W163" s="1"/>
    </row>
    <row r="164" spans="13:23">
      <c r="O164" s="11"/>
      <c r="P164" s="11"/>
      <c r="Q164" s="11"/>
      <c r="R164" s="11"/>
      <c r="S164" s="11"/>
      <c r="T164" s="11"/>
      <c r="U164" s="11"/>
      <c r="V164" s="11"/>
      <c r="W164" s="11"/>
    </row>
    <row r="165" spans="13:23">
      <c r="O165" s="11"/>
      <c r="P165" s="11"/>
      <c r="Q165" s="11"/>
      <c r="R165" s="11"/>
      <c r="S165" s="11"/>
      <c r="T165" s="11"/>
      <c r="U165" s="11"/>
      <c r="V165" s="11"/>
      <c r="W165" s="11"/>
    </row>
    <row r="166" spans="13:23">
      <c r="O166" s="11"/>
      <c r="P166" s="11"/>
      <c r="Q166" s="11"/>
      <c r="R166" s="11"/>
      <c r="S166" s="11"/>
      <c r="T166" s="11"/>
      <c r="U166" s="11"/>
      <c r="V166" s="11"/>
      <c r="W166" s="11"/>
    </row>
    <row r="168" spans="13:23">
      <c r="M168" s="1"/>
      <c r="N168" s="1"/>
      <c r="O168" s="1"/>
      <c r="P168" s="1"/>
      <c r="Q168" s="1"/>
      <c r="R168" s="1"/>
      <c r="S168" s="1"/>
      <c r="T168" s="1"/>
      <c r="U168" s="1"/>
      <c r="V168" s="1"/>
      <c r="W168" s="1"/>
    </row>
    <row r="169" spans="13:23">
      <c r="O169" s="11"/>
      <c r="P169" s="11"/>
      <c r="Q169" s="11"/>
      <c r="R169" s="11"/>
      <c r="S169" s="11"/>
      <c r="T169" s="11"/>
      <c r="U169" s="11"/>
      <c r="V169" s="11"/>
      <c r="W169" s="11"/>
    </row>
    <row r="170" spans="13:23">
      <c r="O170" s="11"/>
      <c r="P170" s="11"/>
      <c r="Q170" s="11"/>
      <c r="R170" s="11"/>
      <c r="S170" s="11"/>
      <c r="T170" s="11"/>
      <c r="U170" s="11"/>
      <c r="V170" s="11"/>
      <c r="W170" s="11"/>
    </row>
    <row r="171" spans="13:23">
      <c r="O171" s="11"/>
      <c r="P171" s="11"/>
      <c r="Q171" s="11"/>
      <c r="R171" s="11"/>
      <c r="S171" s="11"/>
      <c r="T171" s="11"/>
      <c r="U171" s="11"/>
      <c r="V171" s="11"/>
      <c r="W171" s="11"/>
    </row>
    <row r="173" spans="13:23">
      <c r="M173" s="1"/>
      <c r="N173" s="1"/>
      <c r="O173" s="1"/>
      <c r="P173" s="1"/>
      <c r="Q173" s="1"/>
      <c r="R173" s="1"/>
      <c r="S173" s="1"/>
      <c r="T173" s="1"/>
      <c r="U173" s="1"/>
      <c r="V173" s="1"/>
      <c r="W173" s="1"/>
    </row>
    <row r="174" spans="13:23">
      <c r="O174" s="11"/>
      <c r="P174" s="11"/>
      <c r="Q174" s="11"/>
      <c r="R174" s="11"/>
      <c r="S174" s="11"/>
      <c r="T174" s="11"/>
      <c r="U174" s="11"/>
      <c r="V174" s="11"/>
      <c r="W174" s="11"/>
    </row>
    <row r="175" spans="13:23">
      <c r="O175" s="11"/>
      <c r="P175" s="11"/>
      <c r="Q175" s="11"/>
      <c r="R175" s="11"/>
      <c r="S175" s="11"/>
      <c r="T175" s="11"/>
      <c r="U175" s="11"/>
      <c r="V175" s="11"/>
      <c r="W175" s="11"/>
    </row>
    <row r="176" spans="13:23">
      <c r="O176" s="11"/>
      <c r="P176" s="11"/>
      <c r="Q176" s="11"/>
      <c r="R176" s="11"/>
      <c r="S176" s="11"/>
      <c r="T176" s="11"/>
      <c r="U176" s="11"/>
      <c r="V176" s="11"/>
      <c r="W176" s="11"/>
    </row>
    <row r="178" spans="13:23">
      <c r="M178" s="1"/>
      <c r="N178" s="1"/>
      <c r="O178" s="1"/>
      <c r="P178" s="1"/>
      <c r="Q178" s="1"/>
      <c r="R178" s="1"/>
      <c r="S178" s="1"/>
      <c r="T178" s="1"/>
      <c r="U178" s="1"/>
      <c r="V178" s="1"/>
      <c r="W178" s="1"/>
    </row>
    <row r="179" spans="13:23">
      <c r="O179" s="11"/>
      <c r="P179" s="11"/>
      <c r="Q179" s="11"/>
      <c r="R179" s="11"/>
      <c r="S179" s="11"/>
      <c r="T179" s="11"/>
      <c r="U179" s="11"/>
      <c r="V179" s="11"/>
      <c r="W179" s="11"/>
    </row>
    <row r="180" spans="13:23">
      <c r="O180" s="11"/>
      <c r="P180" s="11"/>
      <c r="Q180" s="11"/>
      <c r="R180" s="11"/>
      <c r="S180" s="11"/>
      <c r="T180" s="11"/>
      <c r="U180" s="11"/>
      <c r="V180" s="11"/>
      <c r="W180" s="11"/>
    </row>
    <row r="182" spans="13:23">
      <c r="M182" s="1"/>
      <c r="N182" s="1"/>
      <c r="O182" s="1"/>
      <c r="P182" s="1"/>
      <c r="Q182" s="1"/>
      <c r="R182" s="1"/>
      <c r="S182" s="1"/>
      <c r="T182" s="1"/>
      <c r="U182" s="1"/>
      <c r="V182" s="1"/>
      <c r="W182" s="1"/>
    </row>
    <row r="183" spans="13:23">
      <c r="O183" s="11"/>
      <c r="P183" s="11"/>
      <c r="Q183" s="11"/>
      <c r="R183" s="11"/>
      <c r="S183" s="11"/>
      <c r="T183" s="11"/>
      <c r="U183" s="11"/>
      <c r="V183" s="11"/>
      <c r="W183" s="11"/>
    </row>
    <row r="184" spans="13:23">
      <c r="O184" s="11"/>
      <c r="P184" s="11"/>
      <c r="Q184" s="11"/>
      <c r="R184" s="11"/>
      <c r="S184" s="11"/>
      <c r="T184" s="11"/>
      <c r="U184" s="11"/>
      <c r="V184" s="11"/>
      <c r="W184" s="11"/>
    </row>
    <row r="185" spans="13:23">
      <c r="O185" s="11"/>
      <c r="P185" s="11"/>
      <c r="Q185" s="11"/>
      <c r="R185" s="11"/>
      <c r="S185" s="11"/>
      <c r="T185" s="11"/>
      <c r="U185" s="11"/>
      <c r="V185" s="11"/>
      <c r="W185" s="11"/>
    </row>
    <row r="187" spans="13:23">
      <c r="M187" s="1"/>
      <c r="N187" s="1"/>
      <c r="O187" s="1"/>
      <c r="P187" s="1"/>
      <c r="Q187" s="1"/>
      <c r="R187" s="1"/>
      <c r="S187" s="1"/>
      <c r="T187" s="1"/>
      <c r="U187" s="1"/>
      <c r="V187" s="1"/>
      <c r="W187" s="1"/>
    </row>
    <row r="188" spans="13:23">
      <c r="O188" s="11"/>
      <c r="P188" s="11"/>
      <c r="Q188" s="11"/>
      <c r="R188" s="11"/>
      <c r="S188" s="11"/>
      <c r="T188" s="11"/>
      <c r="U188" s="11"/>
      <c r="V188" s="11"/>
      <c r="W188" s="11"/>
    </row>
    <row r="189" spans="13:23">
      <c r="O189" s="11"/>
      <c r="P189" s="11"/>
      <c r="Q189" s="11"/>
      <c r="R189" s="11"/>
      <c r="S189" s="11"/>
      <c r="T189" s="11"/>
      <c r="U189" s="11"/>
      <c r="V189" s="11"/>
      <c r="W189" s="11"/>
    </row>
    <row r="190" spans="13:23">
      <c r="O190" s="11"/>
      <c r="P190" s="11"/>
      <c r="Q190" s="11"/>
      <c r="R190" s="11"/>
      <c r="S190" s="11"/>
      <c r="T190" s="11"/>
      <c r="U190" s="11"/>
      <c r="V190" s="11"/>
      <c r="W190" s="11"/>
    </row>
    <row r="192" spans="13:23">
      <c r="M192" s="1"/>
      <c r="N192" s="1"/>
      <c r="O192" s="1"/>
      <c r="P192" s="1"/>
      <c r="Q192" s="1"/>
      <c r="R192" s="1"/>
      <c r="S192" s="1"/>
      <c r="T192" s="1"/>
      <c r="U192" s="1"/>
      <c r="V192" s="1"/>
      <c r="W192" s="1"/>
    </row>
    <row r="193" spans="13:23">
      <c r="O193" s="11"/>
      <c r="P193" s="11"/>
      <c r="Q193" s="11"/>
      <c r="R193" s="11"/>
      <c r="S193" s="11"/>
      <c r="T193" s="11"/>
      <c r="U193" s="11"/>
      <c r="V193" s="11"/>
      <c r="W193" s="11"/>
    </row>
    <row r="194" spans="13:23">
      <c r="O194" s="11"/>
      <c r="P194" s="11"/>
      <c r="Q194" s="11"/>
      <c r="R194" s="11"/>
      <c r="S194" s="11"/>
      <c r="T194" s="11"/>
      <c r="U194" s="11"/>
      <c r="V194" s="11"/>
      <c r="W194" s="11"/>
    </row>
    <row r="195" spans="13:23">
      <c r="O195" s="11"/>
      <c r="P195" s="11"/>
      <c r="Q195" s="11"/>
      <c r="R195" s="11"/>
      <c r="S195" s="11"/>
      <c r="T195" s="11"/>
      <c r="U195" s="11"/>
      <c r="V195" s="11"/>
      <c r="W195" s="11"/>
    </row>
    <row r="197" spans="13:23">
      <c r="M197" s="1"/>
      <c r="N197" s="1"/>
      <c r="O197" s="1"/>
      <c r="P197" s="1"/>
      <c r="Q197" s="1"/>
      <c r="R197" s="1"/>
      <c r="S197" s="1"/>
      <c r="T197" s="1"/>
      <c r="U197" s="1"/>
      <c r="V197" s="1"/>
      <c r="W197" s="1"/>
    </row>
    <row r="198" spans="13:23">
      <c r="O198" s="11"/>
      <c r="P198" s="11"/>
      <c r="Q198" s="11"/>
      <c r="R198" s="11"/>
      <c r="S198" s="11"/>
      <c r="T198" s="11"/>
      <c r="U198" s="11"/>
      <c r="V198" s="11"/>
      <c r="W198" s="11"/>
    </row>
    <row r="199" spans="13:23">
      <c r="O199" s="11"/>
      <c r="P199" s="11"/>
      <c r="Q199" s="11"/>
      <c r="R199" s="11"/>
      <c r="S199" s="11"/>
      <c r="T199" s="11"/>
      <c r="U199" s="11"/>
      <c r="V199" s="11"/>
      <c r="W199" s="11"/>
    </row>
    <row r="200" spans="13:23">
      <c r="O200" s="11"/>
      <c r="P200" s="11"/>
      <c r="Q200" s="11"/>
      <c r="R200" s="11"/>
      <c r="S200" s="11"/>
      <c r="T200" s="11"/>
      <c r="U200" s="11"/>
      <c r="V200" s="11"/>
      <c r="W200" s="11"/>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190C4-F3FE-4CD3-A7BA-01C179729722}">
  <dimension ref="A1:W200"/>
  <sheetViews>
    <sheetView zoomScale="70" zoomScaleNormal="70" workbookViewId="0">
      <selection activeCell="D32" sqref="D32"/>
    </sheetView>
  </sheetViews>
  <sheetFormatPr defaultRowHeight="15"/>
  <cols>
    <col min="1" max="1" width="16.140625" style="9" customWidth="1"/>
    <col min="2" max="2" width="93.5703125" style="9" bestFit="1" customWidth="1"/>
    <col min="3" max="3" width="21.7109375" style="9" bestFit="1" customWidth="1"/>
    <col min="4" max="6" width="13.5703125" style="9" bestFit="1" customWidth="1"/>
    <col min="7" max="9" width="14" style="9" bestFit="1" customWidth="1"/>
    <col min="10" max="10" width="14.42578125" style="9" bestFit="1" customWidth="1"/>
    <col min="11" max="11" width="14.42578125" style="9" customWidth="1"/>
    <col min="12" max="12" width="9.5703125" style="9" bestFit="1" customWidth="1"/>
    <col min="13" max="13" width="20.42578125" style="9" customWidth="1"/>
    <col min="14" max="14" width="35.85546875" style="9" bestFit="1" customWidth="1"/>
    <col min="15" max="18" width="13.5703125" style="9" bestFit="1" customWidth="1"/>
    <col min="19" max="21" width="14" style="9" bestFit="1" customWidth="1"/>
    <col min="22" max="23" width="14.42578125" style="9" bestFit="1" customWidth="1"/>
    <col min="24" max="16384" width="9.140625" style="9"/>
  </cols>
  <sheetData>
    <row r="1" spans="1:23">
      <c r="B1" s="1" t="s">
        <v>246</v>
      </c>
      <c r="C1" s="9" t="s">
        <v>219</v>
      </c>
      <c r="M1" s="1" t="s">
        <v>246</v>
      </c>
      <c r="N1" s="9" t="s">
        <v>268</v>
      </c>
    </row>
    <row r="2" spans="1:23">
      <c r="C2" s="9" t="s">
        <v>218</v>
      </c>
    </row>
    <row r="3" spans="1:23">
      <c r="B3" s="128" t="s">
        <v>243</v>
      </c>
      <c r="C3" s="128" t="s">
        <v>112</v>
      </c>
      <c r="D3" s="128"/>
      <c r="E3" s="128"/>
      <c r="F3" s="128"/>
      <c r="G3" s="128"/>
      <c r="H3" s="128"/>
      <c r="I3" s="128"/>
      <c r="J3" s="128"/>
      <c r="K3" s="128"/>
    </row>
    <row r="4" spans="1:23">
      <c r="B4" s="129" t="s">
        <v>110</v>
      </c>
      <c r="C4" s="129" t="s">
        <v>0</v>
      </c>
      <c r="D4" s="129" t="s">
        <v>103</v>
      </c>
      <c r="E4" s="129" t="s">
        <v>104</v>
      </c>
      <c r="F4" s="129" t="s">
        <v>105</v>
      </c>
      <c r="G4" s="129" t="s">
        <v>106</v>
      </c>
      <c r="H4" s="129" t="s">
        <v>107</v>
      </c>
      <c r="I4" s="129" t="s">
        <v>108</v>
      </c>
      <c r="J4" s="129" t="s">
        <v>230</v>
      </c>
      <c r="K4" s="129" t="s">
        <v>234</v>
      </c>
      <c r="M4" s="1" t="s">
        <v>116</v>
      </c>
      <c r="N4" s="1" t="str">
        <f>A5</f>
        <v>State Total</v>
      </c>
      <c r="O4" s="1" t="str">
        <f t="shared" ref="O4:W4" si="0">C4</f>
        <v>2015-2016</v>
      </c>
      <c r="P4" s="1" t="str">
        <f t="shared" si="0"/>
        <v>2016-2017</v>
      </c>
      <c r="Q4" s="1" t="str">
        <f t="shared" si="0"/>
        <v>2017-2018</v>
      </c>
      <c r="R4" s="1" t="str">
        <f t="shared" si="0"/>
        <v>2018-2019</v>
      </c>
      <c r="S4" s="1" t="str">
        <f t="shared" si="0"/>
        <v>2019-2020</v>
      </c>
      <c r="T4" s="1" t="str">
        <f t="shared" si="0"/>
        <v>2020-2021</v>
      </c>
      <c r="U4" s="1" t="str">
        <f t="shared" si="0"/>
        <v>2021-2022</v>
      </c>
      <c r="V4" s="1" t="str">
        <f t="shared" si="0"/>
        <v>2022-2023</v>
      </c>
      <c r="W4" s="1" t="str">
        <f t="shared" si="0"/>
        <v>2023-2024</v>
      </c>
    </row>
    <row r="5" spans="1:23">
      <c r="A5" s="1" t="s">
        <v>126</v>
      </c>
      <c r="B5" s="10" t="s">
        <v>113</v>
      </c>
      <c r="C5" s="8">
        <v>5691</v>
      </c>
      <c r="D5" s="8">
        <v>5649</v>
      </c>
      <c r="E5" s="8">
        <v>5614</v>
      </c>
      <c r="F5" s="8">
        <v>5840</v>
      </c>
      <c r="G5" s="8">
        <v>5456</v>
      </c>
      <c r="H5" s="8">
        <v>6791</v>
      </c>
      <c r="I5" s="8">
        <v>6950</v>
      </c>
      <c r="J5" s="8">
        <v>7669</v>
      </c>
      <c r="K5" s="8">
        <v>7132</v>
      </c>
      <c r="N5" s="9" t="str">
        <f>B5</f>
        <v>Home-Based</v>
      </c>
      <c r="O5" s="11">
        <f>C5/C8</f>
        <v>1.5474766151838156E-2</v>
      </c>
      <c r="P5" s="11">
        <f t="shared" ref="P5:W5" si="1">D5/D8</f>
        <v>1.5282478309918596E-2</v>
      </c>
      <c r="Q5" s="11">
        <f t="shared" si="1"/>
        <v>1.5070412704889428E-2</v>
      </c>
      <c r="R5" s="11">
        <f t="shared" si="1"/>
        <v>1.5650039393078609E-2</v>
      </c>
      <c r="S5" s="11">
        <f t="shared" si="1"/>
        <v>1.4579697984335376E-2</v>
      </c>
      <c r="T5" s="11">
        <f t="shared" si="1"/>
        <v>1.8097509627043665E-2</v>
      </c>
      <c r="U5" s="11">
        <f t="shared" si="1"/>
        <v>1.8327962405261574E-2</v>
      </c>
      <c r="V5" s="11">
        <f t="shared" si="1"/>
        <v>1.9975854976491059E-2</v>
      </c>
      <c r="W5" s="11">
        <f t="shared" si="1"/>
        <v>1.8383385873249492E-2</v>
      </c>
    </row>
    <row r="6" spans="1:23">
      <c r="B6" s="10" t="s">
        <v>114</v>
      </c>
      <c r="C6" s="8">
        <v>18300</v>
      </c>
      <c r="D6" s="8">
        <v>18387</v>
      </c>
      <c r="E6" s="8">
        <v>18437</v>
      </c>
      <c r="F6" s="8">
        <v>18574</v>
      </c>
      <c r="G6" s="8">
        <v>17150</v>
      </c>
      <c r="H6" s="8">
        <v>17426</v>
      </c>
      <c r="I6" s="8">
        <v>18570</v>
      </c>
      <c r="J6" s="8">
        <v>19055</v>
      </c>
      <c r="K6" s="8">
        <v>19269</v>
      </c>
      <c r="N6" s="9" t="str">
        <f>B6</f>
        <v>Private</v>
      </c>
      <c r="O6" s="11">
        <f t="shared" ref="O6:W6" si="2">C6/C8</f>
        <v>4.9760713508810096E-2</v>
      </c>
      <c r="P6" s="11">
        <f t="shared" si="2"/>
        <v>4.9743127754376566E-2</v>
      </c>
      <c r="Q6" s="11">
        <f t="shared" si="2"/>
        <v>4.9492910409698325E-2</v>
      </c>
      <c r="R6" s="11">
        <f t="shared" si="2"/>
        <v>4.9774628713534608E-2</v>
      </c>
      <c r="S6" s="11">
        <f t="shared" si="2"/>
        <v>4.5828779404573257E-2</v>
      </c>
      <c r="T6" s="11">
        <f t="shared" si="2"/>
        <v>4.6438993191115135E-2</v>
      </c>
      <c r="U6" s="11">
        <f t="shared" si="2"/>
        <v>4.8971260700101792E-2</v>
      </c>
      <c r="V6" s="11">
        <f t="shared" si="2"/>
        <v>4.9633578899079031E-2</v>
      </c>
      <c r="W6" s="11">
        <f t="shared" si="2"/>
        <v>4.9667619516495301E-2</v>
      </c>
    </row>
    <row r="7" spans="1:23">
      <c r="B7" s="10" t="s">
        <v>115</v>
      </c>
      <c r="C7" s="8">
        <v>343769</v>
      </c>
      <c r="D7" s="8">
        <v>345603</v>
      </c>
      <c r="E7" s="8">
        <v>348467</v>
      </c>
      <c r="F7" s="8">
        <v>348748</v>
      </c>
      <c r="G7" s="8">
        <v>351613</v>
      </c>
      <c r="H7" s="8">
        <v>351028</v>
      </c>
      <c r="I7" s="8">
        <v>353682</v>
      </c>
      <c r="J7" s="8">
        <v>357189.48</v>
      </c>
      <c r="K7" s="8">
        <v>361558</v>
      </c>
      <c r="N7" s="9" t="str">
        <f>B7</f>
        <v>Public</v>
      </c>
      <c r="O7" s="11">
        <f t="shared" ref="O7:W7" si="3">C7/C8</f>
        <v>0.93476452033935176</v>
      </c>
      <c r="P7" s="11">
        <f t="shared" si="3"/>
        <v>0.93497439393570481</v>
      </c>
      <c r="Q7" s="11">
        <f t="shared" si="3"/>
        <v>0.93543667688541221</v>
      </c>
      <c r="R7" s="11">
        <f t="shared" si="3"/>
        <v>0.93457533189338682</v>
      </c>
      <c r="S7" s="11">
        <f t="shared" si="3"/>
        <v>0.93959152261109136</v>
      </c>
      <c r="T7" s="11">
        <f t="shared" si="3"/>
        <v>0.93546349718184119</v>
      </c>
      <c r="U7" s="11">
        <f t="shared" si="3"/>
        <v>0.9327007768946366</v>
      </c>
      <c r="V7" s="11">
        <f t="shared" si="3"/>
        <v>0.93039056612442994</v>
      </c>
      <c r="W7" s="11">
        <f t="shared" si="3"/>
        <v>0.93194899461025515</v>
      </c>
    </row>
    <row r="8" spans="1:23">
      <c r="B8" s="130" t="s">
        <v>111</v>
      </c>
      <c r="C8" s="131">
        <v>367760</v>
      </c>
      <c r="D8" s="131">
        <v>369639</v>
      </c>
      <c r="E8" s="131">
        <v>372518</v>
      </c>
      <c r="F8" s="131">
        <v>373162</v>
      </c>
      <c r="G8" s="131">
        <v>374219</v>
      </c>
      <c r="H8" s="131">
        <v>375245</v>
      </c>
      <c r="I8" s="131">
        <v>379202</v>
      </c>
      <c r="J8" s="131">
        <v>383913.48</v>
      </c>
      <c r="K8" s="131">
        <v>387959</v>
      </c>
    </row>
    <row r="9" spans="1:23">
      <c r="B9" s="10"/>
      <c r="C9" s="8"/>
      <c r="D9" s="8"/>
      <c r="E9" s="8"/>
      <c r="F9" s="8"/>
      <c r="G9" s="8"/>
      <c r="H9" s="8"/>
      <c r="I9" s="8"/>
      <c r="J9" s="8"/>
      <c r="K9" s="8"/>
    </row>
    <row r="10" spans="1:23">
      <c r="A10" s="1" t="s">
        <v>203</v>
      </c>
      <c r="B10"/>
      <c r="C10"/>
      <c r="D10"/>
      <c r="E10"/>
      <c r="F10"/>
      <c r="G10"/>
      <c r="H10"/>
      <c r="I10"/>
      <c r="J10"/>
      <c r="K10"/>
      <c r="M10" s="1" t="s">
        <v>246</v>
      </c>
    </row>
    <row r="11" spans="1:23">
      <c r="B11" s="128" t="s">
        <v>243</v>
      </c>
      <c r="C11" s="128" t="s">
        <v>112</v>
      </c>
      <c r="D11" s="128"/>
      <c r="E11" s="128"/>
      <c r="F11" s="128"/>
      <c r="G11" s="128"/>
      <c r="H11" s="128"/>
      <c r="I11" s="128"/>
      <c r="J11" s="128"/>
      <c r="K11" s="128"/>
    </row>
    <row r="12" spans="1:23">
      <c r="B12" s="129" t="s">
        <v>110</v>
      </c>
      <c r="C12" s="129" t="s">
        <v>0</v>
      </c>
      <c r="D12" s="129" t="s">
        <v>103</v>
      </c>
      <c r="E12" s="129" t="s">
        <v>104</v>
      </c>
      <c r="F12" s="129" t="s">
        <v>105</v>
      </c>
      <c r="G12" s="129" t="s">
        <v>106</v>
      </c>
      <c r="H12" s="129" t="s">
        <v>107</v>
      </c>
      <c r="I12" s="129" t="s">
        <v>108</v>
      </c>
      <c r="J12" s="129" t="s">
        <v>230</v>
      </c>
      <c r="K12" s="129" t="s">
        <v>234</v>
      </c>
    </row>
    <row r="13" spans="1:23">
      <c r="B13" s="132" t="s">
        <v>186</v>
      </c>
      <c r="C13" s="133"/>
      <c r="D13" s="133"/>
      <c r="E13" s="133"/>
      <c r="F13" s="133"/>
      <c r="G13" s="133"/>
      <c r="H13" s="133"/>
      <c r="I13" s="133"/>
      <c r="J13" s="133"/>
      <c r="K13" s="133"/>
      <c r="M13" s="1" t="s">
        <v>116</v>
      </c>
      <c r="N13" s="1" t="str">
        <f>B13</f>
        <v>Benton-Franklin</v>
      </c>
      <c r="O13" s="1" t="str">
        <f>$C$12</f>
        <v>2015-2016</v>
      </c>
      <c r="P13" s="1" t="str">
        <f>$D$12</f>
        <v>2016-2017</v>
      </c>
      <c r="Q13" s="1" t="str">
        <f>$E$12</f>
        <v>2017-2018</v>
      </c>
      <c r="R13" s="1" t="str">
        <f>$F$12</f>
        <v>2018-2019</v>
      </c>
      <c r="S13" s="1" t="str">
        <f>$G$12</f>
        <v>2019-2020</v>
      </c>
      <c r="T13" s="1" t="str">
        <f>$H$12</f>
        <v>2020-2021</v>
      </c>
      <c r="U13" s="1" t="str">
        <f>$I$12</f>
        <v>2021-2022</v>
      </c>
      <c r="V13" s="1" t="str">
        <f>$J$12</f>
        <v>2022-2023</v>
      </c>
      <c r="W13" s="1" t="str">
        <f>$K$12</f>
        <v>2023-2024</v>
      </c>
    </row>
    <row r="14" spans="1:23">
      <c r="B14" s="3" t="s">
        <v>113</v>
      </c>
      <c r="C14" s="8">
        <v>168</v>
      </c>
      <c r="D14" s="8">
        <v>194</v>
      </c>
      <c r="E14" s="8">
        <v>145</v>
      </c>
      <c r="F14" s="8">
        <v>198</v>
      </c>
      <c r="G14" s="8">
        <v>255</v>
      </c>
      <c r="H14" s="8">
        <v>364</v>
      </c>
      <c r="I14" s="8">
        <v>247</v>
      </c>
      <c r="J14" s="8">
        <v>310</v>
      </c>
      <c r="K14" s="8">
        <v>300</v>
      </c>
      <c r="N14" s="9" t="str">
        <f>B14</f>
        <v>Home-Based</v>
      </c>
      <c r="O14" s="11">
        <f t="shared" ref="O14:W14" si="4">C14/C17</f>
        <v>9.2095165003837302E-3</v>
      </c>
      <c r="P14" s="11">
        <f t="shared" si="4"/>
        <v>1.0549785197672521E-2</v>
      </c>
      <c r="Q14" s="11">
        <f t="shared" si="4"/>
        <v>7.6658736452550882E-3</v>
      </c>
      <c r="R14" s="11">
        <f t="shared" si="4"/>
        <v>1.0343206393982134E-2</v>
      </c>
      <c r="S14" s="11">
        <f t="shared" si="4"/>
        <v>1.310919185687847E-2</v>
      </c>
      <c r="T14" s="11">
        <f t="shared" si="4"/>
        <v>1.8421052631578946E-2</v>
      </c>
      <c r="U14" s="11">
        <f t="shared" si="4"/>
        <v>1.2366075898668269E-2</v>
      </c>
      <c r="V14" s="11">
        <f t="shared" si="4"/>
        <v>1.5127854772594183E-2</v>
      </c>
      <c r="W14" s="11">
        <f t="shared" si="4"/>
        <v>1.4300695967203738E-2</v>
      </c>
    </row>
    <row r="15" spans="1:23">
      <c r="B15" s="3" t="s">
        <v>114</v>
      </c>
      <c r="C15" s="8">
        <v>307</v>
      </c>
      <c r="D15" s="8">
        <v>294</v>
      </c>
      <c r="E15" s="8">
        <v>278</v>
      </c>
      <c r="F15" s="8">
        <v>282</v>
      </c>
      <c r="G15" s="8">
        <v>308</v>
      </c>
      <c r="H15" s="8">
        <v>292</v>
      </c>
      <c r="I15" s="8">
        <v>351</v>
      </c>
      <c r="J15" s="8">
        <v>390</v>
      </c>
      <c r="K15" s="8">
        <v>419</v>
      </c>
      <c r="N15" s="9" t="str">
        <f>B15</f>
        <v>Private</v>
      </c>
      <c r="O15" s="11">
        <f t="shared" ref="O15:W15" si="5">C15/C17</f>
        <v>1.6829295033439315E-2</v>
      </c>
      <c r="P15" s="11">
        <f t="shared" si="5"/>
        <v>1.5987818804720211E-2</v>
      </c>
      <c r="Q15" s="11">
        <f t="shared" si="5"/>
        <v>1.4697330161247687E-2</v>
      </c>
      <c r="R15" s="11">
        <f t="shared" si="5"/>
        <v>1.4731233349004858E-2</v>
      </c>
      <c r="S15" s="11">
        <f t="shared" si="5"/>
        <v>1.5833847419288505E-2</v>
      </c>
      <c r="T15" s="11">
        <f t="shared" si="5"/>
        <v>1.4777327935222672E-2</v>
      </c>
      <c r="U15" s="11">
        <f t="shared" si="5"/>
        <v>1.7572844698107541E-2</v>
      </c>
      <c r="V15" s="11">
        <f t="shared" si="5"/>
        <v>1.9031817294553971E-2</v>
      </c>
      <c r="W15" s="11">
        <f t="shared" si="5"/>
        <v>1.9973305367527887E-2</v>
      </c>
    </row>
    <row r="16" spans="1:23">
      <c r="B16" s="3" t="s">
        <v>115</v>
      </c>
      <c r="C16" s="8">
        <v>17767</v>
      </c>
      <c r="D16" s="8">
        <v>17901</v>
      </c>
      <c r="E16" s="8">
        <v>18492</v>
      </c>
      <c r="F16" s="8">
        <v>18663</v>
      </c>
      <c r="G16" s="8">
        <v>18889</v>
      </c>
      <c r="H16" s="8">
        <v>19104</v>
      </c>
      <c r="I16" s="8">
        <v>19376</v>
      </c>
      <c r="J16" s="8">
        <v>19792</v>
      </c>
      <c r="K16" s="8">
        <v>20259</v>
      </c>
      <c r="N16" s="9" t="str">
        <f>B16</f>
        <v>Public</v>
      </c>
      <c r="O16" s="11">
        <f t="shared" ref="O16:W16" si="6">C16/C17</f>
        <v>0.97396118846617696</v>
      </c>
      <c r="P16" s="11">
        <f t="shared" si="6"/>
        <v>0.97346239599760731</v>
      </c>
      <c r="Q16" s="11">
        <f t="shared" si="6"/>
        <v>0.97763679619349719</v>
      </c>
      <c r="R16" s="11">
        <f t="shared" si="6"/>
        <v>0.97492556025701305</v>
      </c>
      <c r="S16" s="11">
        <f t="shared" si="6"/>
        <v>0.97105696072383307</v>
      </c>
      <c r="T16" s="11">
        <f t="shared" si="6"/>
        <v>0.96680161943319842</v>
      </c>
      <c r="U16" s="11">
        <f t="shared" si="6"/>
        <v>0.97006107940322417</v>
      </c>
      <c r="V16" s="11">
        <f t="shared" si="6"/>
        <v>0.96584032793285179</v>
      </c>
      <c r="W16" s="11">
        <f t="shared" si="6"/>
        <v>0.96572599866526843</v>
      </c>
    </row>
    <row r="17" spans="2:23">
      <c r="B17" s="134" t="s">
        <v>195</v>
      </c>
      <c r="C17" s="135">
        <v>18242</v>
      </c>
      <c r="D17" s="135">
        <v>18389</v>
      </c>
      <c r="E17" s="135">
        <v>18915</v>
      </c>
      <c r="F17" s="135">
        <v>19143</v>
      </c>
      <c r="G17" s="135">
        <v>19452</v>
      </c>
      <c r="H17" s="135">
        <v>19760</v>
      </c>
      <c r="I17" s="135">
        <v>19974</v>
      </c>
      <c r="J17" s="135">
        <v>20492</v>
      </c>
      <c r="K17" s="135">
        <v>20978</v>
      </c>
    </row>
    <row r="18" spans="2:23">
      <c r="B18" s="132" t="s">
        <v>221</v>
      </c>
      <c r="C18" s="133"/>
      <c r="D18" s="133"/>
      <c r="E18" s="133"/>
      <c r="F18" s="133"/>
      <c r="G18" s="133"/>
      <c r="H18" s="133"/>
      <c r="I18" s="133"/>
      <c r="J18" s="133"/>
      <c r="K18" s="133"/>
      <c r="M18" s="1" t="s">
        <v>116</v>
      </c>
      <c r="N18" s="1" t="str">
        <f>B18</f>
        <v>Central WA (Grant-Kittitas-Klickitat-Skamania-Yakima)</v>
      </c>
      <c r="O18" s="1" t="str">
        <f>$C$12</f>
        <v>2015-2016</v>
      </c>
      <c r="P18" s="1" t="str">
        <f>$D$12</f>
        <v>2016-2017</v>
      </c>
      <c r="Q18" s="1" t="str">
        <f>$E$12</f>
        <v>2017-2018</v>
      </c>
      <c r="R18" s="1" t="str">
        <f>$F$12</f>
        <v>2018-2019</v>
      </c>
      <c r="S18" s="1" t="str">
        <f>$G$12</f>
        <v>2019-2020</v>
      </c>
      <c r="T18" s="1" t="str">
        <f>$H$12</f>
        <v>2020-2021</v>
      </c>
      <c r="U18" s="1" t="str">
        <f>$I$12</f>
        <v>2021-2022</v>
      </c>
      <c r="V18" s="1" t="str">
        <f>$J$12</f>
        <v>2022-2023</v>
      </c>
      <c r="W18" s="1" t="str">
        <f>$K$12</f>
        <v>2023-2024</v>
      </c>
    </row>
    <row r="19" spans="2:23">
      <c r="B19" s="3" t="s">
        <v>113</v>
      </c>
      <c r="C19" s="8">
        <v>281</v>
      </c>
      <c r="D19" s="8">
        <v>363</v>
      </c>
      <c r="E19" s="8">
        <v>342</v>
      </c>
      <c r="F19" s="8">
        <v>366</v>
      </c>
      <c r="G19" s="8">
        <v>322</v>
      </c>
      <c r="H19" s="8">
        <v>353</v>
      </c>
      <c r="I19" s="8">
        <v>446</v>
      </c>
      <c r="J19" s="8">
        <v>419</v>
      </c>
      <c r="K19" s="8">
        <v>531</v>
      </c>
      <c r="N19" s="9" t="str">
        <f>B19</f>
        <v>Home-Based</v>
      </c>
      <c r="O19" s="11">
        <f t="shared" ref="O19:W19" si="7">C19/C22</f>
        <v>1.0704761904761904E-2</v>
      </c>
      <c r="P19" s="11">
        <f t="shared" si="7"/>
        <v>1.3645077622824494E-2</v>
      </c>
      <c r="Q19" s="11">
        <f t="shared" si="7"/>
        <v>1.2677935943060499E-2</v>
      </c>
      <c r="R19" s="11">
        <f t="shared" si="7"/>
        <v>1.3444019982368499E-2</v>
      </c>
      <c r="S19" s="11">
        <f t="shared" si="7"/>
        <v>1.1650625949779289E-2</v>
      </c>
      <c r="T19" s="11">
        <f t="shared" si="7"/>
        <v>1.2590056352093587E-2</v>
      </c>
      <c r="U19" s="11">
        <f t="shared" si="7"/>
        <v>1.5291778097785091E-2</v>
      </c>
      <c r="V19" s="11">
        <f t="shared" si="7"/>
        <v>1.3824732743830013E-2</v>
      </c>
      <c r="W19" s="11">
        <f t="shared" si="7"/>
        <v>1.733028720626632E-2</v>
      </c>
    </row>
    <row r="20" spans="2:23">
      <c r="B20" s="3" t="s">
        <v>114</v>
      </c>
      <c r="C20" s="8">
        <v>473</v>
      </c>
      <c r="D20" s="8">
        <v>464</v>
      </c>
      <c r="E20" s="8">
        <v>448</v>
      </c>
      <c r="F20" s="8">
        <v>492</v>
      </c>
      <c r="G20" s="8">
        <v>502</v>
      </c>
      <c r="H20" s="8">
        <v>533</v>
      </c>
      <c r="I20" s="8">
        <v>484</v>
      </c>
      <c r="J20" s="8">
        <v>531</v>
      </c>
      <c r="K20" s="8">
        <v>491</v>
      </c>
      <c r="N20" s="9" t="str">
        <f>B20</f>
        <v>Private</v>
      </c>
      <c r="O20" s="11">
        <f t="shared" ref="O20:W20" si="8">C20/C22</f>
        <v>1.8019047619047619E-2</v>
      </c>
      <c r="P20" s="11">
        <f t="shared" si="8"/>
        <v>1.7441641920084201E-2</v>
      </c>
      <c r="Q20" s="11">
        <f t="shared" si="8"/>
        <v>1.6607354685646499E-2</v>
      </c>
      <c r="R20" s="11">
        <f t="shared" si="8"/>
        <v>1.8072289156626505E-2</v>
      </c>
      <c r="S20" s="11">
        <f t="shared" si="8"/>
        <v>1.8163398219842246E-2</v>
      </c>
      <c r="T20" s="11">
        <f t="shared" si="8"/>
        <v>1.9009915115200799E-2</v>
      </c>
      <c r="U20" s="11">
        <f t="shared" si="8"/>
        <v>1.6594665020914764E-2</v>
      </c>
      <c r="V20" s="11">
        <f t="shared" si="8"/>
        <v>1.7520126699221327E-2</v>
      </c>
      <c r="W20" s="11">
        <f t="shared" si="8"/>
        <v>1.6024804177545694E-2</v>
      </c>
    </row>
    <row r="21" spans="2:23">
      <c r="B21" s="3" t="s">
        <v>115</v>
      </c>
      <c r="C21" s="8">
        <v>25496</v>
      </c>
      <c r="D21" s="8">
        <v>25776</v>
      </c>
      <c r="E21" s="8">
        <v>26186</v>
      </c>
      <c r="F21" s="8">
        <v>26366</v>
      </c>
      <c r="G21" s="8">
        <v>26814</v>
      </c>
      <c r="H21" s="8">
        <v>27152</v>
      </c>
      <c r="I21" s="8">
        <v>28236</v>
      </c>
      <c r="J21" s="8">
        <v>29358</v>
      </c>
      <c r="K21" s="8">
        <v>29618</v>
      </c>
      <c r="N21" s="9" t="str">
        <f>B21</f>
        <v>Public</v>
      </c>
      <c r="O21" s="11">
        <f>C21/C22</f>
        <v>0.97127619047619052</v>
      </c>
      <c r="P21" s="11">
        <f t="shared" ref="P21:W21" si="9">D21/D22</f>
        <v>0.96891328045709135</v>
      </c>
      <c r="Q21" s="11">
        <f t="shared" si="9"/>
        <v>0.97071470937129301</v>
      </c>
      <c r="R21" s="11">
        <f t="shared" si="9"/>
        <v>0.96848369086100494</v>
      </c>
      <c r="S21" s="11">
        <f t="shared" si="9"/>
        <v>0.97018597583037847</v>
      </c>
      <c r="T21" s="11">
        <f t="shared" si="9"/>
        <v>0.96840002853270557</v>
      </c>
      <c r="U21" s="11">
        <f t="shared" si="9"/>
        <v>0.96811355688130019</v>
      </c>
      <c r="V21" s="11">
        <f t="shared" si="9"/>
        <v>0.96865514055694868</v>
      </c>
      <c r="W21" s="11">
        <f t="shared" si="9"/>
        <v>0.96664490861618801</v>
      </c>
    </row>
    <row r="22" spans="2:23">
      <c r="B22" s="134" t="s">
        <v>223</v>
      </c>
      <c r="C22" s="135">
        <v>26250</v>
      </c>
      <c r="D22" s="135">
        <v>26603</v>
      </c>
      <c r="E22" s="135">
        <v>26976</v>
      </c>
      <c r="F22" s="135">
        <v>27224</v>
      </c>
      <c r="G22" s="135">
        <v>27638</v>
      </c>
      <c r="H22" s="135">
        <v>28038</v>
      </c>
      <c r="I22" s="135">
        <v>29166</v>
      </c>
      <c r="J22" s="135">
        <v>30308</v>
      </c>
      <c r="K22" s="135">
        <v>30640</v>
      </c>
    </row>
    <row r="23" spans="2:23">
      <c r="B23" s="132" t="s">
        <v>181</v>
      </c>
      <c r="C23" s="133"/>
      <c r="D23" s="133"/>
      <c r="E23" s="133"/>
      <c r="F23" s="133"/>
      <c r="G23" s="133"/>
      <c r="H23" s="133"/>
      <c r="I23" s="133"/>
      <c r="J23" s="133"/>
      <c r="K23" s="133"/>
      <c r="M23" s="1" t="s">
        <v>116</v>
      </c>
      <c r="N23" s="1" t="str">
        <f>B23</f>
        <v>Chelan-Douglas-Okanogan</v>
      </c>
      <c r="O23" s="1" t="str">
        <f>$C$12</f>
        <v>2015-2016</v>
      </c>
      <c r="P23" s="1" t="str">
        <f>$D$12</f>
        <v>2016-2017</v>
      </c>
      <c r="Q23" s="1" t="str">
        <f>$E$12</f>
        <v>2017-2018</v>
      </c>
      <c r="R23" s="1" t="str">
        <f>$F$12</f>
        <v>2018-2019</v>
      </c>
      <c r="S23" s="1" t="str">
        <f>$G$12</f>
        <v>2019-2020</v>
      </c>
      <c r="T23" s="1" t="str">
        <f>$H$12</f>
        <v>2020-2021</v>
      </c>
      <c r="U23" s="1" t="str">
        <f>$I$12</f>
        <v>2021-2022</v>
      </c>
      <c r="V23" s="1" t="str">
        <f>$J$12</f>
        <v>2022-2023</v>
      </c>
      <c r="W23" s="1" t="str">
        <f>$K$12</f>
        <v>2023-2024</v>
      </c>
    </row>
    <row r="24" spans="2:23">
      <c r="B24" s="3" t="s">
        <v>113</v>
      </c>
      <c r="C24" s="8">
        <v>136</v>
      </c>
      <c r="D24" s="8">
        <v>131</v>
      </c>
      <c r="E24" s="8">
        <v>136</v>
      </c>
      <c r="F24" s="8">
        <v>121</v>
      </c>
      <c r="G24" s="8">
        <v>105</v>
      </c>
      <c r="H24" s="8">
        <v>160</v>
      </c>
      <c r="I24" s="8">
        <v>189</v>
      </c>
      <c r="J24" s="8">
        <v>217</v>
      </c>
      <c r="K24" s="8">
        <v>221</v>
      </c>
      <c r="N24" s="9" t="str">
        <f>B24</f>
        <v>Home-Based</v>
      </c>
      <c r="O24" s="11">
        <f t="shared" ref="O24:W24" si="10">C24/C27</f>
        <v>1.3602720544108821E-2</v>
      </c>
      <c r="P24" s="11">
        <f t="shared" si="10"/>
        <v>1.3134148786845799E-2</v>
      </c>
      <c r="Q24" s="11">
        <f t="shared" si="10"/>
        <v>1.3425468904244817E-2</v>
      </c>
      <c r="R24" s="11">
        <f t="shared" si="10"/>
        <v>1.2032617342879873E-2</v>
      </c>
      <c r="S24" s="11">
        <f t="shared" si="10"/>
        <v>1.0352987576414908E-2</v>
      </c>
      <c r="T24" s="11">
        <f t="shared" si="10"/>
        <v>1.5111446921042691E-2</v>
      </c>
      <c r="U24" s="11">
        <f t="shared" si="10"/>
        <v>1.827852998065764E-2</v>
      </c>
      <c r="V24" s="11">
        <f t="shared" si="10"/>
        <v>2.0448548812664908E-2</v>
      </c>
      <c r="W24" s="11">
        <f t="shared" si="10"/>
        <v>2.0114680986620552E-2</v>
      </c>
    </row>
    <row r="25" spans="2:23">
      <c r="B25" s="3" t="s">
        <v>114</v>
      </c>
      <c r="C25" s="8">
        <v>102</v>
      </c>
      <c r="D25" s="8">
        <v>111</v>
      </c>
      <c r="E25" s="8">
        <v>118</v>
      </c>
      <c r="F25" s="8">
        <v>118</v>
      </c>
      <c r="G25" s="8">
        <v>124</v>
      </c>
      <c r="H25" s="8">
        <v>85</v>
      </c>
      <c r="I25" s="8">
        <v>41</v>
      </c>
      <c r="J25" s="8">
        <v>115</v>
      </c>
      <c r="K25" s="8">
        <v>143</v>
      </c>
      <c r="N25" s="9" t="str">
        <f>B25</f>
        <v>Private</v>
      </c>
      <c r="O25" s="11">
        <f t="shared" ref="O25:W25" si="11">C25/C27</f>
        <v>1.0202040408081616E-2</v>
      </c>
      <c r="P25" s="11">
        <f t="shared" si="11"/>
        <v>1.1128935231602166E-2</v>
      </c>
      <c r="Q25" s="11">
        <f t="shared" si="11"/>
        <v>1.1648568608094769E-2</v>
      </c>
      <c r="R25" s="11">
        <f t="shared" si="11"/>
        <v>1.1734287987271282E-2</v>
      </c>
      <c r="S25" s="11">
        <f t="shared" si="11"/>
        <v>1.2226385328337606E-2</v>
      </c>
      <c r="T25" s="11">
        <f t="shared" si="11"/>
        <v>8.0279561768039284E-3</v>
      </c>
      <c r="U25" s="11">
        <f t="shared" si="11"/>
        <v>3.9651837524177953E-3</v>
      </c>
      <c r="V25" s="11">
        <f t="shared" si="11"/>
        <v>1.0836788541274029E-2</v>
      </c>
      <c r="W25" s="11">
        <f t="shared" si="11"/>
        <v>1.3015381814872122E-2</v>
      </c>
    </row>
    <row r="26" spans="2:23">
      <c r="B26" s="3" t="s">
        <v>115</v>
      </c>
      <c r="C26" s="8">
        <v>9760</v>
      </c>
      <c r="D26" s="8">
        <v>9732</v>
      </c>
      <c r="E26" s="8">
        <v>9876</v>
      </c>
      <c r="F26" s="8">
        <v>9817</v>
      </c>
      <c r="G26" s="8">
        <v>9913</v>
      </c>
      <c r="H26" s="8">
        <v>10343</v>
      </c>
      <c r="I26" s="8">
        <v>10110</v>
      </c>
      <c r="J26" s="8">
        <v>10280</v>
      </c>
      <c r="K26" s="8">
        <v>10623</v>
      </c>
      <c r="N26" s="9" t="str">
        <f>B26</f>
        <v>Public</v>
      </c>
      <c r="O26" s="11">
        <f t="shared" ref="O26:W26" si="12">C26/C27</f>
        <v>0.97619523904780958</v>
      </c>
      <c r="P26" s="11">
        <f t="shared" si="12"/>
        <v>0.97573691598155199</v>
      </c>
      <c r="Q26" s="11">
        <f t="shared" si="12"/>
        <v>0.97492596248766039</v>
      </c>
      <c r="R26" s="11">
        <f t="shared" si="12"/>
        <v>0.97623309466984887</v>
      </c>
      <c r="S26" s="11">
        <f t="shared" si="12"/>
        <v>0.97742062709524746</v>
      </c>
      <c r="T26" s="11">
        <f t="shared" si="12"/>
        <v>0.97686059690215343</v>
      </c>
      <c r="U26" s="11">
        <f t="shared" si="12"/>
        <v>0.97775628626692457</v>
      </c>
      <c r="V26" s="11">
        <f t="shared" si="12"/>
        <v>0.9687146626460611</v>
      </c>
      <c r="W26" s="11">
        <f t="shared" si="12"/>
        <v>0.96686993719850733</v>
      </c>
    </row>
    <row r="27" spans="2:23">
      <c r="B27" s="134" t="s">
        <v>196</v>
      </c>
      <c r="C27" s="135">
        <v>9998</v>
      </c>
      <c r="D27" s="135">
        <v>9974</v>
      </c>
      <c r="E27" s="135">
        <v>10130</v>
      </c>
      <c r="F27" s="135">
        <v>10056</v>
      </c>
      <c r="G27" s="135">
        <v>10142</v>
      </c>
      <c r="H27" s="135">
        <v>10588</v>
      </c>
      <c r="I27" s="135">
        <v>10340</v>
      </c>
      <c r="J27" s="135">
        <v>10612</v>
      </c>
      <c r="K27" s="135">
        <v>10987</v>
      </c>
    </row>
    <row r="28" spans="2:23">
      <c r="B28" s="132" t="s">
        <v>220</v>
      </c>
      <c r="C28" s="133"/>
      <c r="D28" s="133"/>
      <c r="E28" s="133"/>
      <c r="F28" s="133"/>
      <c r="G28" s="133"/>
      <c r="H28" s="133"/>
      <c r="I28" s="133"/>
      <c r="J28" s="133"/>
      <c r="K28" s="133"/>
      <c r="M28" s="1" t="s">
        <v>116</v>
      </c>
      <c r="N28" s="1" t="str">
        <f>B28</f>
        <v>Clallam-Jefferson-Kitsap</v>
      </c>
      <c r="O28" s="1" t="str">
        <f>$C$12</f>
        <v>2015-2016</v>
      </c>
      <c r="P28" s="1" t="str">
        <f>$D$12</f>
        <v>2016-2017</v>
      </c>
      <c r="Q28" s="1" t="str">
        <f>$E$12</f>
        <v>2017-2018</v>
      </c>
      <c r="R28" s="1" t="str">
        <f>$F$12</f>
        <v>2018-2019</v>
      </c>
      <c r="S28" s="1" t="str">
        <f>$G$12</f>
        <v>2019-2020</v>
      </c>
      <c r="T28" s="1" t="str">
        <f>$H$12</f>
        <v>2020-2021</v>
      </c>
      <c r="U28" s="1" t="str">
        <f>$I$12</f>
        <v>2021-2022</v>
      </c>
      <c r="V28" s="1" t="str">
        <f>$J$12</f>
        <v>2022-2023</v>
      </c>
      <c r="W28" s="1" t="str">
        <f>$K$12</f>
        <v>2023-2024</v>
      </c>
    </row>
    <row r="29" spans="2:23">
      <c r="B29" s="3" t="s">
        <v>113</v>
      </c>
      <c r="C29" s="8">
        <v>503</v>
      </c>
      <c r="D29" s="8">
        <v>491</v>
      </c>
      <c r="E29" s="8">
        <v>461</v>
      </c>
      <c r="F29" s="8">
        <v>521</v>
      </c>
      <c r="G29" s="8">
        <v>381</v>
      </c>
      <c r="H29" s="8">
        <v>542</v>
      </c>
      <c r="I29" s="8">
        <v>490</v>
      </c>
      <c r="J29" s="8">
        <v>449</v>
      </c>
      <c r="K29" s="8">
        <v>554</v>
      </c>
      <c r="N29" s="9" t="str">
        <f>B29</f>
        <v>Home-Based</v>
      </c>
      <c r="O29" s="11">
        <f t="shared" ref="O29:W29" si="13">C29/C32</f>
        <v>2.7819257784414578E-2</v>
      </c>
      <c r="P29" s="11">
        <f t="shared" si="13"/>
        <v>2.7184143505702581E-2</v>
      </c>
      <c r="Q29" s="11">
        <f t="shared" si="13"/>
        <v>2.5551490965524885E-2</v>
      </c>
      <c r="R29" s="11">
        <f t="shared" si="13"/>
        <v>2.8664172535211269E-2</v>
      </c>
      <c r="S29" s="11">
        <f t="shared" si="13"/>
        <v>2.088701277342251E-2</v>
      </c>
      <c r="T29" s="11">
        <f t="shared" si="13"/>
        <v>2.8375477723679387E-2</v>
      </c>
      <c r="U29" s="11">
        <f t="shared" si="13"/>
        <v>2.7012127894156562E-2</v>
      </c>
      <c r="V29" s="11">
        <f t="shared" si="13"/>
        <v>2.5889407830248515E-2</v>
      </c>
      <c r="W29" s="11">
        <f t="shared" si="13"/>
        <v>3.170606077948835E-2</v>
      </c>
    </row>
    <row r="30" spans="2:23">
      <c r="B30" s="3" t="s">
        <v>114</v>
      </c>
      <c r="C30" s="8">
        <v>244</v>
      </c>
      <c r="D30" s="8">
        <v>253</v>
      </c>
      <c r="E30" s="8">
        <v>231</v>
      </c>
      <c r="F30" s="8">
        <v>224</v>
      </c>
      <c r="G30" s="8">
        <v>180</v>
      </c>
      <c r="H30" s="8">
        <v>278</v>
      </c>
      <c r="I30" s="8">
        <v>256</v>
      </c>
      <c r="J30" s="8">
        <v>293</v>
      </c>
      <c r="K30" s="8">
        <v>353</v>
      </c>
      <c r="N30" s="9" t="str">
        <f>B30</f>
        <v>Private</v>
      </c>
      <c r="O30" s="11">
        <f t="shared" ref="O30:W30" si="14">C30/C32</f>
        <v>1.3494828825839279E-2</v>
      </c>
      <c r="P30" s="11">
        <f t="shared" si="14"/>
        <v>1.4007308160779537E-2</v>
      </c>
      <c r="Q30" s="11">
        <f t="shared" si="14"/>
        <v>1.2803458596607914E-2</v>
      </c>
      <c r="R30" s="11">
        <f t="shared" si="14"/>
        <v>1.232394366197183E-2</v>
      </c>
      <c r="S30" s="11">
        <f t="shared" si="14"/>
        <v>9.8678800504358316E-3</v>
      </c>
      <c r="T30" s="11">
        <f t="shared" si="14"/>
        <v>1.455421182137061E-2</v>
      </c>
      <c r="U30" s="11">
        <f t="shared" si="14"/>
        <v>1.4112458654906285E-2</v>
      </c>
      <c r="V30" s="11">
        <f t="shared" si="14"/>
        <v>1.6894424263391571E-2</v>
      </c>
      <c r="W30" s="11">
        <f t="shared" si="14"/>
        <v>2.0202598294511532E-2</v>
      </c>
    </row>
    <row r="31" spans="2:23">
      <c r="B31" s="3" t="s">
        <v>115</v>
      </c>
      <c r="C31" s="8">
        <v>17334</v>
      </c>
      <c r="D31" s="8">
        <v>17318</v>
      </c>
      <c r="E31" s="8">
        <v>17350</v>
      </c>
      <c r="F31" s="8">
        <v>17431</v>
      </c>
      <c r="G31" s="8">
        <v>17680</v>
      </c>
      <c r="H31" s="8">
        <v>18281</v>
      </c>
      <c r="I31" s="8">
        <v>17394</v>
      </c>
      <c r="J31" s="8">
        <v>16601</v>
      </c>
      <c r="K31" s="8">
        <v>16566</v>
      </c>
      <c r="N31" s="9" t="str">
        <f>B31</f>
        <v>Public</v>
      </c>
      <c r="O31" s="11">
        <f t="shared" ref="O31:W31" si="15">C31/C32</f>
        <v>0.95868591338974618</v>
      </c>
      <c r="P31" s="11">
        <f t="shared" si="15"/>
        <v>0.95880854833351792</v>
      </c>
      <c r="Q31" s="11">
        <f t="shared" si="15"/>
        <v>0.96164505043786719</v>
      </c>
      <c r="R31" s="11">
        <f t="shared" si="15"/>
        <v>0.95901188380281688</v>
      </c>
      <c r="S31" s="11">
        <f t="shared" si="15"/>
        <v>0.96924510717614165</v>
      </c>
      <c r="T31" s="11">
        <f t="shared" si="15"/>
        <v>0.95707031045495006</v>
      </c>
      <c r="U31" s="11">
        <f t="shared" si="15"/>
        <v>0.95887541345093719</v>
      </c>
      <c r="V31" s="11">
        <f t="shared" si="15"/>
        <v>0.95721616790635988</v>
      </c>
      <c r="W31" s="11">
        <f t="shared" si="15"/>
        <v>0.94809134092600011</v>
      </c>
    </row>
    <row r="32" spans="2:23">
      <c r="B32" s="134" t="s">
        <v>222</v>
      </c>
      <c r="C32" s="135">
        <v>18081</v>
      </c>
      <c r="D32" s="135">
        <v>18062</v>
      </c>
      <c r="E32" s="135">
        <v>18042</v>
      </c>
      <c r="F32" s="135">
        <v>18176</v>
      </c>
      <c r="G32" s="135">
        <v>18241</v>
      </c>
      <c r="H32" s="135">
        <v>19101</v>
      </c>
      <c r="I32" s="135">
        <v>18140</v>
      </c>
      <c r="J32" s="135">
        <v>17343</v>
      </c>
      <c r="K32" s="135">
        <v>17473</v>
      </c>
    </row>
    <row r="33" spans="2:23">
      <c r="B33" s="132" t="s">
        <v>6</v>
      </c>
      <c r="C33" s="133"/>
      <c r="D33" s="133"/>
      <c r="E33" s="133"/>
      <c r="F33" s="133"/>
      <c r="G33" s="133"/>
      <c r="H33" s="133"/>
      <c r="I33" s="133"/>
      <c r="J33" s="133"/>
      <c r="K33" s="133"/>
      <c r="M33" s="1" t="s">
        <v>116</v>
      </c>
      <c r="N33" s="1" t="str">
        <f>B33</f>
        <v>Clark</v>
      </c>
      <c r="O33" s="1" t="str">
        <f>$C$12</f>
        <v>2015-2016</v>
      </c>
      <c r="P33" s="1" t="str">
        <f>$D$12</f>
        <v>2016-2017</v>
      </c>
      <c r="Q33" s="1" t="str">
        <f>$E$12</f>
        <v>2017-2018</v>
      </c>
      <c r="R33" s="1" t="str">
        <f>$F$12</f>
        <v>2018-2019</v>
      </c>
      <c r="S33" s="1" t="str">
        <f>$G$12</f>
        <v>2019-2020</v>
      </c>
      <c r="T33" s="1" t="str">
        <f>$H$12</f>
        <v>2020-2021</v>
      </c>
      <c r="U33" s="1" t="str">
        <f>$I$12</f>
        <v>2021-2022</v>
      </c>
      <c r="V33" s="1" t="str">
        <f>$J$12</f>
        <v>2022-2023</v>
      </c>
      <c r="W33" s="1" t="str">
        <f>$K$12</f>
        <v>2023-2024</v>
      </c>
    </row>
    <row r="34" spans="2:23">
      <c r="B34" s="3" t="s">
        <v>113</v>
      </c>
      <c r="C34" s="8">
        <v>434</v>
      </c>
      <c r="D34" s="8">
        <v>395</v>
      </c>
      <c r="E34" s="8">
        <v>425</v>
      </c>
      <c r="F34" s="8">
        <v>379</v>
      </c>
      <c r="G34" s="8">
        <v>442</v>
      </c>
      <c r="H34" s="8">
        <v>569</v>
      </c>
      <c r="I34" s="8">
        <v>596</v>
      </c>
      <c r="J34" s="8">
        <v>625</v>
      </c>
      <c r="K34" s="8">
        <v>582</v>
      </c>
      <c r="N34" s="9" t="str">
        <f>B34</f>
        <v>Home-Based</v>
      </c>
      <c r="O34" s="11">
        <f t="shared" ref="O34:W34" si="16">C34/C37</f>
        <v>1.5778375627135896E-2</v>
      </c>
      <c r="P34" s="11">
        <f t="shared" si="16"/>
        <v>1.4345899615021428E-2</v>
      </c>
      <c r="Q34" s="11">
        <f t="shared" si="16"/>
        <v>1.541139355259818E-2</v>
      </c>
      <c r="R34" s="11">
        <f t="shared" si="16"/>
        <v>1.3952289795317332E-2</v>
      </c>
      <c r="S34" s="11">
        <f t="shared" si="16"/>
        <v>1.6214828130158846E-2</v>
      </c>
      <c r="T34" s="11">
        <f t="shared" si="16"/>
        <v>2.10857884009635E-2</v>
      </c>
      <c r="U34" s="11">
        <f t="shared" si="16"/>
        <v>2.2069169814115382E-2</v>
      </c>
      <c r="V34" s="11">
        <f t="shared" si="16"/>
        <v>2.2815215010586261E-2</v>
      </c>
      <c r="W34" s="11">
        <f t="shared" si="16"/>
        <v>2.1104543641440331E-2</v>
      </c>
    </row>
    <row r="35" spans="2:23">
      <c r="B35" s="3" t="s">
        <v>114</v>
      </c>
      <c r="C35" s="8">
        <v>572</v>
      </c>
      <c r="D35" s="8">
        <v>578</v>
      </c>
      <c r="E35" s="8">
        <v>613</v>
      </c>
      <c r="F35" s="8">
        <v>624</v>
      </c>
      <c r="G35" s="8">
        <v>667</v>
      </c>
      <c r="H35" s="8">
        <v>525</v>
      </c>
      <c r="I35" s="8">
        <v>717</v>
      </c>
      <c r="J35" s="8">
        <v>782</v>
      </c>
      <c r="K35" s="8">
        <v>817</v>
      </c>
      <c r="N35" s="9" t="str">
        <f>B35</f>
        <v>Private</v>
      </c>
      <c r="O35" s="11">
        <f t="shared" ref="O35:W35" si="17">C35/C37</f>
        <v>2.0795462808114593E-2</v>
      </c>
      <c r="P35" s="11">
        <f t="shared" si="17"/>
        <v>2.0992227791094647E-2</v>
      </c>
      <c r="Q35" s="11">
        <f t="shared" si="17"/>
        <v>2.222866881821808E-2</v>
      </c>
      <c r="R35" s="11">
        <f t="shared" si="17"/>
        <v>2.2971580032395817E-2</v>
      </c>
      <c r="S35" s="11">
        <f t="shared" si="17"/>
        <v>2.4468982721303056E-2</v>
      </c>
      <c r="T35" s="11">
        <f t="shared" si="17"/>
        <v>1.9455252918287938E-2</v>
      </c>
      <c r="U35" s="11">
        <f t="shared" si="17"/>
        <v>2.654965563208176E-2</v>
      </c>
      <c r="V35" s="11">
        <f t="shared" si="17"/>
        <v>2.8546397021245527E-2</v>
      </c>
      <c r="W35" s="11">
        <f t="shared" si="17"/>
        <v>2.9626137723465208E-2</v>
      </c>
    </row>
    <row r="36" spans="2:23">
      <c r="B36" s="3" t="s">
        <v>115</v>
      </c>
      <c r="C36" s="8">
        <v>26500</v>
      </c>
      <c r="D36" s="8">
        <v>26561</v>
      </c>
      <c r="E36" s="8">
        <v>26539</v>
      </c>
      <c r="F36" s="8">
        <v>26161</v>
      </c>
      <c r="G36" s="8">
        <v>26150</v>
      </c>
      <c r="H36" s="8">
        <v>25891</v>
      </c>
      <c r="I36" s="8">
        <v>25693</v>
      </c>
      <c r="J36" s="8">
        <v>25987</v>
      </c>
      <c r="K36" s="8">
        <v>26178</v>
      </c>
      <c r="N36" s="9" t="str">
        <f>B36</f>
        <v>Public</v>
      </c>
      <c r="O36" s="11">
        <f t="shared" ref="O36:T36" si="18">C36/C37</f>
        <v>0.96342616156474947</v>
      </c>
      <c r="P36" s="11">
        <f t="shared" si="18"/>
        <v>0.96466187259388392</v>
      </c>
      <c r="Q36" s="11">
        <f t="shared" si="18"/>
        <v>0.9623599376291837</v>
      </c>
      <c r="R36" s="11">
        <f t="shared" si="18"/>
        <v>0.96307613017228688</v>
      </c>
      <c r="S36" s="11">
        <f t="shared" si="18"/>
        <v>0.95931618914853811</v>
      </c>
      <c r="T36" s="11">
        <f t="shared" si="18"/>
        <v>0.9594589586807486</v>
      </c>
      <c r="U36" s="11">
        <f>I36/I37</f>
        <v>0.95138117455380289</v>
      </c>
      <c r="V36" s="11">
        <f>J36/J37</f>
        <v>0.94863838796816824</v>
      </c>
      <c r="W36" s="11">
        <f>K36/K37</f>
        <v>0.94926931863509445</v>
      </c>
    </row>
    <row r="37" spans="2:23">
      <c r="B37" s="134" t="s">
        <v>119</v>
      </c>
      <c r="C37" s="135">
        <v>27506</v>
      </c>
      <c r="D37" s="135">
        <v>27534</v>
      </c>
      <c r="E37" s="135">
        <v>27577</v>
      </c>
      <c r="F37" s="135">
        <v>27164</v>
      </c>
      <c r="G37" s="135">
        <v>27259</v>
      </c>
      <c r="H37" s="135">
        <v>26985</v>
      </c>
      <c r="I37" s="135">
        <v>27006</v>
      </c>
      <c r="J37" s="135">
        <v>27394</v>
      </c>
      <c r="K37" s="135">
        <v>27577</v>
      </c>
    </row>
    <row r="38" spans="2:23">
      <c r="B38" s="132" t="s">
        <v>17</v>
      </c>
      <c r="C38" s="133"/>
      <c r="D38" s="133"/>
      <c r="E38" s="133"/>
      <c r="F38" s="133"/>
      <c r="G38" s="133"/>
      <c r="H38" s="133"/>
      <c r="I38" s="133"/>
      <c r="J38" s="133"/>
      <c r="K38" s="133"/>
      <c r="M38" s="1" t="s">
        <v>116</v>
      </c>
      <c r="N38" s="1" t="str">
        <f>B38</f>
        <v>King</v>
      </c>
      <c r="O38" s="1" t="str">
        <f>$C$12</f>
        <v>2015-2016</v>
      </c>
      <c r="P38" s="1" t="str">
        <f>$D$12</f>
        <v>2016-2017</v>
      </c>
      <c r="Q38" s="1" t="str">
        <f>$E$12</f>
        <v>2017-2018</v>
      </c>
      <c r="R38" s="1" t="str">
        <f>$F$12</f>
        <v>2018-2019</v>
      </c>
      <c r="S38" s="1" t="str">
        <f>$G$12</f>
        <v>2019-2020</v>
      </c>
      <c r="T38" s="1" t="str">
        <f>$H$12</f>
        <v>2020-2021</v>
      </c>
      <c r="U38" s="1" t="str">
        <f>$I$12</f>
        <v>2021-2022</v>
      </c>
      <c r="V38" s="1" t="str">
        <f>$J$12</f>
        <v>2022-2023</v>
      </c>
      <c r="W38" s="1" t="str">
        <f>$K$12</f>
        <v>2023-2024</v>
      </c>
    </row>
    <row r="39" spans="2:23">
      <c r="B39" s="3" t="s">
        <v>113</v>
      </c>
      <c r="C39" s="8">
        <v>1131</v>
      </c>
      <c r="D39" s="8">
        <v>998</v>
      </c>
      <c r="E39" s="8">
        <v>1017</v>
      </c>
      <c r="F39" s="8">
        <v>1047</v>
      </c>
      <c r="G39" s="8">
        <v>1029</v>
      </c>
      <c r="H39" s="8">
        <v>1061</v>
      </c>
      <c r="I39" s="8">
        <v>1070</v>
      </c>
      <c r="J39" s="8">
        <v>1904</v>
      </c>
      <c r="K39" s="8">
        <v>1077</v>
      </c>
      <c r="N39" s="9" t="str">
        <f>B39</f>
        <v>Home-Based</v>
      </c>
      <c r="O39" s="11">
        <f t="shared" ref="O39:W39" si="19">C39/C42</f>
        <v>1.1579809562813556E-2</v>
      </c>
      <c r="P39" s="11">
        <f t="shared" si="19"/>
        <v>1.0096411626048338E-2</v>
      </c>
      <c r="Q39" s="11">
        <f t="shared" si="19"/>
        <v>1.0137964033653654E-2</v>
      </c>
      <c r="R39" s="11">
        <f t="shared" si="19"/>
        <v>1.0334514514712125E-2</v>
      </c>
      <c r="S39" s="11">
        <f t="shared" si="19"/>
        <v>1.0180659714664503E-2</v>
      </c>
      <c r="T39" s="11">
        <f t="shared" si="19"/>
        <v>1.0419940289126335E-2</v>
      </c>
      <c r="U39" s="11">
        <f t="shared" si="19"/>
        <v>1.0413118583037322E-2</v>
      </c>
      <c r="V39" s="11">
        <f t="shared" si="19"/>
        <v>1.813359583872071E-2</v>
      </c>
      <c r="W39" s="11">
        <f t="shared" si="19"/>
        <v>1.0188058120175571E-2</v>
      </c>
    </row>
    <row r="40" spans="2:23">
      <c r="B40" s="3" t="s">
        <v>114</v>
      </c>
      <c r="C40" s="8">
        <v>10240</v>
      </c>
      <c r="D40" s="8">
        <v>10378</v>
      </c>
      <c r="E40" s="8">
        <v>10410</v>
      </c>
      <c r="F40" s="8">
        <v>10662</v>
      </c>
      <c r="G40" s="8">
        <v>9094</v>
      </c>
      <c r="H40" s="8">
        <v>9803</v>
      </c>
      <c r="I40" s="8">
        <v>10283</v>
      </c>
      <c r="J40" s="8">
        <v>10626</v>
      </c>
      <c r="K40" s="8">
        <v>10537</v>
      </c>
      <c r="N40" s="9" t="str">
        <f>B40</f>
        <v>Private</v>
      </c>
      <c r="O40" s="11">
        <f t="shared" ref="O40:W40" si="20">C40/C42</f>
        <v>0.10484283812839153</v>
      </c>
      <c r="P40" s="11">
        <f t="shared" si="20"/>
        <v>0.10499054093700365</v>
      </c>
      <c r="Q40" s="11">
        <f t="shared" si="20"/>
        <v>0.10377208022648431</v>
      </c>
      <c r="R40" s="11">
        <f t="shared" si="20"/>
        <v>0.10524029967130914</v>
      </c>
      <c r="S40" s="11">
        <f t="shared" si="20"/>
        <v>8.9973682648356645E-2</v>
      </c>
      <c r="T40" s="11">
        <f t="shared" si="20"/>
        <v>9.6273962916404776E-2</v>
      </c>
      <c r="U40" s="11">
        <f t="shared" si="20"/>
        <v>0.10007298914894652</v>
      </c>
      <c r="V40" s="11">
        <f t="shared" si="20"/>
        <v>0.10120146501168396</v>
      </c>
      <c r="W40" s="11">
        <f t="shared" si="20"/>
        <v>9.9676479491448464E-2</v>
      </c>
    </row>
    <row r="41" spans="2:23">
      <c r="B41" s="3" t="s">
        <v>115</v>
      </c>
      <c r="C41" s="8">
        <v>86299</v>
      </c>
      <c r="D41" s="8">
        <v>87471</v>
      </c>
      <c r="E41" s="8">
        <v>88889</v>
      </c>
      <c r="F41" s="8">
        <v>89602</v>
      </c>
      <c r="G41" s="8">
        <v>90951</v>
      </c>
      <c r="H41" s="8">
        <v>90960</v>
      </c>
      <c r="I41" s="8">
        <v>91402</v>
      </c>
      <c r="J41" s="8">
        <v>92468.48000000001</v>
      </c>
      <c r="K41" s="8">
        <v>94098</v>
      </c>
      <c r="N41" s="9" t="str">
        <f>B41</f>
        <v>Public</v>
      </c>
      <c r="O41" s="11">
        <f t="shared" ref="O41:W41" si="21">C41/C42</f>
        <v>0.88357735230879497</v>
      </c>
      <c r="P41" s="11">
        <f t="shared" si="21"/>
        <v>0.88491304743694799</v>
      </c>
      <c r="Q41" s="11">
        <f t="shared" si="21"/>
        <v>0.88608995573986205</v>
      </c>
      <c r="R41" s="11">
        <f t="shared" si="21"/>
        <v>0.88442518581397878</v>
      </c>
      <c r="S41" s="11">
        <f t="shared" si="21"/>
        <v>0.89984565763697888</v>
      </c>
      <c r="T41" s="11">
        <f t="shared" si="21"/>
        <v>0.89330609679446893</v>
      </c>
      <c r="U41" s="11">
        <f t="shared" si="21"/>
        <v>0.88951389226801614</v>
      </c>
      <c r="V41" s="11">
        <f t="shared" si="21"/>
        <v>0.88066493914959532</v>
      </c>
      <c r="W41" s="11">
        <f t="shared" si="21"/>
        <v>0.89013546238837593</v>
      </c>
    </row>
    <row r="42" spans="2:23">
      <c r="B42" s="134" t="s">
        <v>120</v>
      </c>
      <c r="C42" s="135">
        <v>97670</v>
      </c>
      <c r="D42" s="135">
        <v>98847</v>
      </c>
      <c r="E42" s="135">
        <v>100316</v>
      </c>
      <c r="F42" s="135">
        <v>101311</v>
      </c>
      <c r="G42" s="135">
        <v>101074</v>
      </c>
      <c r="H42" s="135">
        <v>101824</v>
      </c>
      <c r="I42" s="135">
        <v>102755</v>
      </c>
      <c r="J42" s="135">
        <v>104998.48000000001</v>
      </c>
      <c r="K42" s="135">
        <v>105712</v>
      </c>
    </row>
    <row r="43" spans="2:23">
      <c r="B43" s="132" t="s">
        <v>184</v>
      </c>
      <c r="C43" s="133"/>
      <c r="D43" s="133"/>
      <c r="E43" s="133"/>
      <c r="F43" s="133"/>
      <c r="G43" s="133"/>
      <c r="H43" s="133"/>
      <c r="I43" s="133"/>
      <c r="J43" s="133"/>
      <c r="K43" s="133"/>
      <c r="M43" s="1" t="s">
        <v>116</v>
      </c>
      <c r="N43" s="1" t="str">
        <f>B43</f>
        <v>NE WA (Ferry, Stevens, Lincoln, Pend Orielle)</v>
      </c>
      <c r="O43" s="1" t="str">
        <f>$C$12</f>
        <v>2015-2016</v>
      </c>
      <c r="P43" s="1" t="str">
        <f>$D$12</f>
        <v>2016-2017</v>
      </c>
      <c r="Q43" s="1" t="str">
        <f>$E$12</f>
        <v>2017-2018</v>
      </c>
      <c r="R43" s="1" t="str">
        <f>$F$12</f>
        <v>2018-2019</v>
      </c>
      <c r="S43" s="1" t="str">
        <f>$G$12</f>
        <v>2019-2020</v>
      </c>
      <c r="T43" s="1" t="str">
        <f>$H$12</f>
        <v>2020-2021</v>
      </c>
      <c r="U43" s="1" t="str">
        <f>$I$12</f>
        <v>2021-2022</v>
      </c>
      <c r="V43" s="1" t="str">
        <f>$J$12</f>
        <v>2022-2023</v>
      </c>
      <c r="W43" s="1" t="str">
        <f>$K$12</f>
        <v>2023-2024</v>
      </c>
    </row>
    <row r="44" spans="2:23">
      <c r="B44" s="3" t="s">
        <v>113</v>
      </c>
      <c r="C44" s="8">
        <v>110</v>
      </c>
      <c r="D44" s="8">
        <v>95</v>
      </c>
      <c r="E44" s="8">
        <v>104</v>
      </c>
      <c r="F44" s="8">
        <v>107</v>
      </c>
      <c r="G44" s="8">
        <v>77</v>
      </c>
      <c r="H44" s="8">
        <v>129</v>
      </c>
      <c r="I44" s="8">
        <v>147</v>
      </c>
      <c r="J44" s="8">
        <v>138</v>
      </c>
      <c r="K44" s="8">
        <v>138</v>
      </c>
      <c r="N44" s="9" t="str">
        <f>B44</f>
        <v>Home-Based</v>
      </c>
      <c r="O44" s="11">
        <f t="shared" ref="O44:W44" si="22">C44/C47</f>
        <v>3.1600114909508759E-2</v>
      </c>
      <c r="P44" s="11">
        <f t="shared" si="22"/>
        <v>2.6783197067944742E-2</v>
      </c>
      <c r="Q44" s="11">
        <f t="shared" si="22"/>
        <v>2.9579067121729238E-2</v>
      </c>
      <c r="R44" s="11">
        <f t="shared" si="22"/>
        <v>2.9888268156424581E-2</v>
      </c>
      <c r="S44" s="11">
        <f t="shared" si="22"/>
        <v>2.1702367531003384E-2</v>
      </c>
      <c r="T44" s="11">
        <f t="shared" si="22"/>
        <v>3.5605851504278224E-2</v>
      </c>
      <c r="U44" s="11">
        <f t="shared" si="22"/>
        <v>4.0032679738562088E-2</v>
      </c>
      <c r="V44" s="11">
        <f t="shared" si="22"/>
        <v>3.7307380373073802E-2</v>
      </c>
      <c r="W44" s="11">
        <f t="shared" si="22"/>
        <v>3.6750998668442079E-2</v>
      </c>
    </row>
    <row r="45" spans="2:23">
      <c r="B45" s="3" t="s">
        <v>114</v>
      </c>
      <c r="C45" s="8">
        <v>67</v>
      </c>
      <c r="D45" s="8">
        <v>51</v>
      </c>
      <c r="E45" s="8">
        <v>66</v>
      </c>
      <c r="F45" s="8">
        <v>54</v>
      </c>
      <c r="G45" s="8">
        <v>38</v>
      </c>
      <c r="H45" s="8">
        <v>44</v>
      </c>
      <c r="I45" s="8">
        <v>42</v>
      </c>
      <c r="J45" s="8">
        <v>41</v>
      </c>
      <c r="K45" s="8">
        <v>45</v>
      </c>
      <c r="N45" s="9" t="str">
        <f>B45</f>
        <v>Private</v>
      </c>
      <c r="O45" s="11">
        <f t="shared" ref="O45:W45" si="23">C45/C47</f>
        <v>1.9247342717609882E-2</v>
      </c>
      <c r="P45" s="11">
        <f t="shared" si="23"/>
        <v>1.4378347899633492E-2</v>
      </c>
      <c r="Q45" s="11">
        <f t="shared" si="23"/>
        <v>1.877133105802048E-2</v>
      </c>
      <c r="R45" s="11">
        <f t="shared" si="23"/>
        <v>1.5083798882681564E-2</v>
      </c>
      <c r="S45" s="11">
        <f t="shared" si="23"/>
        <v>1.0710259301014656E-2</v>
      </c>
      <c r="T45" s="11">
        <f t="shared" si="23"/>
        <v>1.2144631520839083E-2</v>
      </c>
      <c r="U45" s="11">
        <f t="shared" si="23"/>
        <v>1.1437908496732025E-2</v>
      </c>
      <c r="V45" s="11">
        <f t="shared" si="23"/>
        <v>1.1084076777507435E-2</v>
      </c>
      <c r="W45" s="11">
        <f t="shared" si="23"/>
        <v>1.1984021304926764E-2</v>
      </c>
    </row>
    <row r="46" spans="2:23">
      <c r="B46" s="3" t="s">
        <v>115</v>
      </c>
      <c r="C46" s="8">
        <v>3304</v>
      </c>
      <c r="D46" s="8">
        <v>3401</v>
      </c>
      <c r="E46" s="8">
        <v>3346</v>
      </c>
      <c r="F46" s="8">
        <v>3419</v>
      </c>
      <c r="G46" s="8">
        <v>3433</v>
      </c>
      <c r="H46" s="8">
        <v>3450</v>
      </c>
      <c r="I46" s="8">
        <v>3483</v>
      </c>
      <c r="J46" s="8">
        <v>3520</v>
      </c>
      <c r="K46" s="8">
        <v>3572</v>
      </c>
      <c r="N46" s="9" t="str">
        <f>B46</f>
        <v>Public</v>
      </c>
      <c r="O46" s="11">
        <f t="shared" ref="O46:W46" si="24">C46/C47</f>
        <v>0.94915254237288138</v>
      </c>
      <c r="P46" s="11">
        <f t="shared" si="24"/>
        <v>0.95883845503242171</v>
      </c>
      <c r="Q46" s="11">
        <f t="shared" si="24"/>
        <v>0.95164960182025027</v>
      </c>
      <c r="R46" s="11">
        <f t="shared" si="24"/>
        <v>0.95502793296089383</v>
      </c>
      <c r="S46" s="11">
        <f t="shared" si="24"/>
        <v>0.96758737316798193</v>
      </c>
      <c r="T46" s="11">
        <f t="shared" si="24"/>
        <v>0.95224951697488269</v>
      </c>
      <c r="U46" s="11">
        <f t="shared" si="24"/>
        <v>0.94852941176470584</v>
      </c>
      <c r="V46" s="11">
        <f t="shared" si="24"/>
        <v>0.95160854284941876</v>
      </c>
      <c r="W46" s="11">
        <f t="shared" si="24"/>
        <v>0.95126498002663118</v>
      </c>
    </row>
    <row r="47" spans="2:23">
      <c r="B47" s="134" t="s">
        <v>197</v>
      </c>
      <c r="C47" s="135">
        <v>3481</v>
      </c>
      <c r="D47" s="135">
        <v>3547</v>
      </c>
      <c r="E47" s="135">
        <v>3516</v>
      </c>
      <c r="F47" s="135">
        <v>3580</v>
      </c>
      <c r="G47" s="135">
        <v>3548</v>
      </c>
      <c r="H47" s="135">
        <v>3623</v>
      </c>
      <c r="I47" s="135">
        <v>3672</v>
      </c>
      <c r="J47" s="135">
        <v>3699</v>
      </c>
      <c r="K47" s="135">
        <v>3755</v>
      </c>
      <c r="M47" s="1"/>
      <c r="N47" s="1"/>
      <c r="O47" s="1"/>
      <c r="P47" s="1"/>
      <c r="Q47" s="1"/>
      <c r="R47" s="1"/>
      <c r="S47" s="1"/>
      <c r="T47" s="1"/>
      <c r="U47" s="1"/>
      <c r="V47" s="1"/>
      <c r="W47" s="1"/>
    </row>
    <row r="48" spans="2:23">
      <c r="B48" s="132" t="s">
        <v>27</v>
      </c>
      <c r="C48" s="133"/>
      <c r="D48" s="133"/>
      <c r="E48" s="133"/>
      <c r="F48" s="133"/>
      <c r="G48" s="133"/>
      <c r="H48" s="133"/>
      <c r="I48" s="133"/>
      <c r="J48" s="133"/>
      <c r="K48" s="133"/>
      <c r="M48" s="1" t="s">
        <v>116</v>
      </c>
      <c r="N48" s="1" t="str">
        <f>B48</f>
        <v>Pierce</v>
      </c>
      <c r="O48" s="1" t="str">
        <f>$C$12</f>
        <v>2015-2016</v>
      </c>
      <c r="P48" s="1" t="str">
        <f>$D$12</f>
        <v>2016-2017</v>
      </c>
      <c r="Q48" s="1" t="str">
        <f>$E$12</f>
        <v>2017-2018</v>
      </c>
      <c r="R48" s="1" t="str">
        <f>$F$12</f>
        <v>2018-2019</v>
      </c>
      <c r="S48" s="1" t="str">
        <f>$G$12</f>
        <v>2019-2020</v>
      </c>
      <c r="T48" s="1" t="str">
        <f>$H$12</f>
        <v>2020-2021</v>
      </c>
      <c r="U48" s="1" t="str">
        <f>$I$12</f>
        <v>2021-2022</v>
      </c>
      <c r="V48" s="1" t="str">
        <f>$J$12</f>
        <v>2022-2023</v>
      </c>
      <c r="W48" s="1" t="str">
        <f>$K$12</f>
        <v>2023-2024</v>
      </c>
    </row>
    <row r="49" spans="2:23">
      <c r="B49" s="3" t="s">
        <v>113</v>
      </c>
      <c r="C49" s="8">
        <v>671</v>
      </c>
      <c r="D49" s="8">
        <v>670</v>
      </c>
      <c r="E49" s="8">
        <v>620</v>
      </c>
      <c r="F49" s="8">
        <v>655</v>
      </c>
      <c r="G49" s="8">
        <v>674</v>
      </c>
      <c r="H49" s="8">
        <v>819</v>
      </c>
      <c r="I49" s="8">
        <v>775</v>
      </c>
      <c r="J49" s="8">
        <v>855</v>
      </c>
      <c r="K49" s="8">
        <v>845</v>
      </c>
      <c r="N49" s="9" t="str">
        <f>B49</f>
        <v>Home-Based</v>
      </c>
      <c r="O49" s="11">
        <f t="shared" ref="O49:W49" si="25">C49/C52</f>
        <v>1.502900530830739E-2</v>
      </c>
      <c r="P49" s="11">
        <f t="shared" si="25"/>
        <v>1.4985797043100942E-2</v>
      </c>
      <c r="Q49" s="11">
        <f t="shared" si="25"/>
        <v>1.3918196920037713E-2</v>
      </c>
      <c r="R49" s="11">
        <f t="shared" si="25"/>
        <v>1.4751255545796454E-2</v>
      </c>
      <c r="S49" s="11">
        <f t="shared" si="25"/>
        <v>1.5296627479460759E-2</v>
      </c>
      <c r="T49" s="11">
        <f t="shared" si="25"/>
        <v>1.8493429074651131E-2</v>
      </c>
      <c r="U49" s="11">
        <f t="shared" si="25"/>
        <v>1.707123661835323E-2</v>
      </c>
      <c r="V49" s="11">
        <f t="shared" si="25"/>
        <v>1.8673422587197241E-2</v>
      </c>
      <c r="W49" s="11">
        <f t="shared" si="25"/>
        <v>1.8250145785188226E-2</v>
      </c>
    </row>
    <row r="50" spans="2:23">
      <c r="B50" s="3" t="s">
        <v>114</v>
      </c>
      <c r="C50" s="8">
        <v>2361</v>
      </c>
      <c r="D50" s="8">
        <v>2327</v>
      </c>
      <c r="E50" s="8">
        <v>2231</v>
      </c>
      <c r="F50" s="8">
        <v>2190</v>
      </c>
      <c r="G50" s="8">
        <v>1996</v>
      </c>
      <c r="H50" s="8">
        <v>2093</v>
      </c>
      <c r="I50" s="8">
        <v>2300</v>
      </c>
      <c r="J50" s="8">
        <v>2198</v>
      </c>
      <c r="K50" s="8">
        <v>2311</v>
      </c>
      <c r="N50" s="9" t="str">
        <f>B50</f>
        <v>Private</v>
      </c>
      <c r="O50" s="11">
        <f t="shared" ref="O50:W50" si="26">C50/C52</f>
        <v>5.2881492597486951E-2</v>
      </c>
      <c r="P50" s="11">
        <f t="shared" si="26"/>
        <v>5.2047686148202821E-2</v>
      </c>
      <c r="Q50" s="11">
        <f t="shared" si="26"/>
        <v>5.0083060207426033E-2</v>
      </c>
      <c r="R50" s="11">
        <f t="shared" si="26"/>
        <v>4.9320991824876696E-2</v>
      </c>
      <c r="S50" s="11">
        <f t="shared" si="26"/>
        <v>4.5299804820480231E-2</v>
      </c>
      <c r="T50" s="11">
        <f t="shared" si="26"/>
        <v>4.7260985412997336E-2</v>
      </c>
      <c r="U50" s="11">
        <f t="shared" si="26"/>
        <v>5.0663024802854749E-2</v>
      </c>
      <c r="V50" s="11">
        <f t="shared" si="26"/>
        <v>4.8004892218315241E-2</v>
      </c>
      <c r="W50" s="11">
        <f t="shared" si="26"/>
        <v>4.9912528887065072E-2</v>
      </c>
    </row>
    <row r="51" spans="2:23">
      <c r="B51" s="3" t="s">
        <v>115</v>
      </c>
      <c r="C51" s="8">
        <v>41615</v>
      </c>
      <c r="D51" s="8">
        <v>41712</v>
      </c>
      <c r="E51" s="8">
        <v>41695</v>
      </c>
      <c r="F51" s="8">
        <v>41558</v>
      </c>
      <c r="G51" s="8">
        <v>41392</v>
      </c>
      <c r="H51" s="8">
        <v>41374</v>
      </c>
      <c r="I51" s="8">
        <v>42323</v>
      </c>
      <c r="J51" s="8">
        <v>42734</v>
      </c>
      <c r="K51" s="8">
        <v>43145</v>
      </c>
      <c r="N51" s="9" t="str">
        <f>B51</f>
        <v>Public</v>
      </c>
      <c r="O51" s="11">
        <f t="shared" ref="O51:W51" si="27">C51/C52</f>
        <v>0.93208950209420571</v>
      </c>
      <c r="P51" s="11">
        <f t="shared" si="27"/>
        <v>0.93296651680869624</v>
      </c>
      <c r="Q51" s="11">
        <f t="shared" si="27"/>
        <v>0.93599874287253626</v>
      </c>
      <c r="R51" s="11">
        <f t="shared" si="27"/>
        <v>0.93592775262932681</v>
      </c>
      <c r="S51" s="11">
        <f t="shared" si="27"/>
        <v>0.93940356770005906</v>
      </c>
      <c r="T51" s="11">
        <f t="shared" si="27"/>
        <v>0.93424558551235148</v>
      </c>
      <c r="U51" s="11">
        <f t="shared" si="27"/>
        <v>0.93226573857879202</v>
      </c>
      <c r="V51" s="11">
        <f t="shared" si="27"/>
        <v>0.93332168519448755</v>
      </c>
      <c r="W51" s="11">
        <f t="shared" si="27"/>
        <v>0.93183732532774666</v>
      </c>
    </row>
    <row r="52" spans="2:23">
      <c r="B52" s="134" t="s">
        <v>121</v>
      </c>
      <c r="C52" s="135">
        <v>44647</v>
      </c>
      <c r="D52" s="135">
        <v>44709</v>
      </c>
      <c r="E52" s="135">
        <v>44546</v>
      </c>
      <c r="F52" s="135">
        <v>44403</v>
      </c>
      <c r="G52" s="135">
        <v>44062</v>
      </c>
      <c r="H52" s="135">
        <v>44286</v>
      </c>
      <c r="I52" s="135">
        <v>45398</v>
      </c>
      <c r="J52" s="135">
        <v>45787</v>
      </c>
      <c r="K52" s="135">
        <v>46301</v>
      </c>
      <c r="M52" s="1"/>
      <c r="N52" s="1"/>
      <c r="O52" s="1"/>
      <c r="P52" s="1"/>
      <c r="Q52" s="1"/>
      <c r="R52" s="1"/>
      <c r="S52" s="1"/>
      <c r="T52" s="1"/>
      <c r="U52" s="1"/>
      <c r="V52" s="1"/>
      <c r="W52" s="1"/>
    </row>
    <row r="53" spans="2:23">
      <c r="B53" s="132" t="s">
        <v>224</v>
      </c>
      <c r="C53" s="133"/>
      <c r="D53" s="133"/>
      <c r="E53" s="133"/>
      <c r="F53" s="133"/>
      <c r="G53" s="133"/>
      <c r="H53" s="133"/>
      <c r="I53" s="133"/>
      <c r="J53" s="133"/>
      <c r="K53" s="133"/>
      <c r="M53" s="1" t="s">
        <v>116</v>
      </c>
      <c r="N53" s="1" t="str">
        <f>B53</f>
        <v>Rural SW WA (Cowlitz-Grays Harbor -Lewis - Mason -Pacific-Wahkiakum)</v>
      </c>
      <c r="O53" s="1" t="str">
        <f>$C$12</f>
        <v>2015-2016</v>
      </c>
      <c r="P53" s="1" t="str">
        <f>$D$12</f>
        <v>2016-2017</v>
      </c>
      <c r="Q53" s="1" t="str">
        <f>$E$12</f>
        <v>2017-2018</v>
      </c>
      <c r="R53" s="1" t="str">
        <f>$F$12</f>
        <v>2018-2019</v>
      </c>
      <c r="S53" s="1" t="str">
        <f>$G$12</f>
        <v>2019-2020</v>
      </c>
      <c r="T53" s="1" t="str">
        <f>$H$12</f>
        <v>2020-2021</v>
      </c>
      <c r="U53" s="1" t="str">
        <f>$I$12</f>
        <v>2021-2022</v>
      </c>
      <c r="V53" s="1" t="str">
        <f>$J$12</f>
        <v>2022-2023</v>
      </c>
      <c r="W53" s="1" t="str">
        <f>$K$12</f>
        <v>2023-2024</v>
      </c>
    </row>
    <row r="54" spans="2:23">
      <c r="B54" s="3" t="s">
        <v>113</v>
      </c>
      <c r="C54" s="8">
        <v>392</v>
      </c>
      <c r="D54" s="8">
        <v>425</v>
      </c>
      <c r="E54" s="8">
        <v>377</v>
      </c>
      <c r="F54" s="8">
        <v>428</v>
      </c>
      <c r="G54" s="8">
        <v>421</v>
      </c>
      <c r="H54" s="8">
        <v>371</v>
      </c>
      <c r="I54" s="8">
        <v>544</v>
      </c>
      <c r="J54" s="8">
        <v>481</v>
      </c>
      <c r="K54" s="8">
        <v>467</v>
      </c>
      <c r="N54" s="9" t="str">
        <f>B54</f>
        <v>Home-Based</v>
      </c>
      <c r="O54" s="11">
        <f t="shared" ref="O54:W54" si="28">C54/C57</f>
        <v>2.3443573948926499E-2</v>
      </c>
      <c r="P54" s="11">
        <f t="shared" si="28"/>
        <v>2.537919503164935E-2</v>
      </c>
      <c r="Q54" s="11">
        <f t="shared" si="28"/>
        <v>2.2123114840678363E-2</v>
      </c>
      <c r="R54" s="11">
        <f t="shared" si="28"/>
        <v>2.5017535655833527E-2</v>
      </c>
      <c r="S54" s="11">
        <f t="shared" si="28"/>
        <v>2.4163462090340353E-2</v>
      </c>
      <c r="T54" s="11">
        <f t="shared" si="28"/>
        <v>2.2366913848194368E-2</v>
      </c>
      <c r="U54" s="11">
        <f t="shared" si="28"/>
        <v>3.2179828453120375E-2</v>
      </c>
      <c r="V54" s="11">
        <f t="shared" si="28"/>
        <v>2.8235984737305549E-2</v>
      </c>
      <c r="W54" s="11">
        <f t="shared" si="28"/>
        <v>2.6905571239269458E-2</v>
      </c>
    </row>
    <row r="55" spans="2:23">
      <c r="B55" s="3" t="s">
        <v>114</v>
      </c>
      <c r="C55" s="8">
        <v>94</v>
      </c>
      <c r="D55" s="8">
        <v>106</v>
      </c>
      <c r="E55" s="8">
        <v>105</v>
      </c>
      <c r="F55" s="8">
        <v>114</v>
      </c>
      <c r="G55" s="8">
        <v>54</v>
      </c>
      <c r="H55" s="8">
        <v>108</v>
      </c>
      <c r="I55" s="8">
        <v>123</v>
      </c>
      <c r="J55" s="8">
        <v>111</v>
      </c>
      <c r="K55" s="8">
        <v>111</v>
      </c>
      <c r="N55" s="9" t="str">
        <f>B55</f>
        <v>Private</v>
      </c>
      <c r="O55" s="11">
        <f t="shared" ref="O55:W55" si="29">C55/C57</f>
        <v>5.6216733448956405E-3</v>
      </c>
      <c r="P55" s="11">
        <f t="shared" si="29"/>
        <v>6.3298698196584263E-3</v>
      </c>
      <c r="Q55" s="11">
        <f t="shared" si="29"/>
        <v>6.1616102341411887E-3</v>
      </c>
      <c r="R55" s="11">
        <f t="shared" si="29"/>
        <v>6.6635492167407065E-3</v>
      </c>
      <c r="S55" s="11">
        <f t="shared" si="29"/>
        <v>3.0993514320151526E-3</v>
      </c>
      <c r="T55" s="11">
        <f t="shared" si="29"/>
        <v>6.5111231687466084E-3</v>
      </c>
      <c r="U55" s="11">
        <f t="shared" si="29"/>
        <v>7.2759538598047915E-3</v>
      </c>
      <c r="V55" s="11">
        <f t="shared" si="29"/>
        <v>6.5159964778397413E-3</v>
      </c>
      <c r="W55" s="11">
        <f t="shared" si="29"/>
        <v>6.3951143630811775E-3</v>
      </c>
    </row>
    <row r="56" spans="2:23">
      <c r="B56" s="3" t="s">
        <v>115</v>
      </c>
      <c r="C56" s="8">
        <v>16235</v>
      </c>
      <c r="D56" s="8">
        <v>16215</v>
      </c>
      <c r="E56" s="8">
        <v>16559</v>
      </c>
      <c r="F56" s="8">
        <v>16566</v>
      </c>
      <c r="G56" s="8">
        <v>16948</v>
      </c>
      <c r="H56" s="8">
        <v>16108</v>
      </c>
      <c r="I56" s="8">
        <v>16238</v>
      </c>
      <c r="J56" s="8">
        <v>16443</v>
      </c>
      <c r="K56" s="8">
        <v>16779</v>
      </c>
      <c r="N56" s="9" t="str">
        <f>B56</f>
        <v>Public</v>
      </c>
      <c r="O56" s="11">
        <f t="shared" ref="O56:W56" si="30">C56/C57</f>
        <v>0.97093475270617791</v>
      </c>
      <c r="P56" s="11">
        <f t="shared" si="30"/>
        <v>0.96829093514869224</v>
      </c>
      <c r="Q56" s="11">
        <f t="shared" si="30"/>
        <v>0.97171527492518039</v>
      </c>
      <c r="R56" s="11">
        <f t="shared" si="30"/>
        <v>0.96831891512742574</v>
      </c>
      <c r="S56" s="11">
        <f t="shared" si="30"/>
        <v>0.97273718647764451</v>
      </c>
      <c r="T56" s="11">
        <f t="shared" si="30"/>
        <v>0.97112196298305897</v>
      </c>
      <c r="U56" s="11">
        <f t="shared" si="30"/>
        <v>0.96054421768707487</v>
      </c>
      <c r="V56" s="11">
        <f t="shared" si="30"/>
        <v>0.96524801878485467</v>
      </c>
      <c r="W56" s="11">
        <f t="shared" si="30"/>
        <v>0.96669931439764933</v>
      </c>
    </row>
    <row r="57" spans="2:23">
      <c r="B57" s="134" t="s">
        <v>226</v>
      </c>
      <c r="C57" s="135">
        <v>16721</v>
      </c>
      <c r="D57" s="135">
        <v>16746</v>
      </c>
      <c r="E57" s="135">
        <v>17041</v>
      </c>
      <c r="F57" s="135">
        <v>17108</v>
      </c>
      <c r="G57" s="135">
        <v>17423</v>
      </c>
      <c r="H57" s="135">
        <v>16587</v>
      </c>
      <c r="I57" s="135">
        <v>16905</v>
      </c>
      <c r="J57" s="135">
        <v>17035</v>
      </c>
      <c r="K57" s="135">
        <v>17357</v>
      </c>
      <c r="O57" s="11"/>
      <c r="P57" s="11"/>
      <c r="Q57" s="11"/>
      <c r="R57" s="11"/>
      <c r="S57" s="11"/>
      <c r="T57" s="11"/>
      <c r="U57" s="11"/>
      <c r="V57" s="11"/>
      <c r="W57" s="11"/>
    </row>
    <row r="58" spans="2:23">
      <c r="B58" s="132" t="s">
        <v>185</v>
      </c>
      <c r="C58" s="133"/>
      <c r="D58" s="133"/>
      <c r="E58" s="133"/>
      <c r="F58" s="133"/>
      <c r="G58" s="133"/>
      <c r="H58" s="133"/>
      <c r="I58" s="133"/>
      <c r="J58" s="133"/>
      <c r="K58" s="133"/>
      <c r="M58" s="1" t="s">
        <v>116</v>
      </c>
      <c r="N58" s="1" t="str">
        <f>B58</f>
        <v>SE WA (Adams-Asotin-Columia-Garfield-Walla Walla-Whitman)</v>
      </c>
      <c r="O58" s="1" t="str">
        <f>$C$12</f>
        <v>2015-2016</v>
      </c>
      <c r="P58" s="1" t="str">
        <f>$D$12</f>
        <v>2016-2017</v>
      </c>
      <c r="Q58" s="1" t="str">
        <f>$E$12</f>
        <v>2017-2018</v>
      </c>
      <c r="R58" s="1" t="str">
        <f>$F$12</f>
        <v>2018-2019</v>
      </c>
      <c r="S58" s="1" t="str">
        <f>$G$12</f>
        <v>2019-2020</v>
      </c>
      <c r="T58" s="1" t="str">
        <f>$H$12</f>
        <v>2020-2021</v>
      </c>
      <c r="U58" s="1" t="str">
        <f>$I$12</f>
        <v>2021-2022</v>
      </c>
      <c r="V58" s="1" t="str">
        <f>$J$12</f>
        <v>2022-2023</v>
      </c>
      <c r="W58" s="1" t="str">
        <f>$K$12</f>
        <v>2023-2024</v>
      </c>
    </row>
    <row r="59" spans="2:23">
      <c r="B59" s="3" t="s">
        <v>113</v>
      </c>
      <c r="C59" s="8">
        <v>102</v>
      </c>
      <c r="D59" s="8">
        <v>107</v>
      </c>
      <c r="E59" s="8">
        <v>113</v>
      </c>
      <c r="F59" s="8">
        <v>101</v>
      </c>
      <c r="G59" s="8">
        <v>74</v>
      </c>
      <c r="H59" s="8">
        <v>165</v>
      </c>
      <c r="I59" s="8">
        <v>174</v>
      </c>
      <c r="J59" s="8">
        <v>138</v>
      </c>
      <c r="K59" s="8">
        <v>135</v>
      </c>
      <c r="N59" s="9" t="str">
        <f>B59</f>
        <v>Home-Based</v>
      </c>
      <c r="O59" s="11">
        <f t="shared" ref="O59:W59" si="31">C59/C62</f>
        <v>1.3424585417215057E-2</v>
      </c>
      <c r="P59" s="11">
        <f t="shared" si="31"/>
        <v>1.3937736094828708E-2</v>
      </c>
      <c r="Q59" s="11">
        <f t="shared" si="31"/>
        <v>1.4671513892495455E-2</v>
      </c>
      <c r="R59" s="11">
        <f t="shared" si="31"/>
        <v>1.3076126359399275E-2</v>
      </c>
      <c r="S59" s="11">
        <f t="shared" si="31"/>
        <v>9.4896127212105667E-3</v>
      </c>
      <c r="T59" s="11">
        <f t="shared" si="31"/>
        <v>2.1235521235521235E-2</v>
      </c>
      <c r="U59" s="11">
        <f t="shared" si="31"/>
        <v>2.222506067186103E-2</v>
      </c>
      <c r="V59" s="11">
        <f t="shared" si="31"/>
        <v>1.7389112903225805E-2</v>
      </c>
      <c r="W59" s="11">
        <f t="shared" si="31"/>
        <v>1.6843418590143482E-2</v>
      </c>
    </row>
    <row r="60" spans="2:23">
      <c r="B60" s="3" t="s">
        <v>114</v>
      </c>
      <c r="C60" s="8">
        <v>330</v>
      </c>
      <c r="D60" s="8">
        <v>351</v>
      </c>
      <c r="E60" s="8">
        <v>336</v>
      </c>
      <c r="F60" s="8">
        <v>325</v>
      </c>
      <c r="G60" s="8">
        <v>307</v>
      </c>
      <c r="H60" s="8">
        <v>250</v>
      </c>
      <c r="I60" s="8">
        <v>311</v>
      </c>
      <c r="J60" s="8">
        <v>295</v>
      </c>
      <c r="K60" s="8">
        <v>275</v>
      </c>
      <c r="N60" s="9" t="str">
        <f>B60</f>
        <v>Private</v>
      </c>
      <c r="O60" s="11">
        <f t="shared" ref="O60:W60" si="32">C60/C62</f>
        <v>4.3432482232166357E-2</v>
      </c>
      <c r="P60" s="11">
        <f t="shared" si="32"/>
        <v>4.5720984759671748E-2</v>
      </c>
      <c r="Q60" s="11">
        <f t="shared" si="32"/>
        <v>4.3625032459101529E-2</v>
      </c>
      <c r="R60" s="11">
        <f t="shared" si="32"/>
        <v>4.2076644225789744E-2</v>
      </c>
      <c r="S60" s="11">
        <f t="shared" si="32"/>
        <v>3.9369068992049241E-2</v>
      </c>
      <c r="T60" s="11">
        <f t="shared" si="32"/>
        <v>3.2175032175032175E-2</v>
      </c>
      <c r="U60" s="11">
        <f t="shared" si="32"/>
        <v>3.9724102695107934E-2</v>
      </c>
      <c r="V60" s="11">
        <f t="shared" si="32"/>
        <v>3.7172379032258063E-2</v>
      </c>
      <c r="W60" s="11">
        <f t="shared" si="32"/>
        <v>3.4310667498440424E-2</v>
      </c>
    </row>
    <row r="61" spans="2:23">
      <c r="B61" s="3" t="s">
        <v>115</v>
      </c>
      <c r="C61" s="8">
        <v>7166</v>
      </c>
      <c r="D61" s="8">
        <v>7219</v>
      </c>
      <c r="E61" s="8">
        <v>7253</v>
      </c>
      <c r="F61" s="8">
        <v>7298</v>
      </c>
      <c r="G61" s="8">
        <v>7417</v>
      </c>
      <c r="H61" s="8">
        <v>7355</v>
      </c>
      <c r="I61" s="8">
        <v>7344</v>
      </c>
      <c r="J61" s="8">
        <v>7503</v>
      </c>
      <c r="K61" s="8">
        <v>7605</v>
      </c>
      <c r="N61" s="9" t="str">
        <f>B61</f>
        <v>Public</v>
      </c>
      <c r="O61" s="11">
        <f t="shared" ref="O61:W61" si="33">C61/C62</f>
        <v>0.94314293235061863</v>
      </c>
      <c r="P61" s="11">
        <f t="shared" si="33"/>
        <v>0.94034127914549959</v>
      </c>
      <c r="Q61" s="11">
        <f t="shared" si="33"/>
        <v>0.94170345364840302</v>
      </c>
      <c r="R61" s="11">
        <f t="shared" si="33"/>
        <v>0.94484722941481103</v>
      </c>
      <c r="S61" s="11">
        <f t="shared" si="33"/>
        <v>0.9511413182867402</v>
      </c>
      <c r="T61" s="11">
        <f t="shared" si="33"/>
        <v>0.94658944658944655</v>
      </c>
      <c r="U61" s="11">
        <f t="shared" si="33"/>
        <v>0.93805083663303102</v>
      </c>
      <c r="V61" s="11">
        <f t="shared" si="33"/>
        <v>0.94543850806451613</v>
      </c>
      <c r="W61" s="11">
        <f t="shared" si="33"/>
        <v>0.94884591391141615</v>
      </c>
    </row>
    <row r="62" spans="2:23">
      <c r="B62" s="134" t="s">
        <v>198</v>
      </c>
      <c r="C62" s="135">
        <v>7598</v>
      </c>
      <c r="D62" s="135">
        <v>7677</v>
      </c>
      <c r="E62" s="135">
        <v>7702</v>
      </c>
      <c r="F62" s="135">
        <v>7724</v>
      </c>
      <c r="G62" s="135">
        <v>7798</v>
      </c>
      <c r="H62" s="135">
        <v>7770</v>
      </c>
      <c r="I62" s="135">
        <v>7829</v>
      </c>
      <c r="J62" s="135">
        <v>7936</v>
      </c>
      <c r="K62" s="135">
        <v>8015</v>
      </c>
      <c r="O62" s="11"/>
      <c r="P62" s="11"/>
      <c r="Q62" s="11"/>
      <c r="R62" s="11"/>
      <c r="S62" s="11"/>
      <c r="T62" s="11"/>
      <c r="U62" s="11"/>
      <c r="V62" s="11"/>
      <c r="W62" s="11"/>
    </row>
    <row r="63" spans="2:23">
      <c r="B63" s="132" t="s">
        <v>225</v>
      </c>
      <c r="C63" s="133"/>
      <c r="D63" s="133"/>
      <c r="E63" s="133"/>
      <c r="F63" s="133"/>
      <c r="G63" s="133"/>
      <c r="H63" s="133"/>
      <c r="I63" s="133"/>
      <c r="J63" s="133"/>
      <c r="K63" s="133"/>
      <c r="M63" s="1" t="s">
        <v>116</v>
      </c>
      <c r="N63" s="1" t="str">
        <f>B63</f>
        <v>Skagit-San Juan -Island</v>
      </c>
      <c r="O63" s="1" t="str">
        <f>$C$12</f>
        <v>2015-2016</v>
      </c>
      <c r="P63" s="1" t="str">
        <f>$D$12</f>
        <v>2016-2017</v>
      </c>
      <c r="Q63" s="1" t="str">
        <f>$E$12</f>
        <v>2017-2018</v>
      </c>
      <c r="R63" s="1" t="str">
        <f>$F$12</f>
        <v>2018-2019</v>
      </c>
      <c r="S63" s="1" t="str">
        <f>$G$12</f>
        <v>2019-2020</v>
      </c>
      <c r="T63" s="1" t="str">
        <f>$H$12</f>
        <v>2020-2021</v>
      </c>
      <c r="U63" s="1" t="str">
        <f>$I$12</f>
        <v>2021-2022</v>
      </c>
      <c r="V63" s="1" t="str">
        <f>$J$12</f>
        <v>2022-2023</v>
      </c>
      <c r="W63" s="1" t="str">
        <f>$K$12</f>
        <v>2023-2024</v>
      </c>
    </row>
    <row r="64" spans="2:23">
      <c r="B64" s="3" t="s">
        <v>113</v>
      </c>
      <c r="C64" s="8">
        <v>237</v>
      </c>
      <c r="D64" s="8">
        <v>247</v>
      </c>
      <c r="E64" s="8">
        <v>258</v>
      </c>
      <c r="F64" s="8">
        <v>247</v>
      </c>
      <c r="G64" s="8">
        <v>250</v>
      </c>
      <c r="H64" s="8">
        <v>308</v>
      </c>
      <c r="I64" s="8">
        <v>317</v>
      </c>
      <c r="J64" s="8">
        <v>303</v>
      </c>
      <c r="K64" s="8">
        <v>347</v>
      </c>
      <c r="N64" s="9" t="str">
        <f>B64</f>
        <v>Home-Based</v>
      </c>
      <c r="O64" s="11">
        <f t="shared" ref="O64:W64" si="34">C64/C67</f>
        <v>2.4347647421409494E-2</v>
      </c>
      <c r="P64" s="11">
        <f t="shared" si="34"/>
        <v>2.5519165203016839E-2</v>
      </c>
      <c r="Q64" s="11">
        <f t="shared" si="34"/>
        <v>2.6816339257873401E-2</v>
      </c>
      <c r="R64" s="11">
        <f t="shared" si="34"/>
        <v>2.5691699604743084E-2</v>
      </c>
      <c r="S64" s="11">
        <f t="shared" si="34"/>
        <v>2.5588536335721598E-2</v>
      </c>
      <c r="T64" s="11">
        <f t="shared" si="34"/>
        <v>3.1467102574581123E-2</v>
      </c>
      <c r="U64" s="11">
        <f t="shared" si="34"/>
        <v>3.2088268043324222E-2</v>
      </c>
      <c r="V64" s="11">
        <f t="shared" si="34"/>
        <v>2.9922970570807821E-2</v>
      </c>
      <c r="W64" s="11">
        <f t="shared" si="34"/>
        <v>3.4002939735423815E-2</v>
      </c>
    </row>
    <row r="65" spans="2:23">
      <c r="B65" s="3" t="s">
        <v>114</v>
      </c>
      <c r="C65" s="8">
        <v>241</v>
      </c>
      <c r="D65" s="8">
        <v>226</v>
      </c>
      <c r="E65" s="8">
        <v>228</v>
      </c>
      <c r="F65" s="8">
        <v>229</v>
      </c>
      <c r="G65" s="8">
        <v>230</v>
      </c>
      <c r="H65" s="8">
        <v>331</v>
      </c>
      <c r="I65" s="8">
        <v>242</v>
      </c>
      <c r="J65" s="8">
        <v>318</v>
      </c>
      <c r="K65" s="8">
        <v>331</v>
      </c>
      <c r="N65" s="9" t="str">
        <f>B65</f>
        <v>Private</v>
      </c>
      <c r="O65" s="11">
        <f t="shared" ref="O65:W65" si="35">C65/C67</f>
        <v>2.4758578179576742E-2</v>
      </c>
      <c r="P65" s="11">
        <f t="shared" si="35"/>
        <v>2.3349519578468852E-2</v>
      </c>
      <c r="Q65" s="11">
        <f t="shared" si="35"/>
        <v>2.3698160274399749E-2</v>
      </c>
      <c r="R65" s="11">
        <f t="shared" si="35"/>
        <v>2.3819429997919701E-2</v>
      </c>
      <c r="S65" s="11">
        <f t="shared" si="35"/>
        <v>2.3541453428863868E-2</v>
      </c>
      <c r="T65" s="11">
        <f t="shared" si="35"/>
        <v>3.3816918675929709E-2</v>
      </c>
      <c r="U65" s="11">
        <f t="shared" si="35"/>
        <v>2.4496406518878428E-2</v>
      </c>
      <c r="V65" s="11">
        <f t="shared" si="35"/>
        <v>3.1404305747580484E-2</v>
      </c>
      <c r="W65" s="11">
        <f t="shared" si="35"/>
        <v>3.2435080842724152E-2</v>
      </c>
    </row>
    <row r="66" spans="2:23">
      <c r="B66" s="3" t="s">
        <v>115</v>
      </c>
      <c r="C66" s="8">
        <v>9256</v>
      </c>
      <c r="D66" s="8">
        <v>9206</v>
      </c>
      <c r="E66" s="8">
        <v>9135</v>
      </c>
      <c r="F66" s="8">
        <v>9138</v>
      </c>
      <c r="G66" s="8">
        <v>9290</v>
      </c>
      <c r="H66" s="8">
        <v>9149</v>
      </c>
      <c r="I66" s="8">
        <v>9320</v>
      </c>
      <c r="J66" s="8">
        <v>9505</v>
      </c>
      <c r="K66" s="8">
        <v>9527</v>
      </c>
      <c r="N66" s="9" t="str">
        <f>B66</f>
        <v>Public</v>
      </c>
      <c r="O66" s="11">
        <f t="shared" ref="O66:W66" si="36">C66/C67</f>
        <v>0.95089377439901379</v>
      </c>
      <c r="P66" s="11">
        <f t="shared" si="36"/>
        <v>0.95113131521851435</v>
      </c>
      <c r="Q66" s="11">
        <f t="shared" si="36"/>
        <v>0.94948550046772684</v>
      </c>
      <c r="R66" s="11">
        <f t="shared" si="36"/>
        <v>0.9504888703973372</v>
      </c>
      <c r="S66" s="11">
        <f t="shared" si="36"/>
        <v>0.95087001023541451</v>
      </c>
      <c r="T66" s="11">
        <f t="shared" si="36"/>
        <v>0.9347159787494892</v>
      </c>
      <c r="U66" s="11">
        <f t="shared" si="36"/>
        <v>0.94341532543779738</v>
      </c>
      <c r="V66" s="11">
        <f t="shared" si="36"/>
        <v>0.9386727236816117</v>
      </c>
      <c r="W66" s="11">
        <f t="shared" si="36"/>
        <v>0.93356197942185204</v>
      </c>
    </row>
    <row r="67" spans="2:23">
      <c r="B67" s="134" t="s">
        <v>227</v>
      </c>
      <c r="C67" s="135">
        <v>9734</v>
      </c>
      <c r="D67" s="135">
        <v>9679</v>
      </c>
      <c r="E67" s="135">
        <v>9621</v>
      </c>
      <c r="F67" s="135">
        <v>9614</v>
      </c>
      <c r="G67" s="135">
        <v>9770</v>
      </c>
      <c r="H67" s="135">
        <v>9788</v>
      </c>
      <c r="I67" s="135">
        <v>9879</v>
      </c>
      <c r="J67" s="135">
        <v>10126</v>
      </c>
      <c r="K67" s="135">
        <v>10205</v>
      </c>
      <c r="O67" s="11"/>
      <c r="P67" s="11"/>
      <c r="Q67" s="11"/>
      <c r="R67" s="11"/>
      <c r="S67" s="11"/>
      <c r="T67" s="11"/>
      <c r="U67" s="11"/>
      <c r="V67" s="11"/>
      <c r="W67" s="11"/>
    </row>
    <row r="68" spans="2:23">
      <c r="B68" s="132" t="s">
        <v>31</v>
      </c>
      <c r="C68" s="133"/>
      <c r="D68" s="133"/>
      <c r="E68" s="133"/>
      <c r="F68" s="133"/>
      <c r="G68" s="133"/>
      <c r="H68" s="133"/>
      <c r="I68" s="133"/>
      <c r="J68" s="133"/>
      <c r="K68" s="133"/>
      <c r="M68" s="1" t="s">
        <v>116</v>
      </c>
      <c r="N68" s="1" t="str">
        <f>B68</f>
        <v>Snohomish</v>
      </c>
      <c r="O68" s="1" t="str">
        <f>$C$12</f>
        <v>2015-2016</v>
      </c>
      <c r="P68" s="1" t="str">
        <f>$D$12</f>
        <v>2016-2017</v>
      </c>
      <c r="Q68" s="1" t="str">
        <f>$E$12</f>
        <v>2017-2018</v>
      </c>
      <c r="R68" s="1" t="str">
        <f>$F$12</f>
        <v>2018-2019</v>
      </c>
      <c r="S68" s="1" t="str">
        <f>$G$12</f>
        <v>2019-2020</v>
      </c>
      <c r="T68" s="1" t="str">
        <f>$H$12</f>
        <v>2020-2021</v>
      </c>
      <c r="U68" s="1" t="str">
        <f>$I$12</f>
        <v>2021-2022</v>
      </c>
      <c r="V68" s="1" t="str">
        <f>$J$12</f>
        <v>2022-2023</v>
      </c>
      <c r="W68" s="1" t="str">
        <f>$K$12</f>
        <v>2023-2024</v>
      </c>
    </row>
    <row r="69" spans="2:23">
      <c r="B69" s="3" t="s">
        <v>113</v>
      </c>
      <c r="C69" s="8">
        <v>555</v>
      </c>
      <c r="D69" s="8">
        <v>521</v>
      </c>
      <c r="E69" s="8">
        <v>664</v>
      </c>
      <c r="F69" s="8">
        <v>667</v>
      </c>
      <c r="G69" s="8">
        <v>576</v>
      </c>
      <c r="H69" s="8">
        <v>769</v>
      </c>
      <c r="I69" s="8">
        <v>776</v>
      </c>
      <c r="J69" s="8">
        <v>690</v>
      </c>
      <c r="K69" s="8">
        <v>778</v>
      </c>
      <c r="N69" s="9" t="str">
        <f>B69</f>
        <v>Home-Based</v>
      </c>
      <c r="O69" s="11">
        <f t="shared" ref="O69:W69" si="37">C69/C72</f>
        <v>1.4809478065962216E-2</v>
      </c>
      <c r="P69" s="11">
        <f t="shared" si="37"/>
        <v>1.3891110755612435E-2</v>
      </c>
      <c r="Q69" s="11">
        <f t="shared" si="37"/>
        <v>1.7745470094606874E-2</v>
      </c>
      <c r="R69" s="11">
        <f t="shared" si="37"/>
        <v>1.7916621897496508E-2</v>
      </c>
      <c r="S69" s="11">
        <f t="shared" si="37"/>
        <v>1.5289058767319636E-2</v>
      </c>
      <c r="T69" s="11">
        <f t="shared" si="37"/>
        <v>2.0798398874885056E-2</v>
      </c>
      <c r="U69" s="11">
        <f t="shared" si="37"/>
        <v>2.0870874909227833E-2</v>
      </c>
      <c r="V69" s="11">
        <f t="shared" si="37"/>
        <v>1.8738288569643973E-2</v>
      </c>
      <c r="W69" s="11">
        <f t="shared" si="37"/>
        <v>2.0924665823942337E-2</v>
      </c>
    </row>
    <row r="70" spans="2:23">
      <c r="B70" s="3" t="s">
        <v>114</v>
      </c>
      <c r="C70" s="8">
        <v>959</v>
      </c>
      <c r="D70" s="8">
        <v>954</v>
      </c>
      <c r="E70" s="8">
        <v>1046</v>
      </c>
      <c r="F70" s="8">
        <v>973</v>
      </c>
      <c r="G70" s="8">
        <v>1479</v>
      </c>
      <c r="H70" s="8">
        <v>946</v>
      </c>
      <c r="I70" s="8">
        <v>946</v>
      </c>
      <c r="J70" s="8">
        <v>960</v>
      </c>
      <c r="K70" s="8">
        <v>980</v>
      </c>
      <c r="N70" s="9" t="str">
        <f>B70</f>
        <v>Private</v>
      </c>
      <c r="O70" s="11">
        <f t="shared" ref="O70:W70" si="38">C70/C72</f>
        <v>2.5589710748212188E-2</v>
      </c>
      <c r="P70" s="11">
        <f t="shared" si="38"/>
        <v>2.5435930251159814E-2</v>
      </c>
      <c r="Q70" s="11">
        <f t="shared" si="38"/>
        <v>2.7954460420118659E-2</v>
      </c>
      <c r="R70" s="11">
        <f t="shared" si="38"/>
        <v>2.6136241538626839E-2</v>
      </c>
      <c r="S70" s="11">
        <f t="shared" si="38"/>
        <v>3.9257843605669696E-2</v>
      </c>
      <c r="T70" s="11">
        <f t="shared" si="38"/>
        <v>2.5585546600313733E-2</v>
      </c>
      <c r="U70" s="11">
        <f t="shared" si="38"/>
        <v>2.5443102659960734E-2</v>
      </c>
      <c r="V70" s="11">
        <f t="shared" si="38"/>
        <v>2.6070662357765527E-2</v>
      </c>
      <c r="W70" s="11">
        <f t="shared" si="38"/>
        <v>2.6357548210107311E-2</v>
      </c>
    </row>
    <row r="71" spans="2:23">
      <c r="B71" s="3" t="s">
        <v>115</v>
      </c>
      <c r="C71" s="8">
        <v>35962</v>
      </c>
      <c r="D71" s="8">
        <v>36031</v>
      </c>
      <c r="E71" s="8">
        <v>35708</v>
      </c>
      <c r="F71" s="8">
        <v>35588</v>
      </c>
      <c r="G71" s="8">
        <v>35619</v>
      </c>
      <c r="H71" s="8">
        <v>35259</v>
      </c>
      <c r="I71" s="8">
        <v>35459</v>
      </c>
      <c r="J71" s="8">
        <v>35173</v>
      </c>
      <c r="K71" s="8">
        <v>35423</v>
      </c>
      <c r="N71" s="9" t="str">
        <f>B71</f>
        <v>Public</v>
      </c>
      <c r="O71" s="11">
        <f t="shared" ref="O71:W71" si="39">C71/C72</f>
        <v>0.95960081118582563</v>
      </c>
      <c r="P71" s="11">
        <f t="shared" si="39"/>
        <v>0.9606729589932278</v>
      </c>
      <c r="Q71" s="11">
        <f t="shared" si="39"/>
        <v>0.95430006948527446</v>
      </c>
      <c r="R71" s="11">
        <f t="shared" si="39"/>
        <v>0.95594713656387664</v>
      </c>
      <c r="S71" s="11">
        <f t="shared" si="39"/>
        <v>0.94545309762701069</v>
      </c>
      <c r="T71" s="11">
        <f t="shared" si="39"/>
        <v>0.95361605452480125</v>
      </c>
      <c r="U71" s="11">
        <f t="shared" si="39"/>
        <v>0.95368602243081146</v>
      </c>
      <c r="V71" s="11">
        <f t="shared" si="39"/>
        <v>0.95519104907259045</v>
      </c>
      <c r="W71" s="11">
        <f t="shared" si="39"/>
        <v>0.95271778596595036</v>
      </c>
    </row>
    <row r="72" spans="2:23">
      <c r="B72" s="134" t="s">
        <v>122</v>
      </c>
      <c r="C72" s="135">
        <v>37476</v>
      </c>
      <c r="D72" s="135">
        <v>37506</v>
      </c>
      <c r="E72" s="135">
        <v>37418</v>
      </c>
      <c r="F72" s="135">
        <v>37228</v>
      </c>
      <c r="G72" s="135">
        <v>37674</v>
      </c>
      <c r="H72" s="135">
        <v>36974</v>
      </c>
      <c r="I72" s="135">
        <v>37181</v>
      </c>
      <c r="J72" s="135">
        <v>36823</v>
      </c>
      <c r="K72" s="135">
        <v>37181</v>
      </c>
      <c r="O72" s="11"/>
      <c r="P72" s="11"/>
      <c r="Q72" s="11"/>
      <c r="R72" s="11"/>
      <c r="S72" s="11"/>
      <c r="T72" s="11"/>
      <c r="U72" s="11"/>
      <c r="V72" s="11"/>
      <c r="W72" s="11"/>
    </row>
    <row r="73" spans="2:23">
      <c r="B73" s="132" t="s">
        <v>32</v>
      </c>
      <c r="C73" s="133"/>
      <c r="D73" s="133"/>
      <c r="E73" s="133"/>
      <c r="F73" s="133"/>
      <c r="G73" s="133"/>
      <c r="H73" s="133"/>
      <c r="I73" s="133"/>
      <c r="J73" s="133"/>
      <c r="K73" s="133"/>
      <c r="M73" s="1" t="s">
        <v>116</v>
      </c>
      <c r="N73" s="1" t="str">
        <f>B73</f>
        <v>Spokane</v>
      </c>
      <c r="O73" s="1" t="str">
        <f>$C$12</f>
        <v>2015-2016</v>
      </c>
      <c r="P73" s="1" t="str">
        <f>$D$12</f>
        <v>2016-2017</v>
      </c>
      <c r="Q73" s="1" t="str">
        <f>$E$12</f>
        <v>2017-2018</v>
      </c>
      <c r="R73" s="1" t="str">
        <f>$F$12</f>
        <v>2018-2019</v>
      </c>
      <c r="S73" s="1" t="str">
        <f>$G$12</f>
        <v>2019-2020</v>
      </c>
      <c r="T73" s="1" t="str">
        <f>$H$12</f>
        <v>2020-2021</v>
      </c>
      <c r="U73" s="1" t="str">
        <f>$I$12</f>
        <v>2021-2022</v>
      </c>
      <c r="V73" s="1" t="str">
        <f>$J$12</f>
        <v>2022-2023</v>
      </c>
      <c r="W73" s="1" t="str">
        <f>$K$12</f>
        <v>2023-2024</v>
      </c>
    </row>
    <row r="74" spans="2:23">
      <c r="B74" s="3" t="s">
        <v>113</v>
      </c>
      <c r="C74" s="8">
        <v>371</v>
      </c>
      <c r="D74" s="8">
        <v>385</v>
      </c>
      <c r="E74" s="8">
        <v>353</v>
      </c>
      <c r="F74" s="8">
        <v>412</v>
      </c>
      <c r="G74" s="8">
        <v>324</v>
      </c>
      <c r="H74" s="8">
        <v>560</v>
      </c>
      <c r="I74" s="8">
        <v>576</v>
      </c>
      <c r="J74" s="8">
        <v>518</v>
      </c>
      <c r="K74" s="8">
        <v>551</v>
      </c>
      <c r="N74" s="9" t="str">
        <f>B74</f>
        <v>Home-Based</v>
      </c>
      <c r="O74" s="11">
        <f t="shared" ref="O74:W74" si="40">C74/C77</f>
        <v>1.4230370910206742E-2</v>
      </c>
      <c r="P74" s="11">
        <f t="shared" si="40"/>
        <v>1.4673933757670465E-2</v>
      </c>
      <c r="Q74" s="11">
        <f t="shared" si="40"/>
        <v>1.3296169347244717E-2</v>
      </c>
      <c r="R74" s="11">
        <f t="shared" si="40"/>
        <v>1.5548930067554818E-2</v>
      </c>
      <c r="S74" s="11">
        <f t="shared" si="40"/>
        <v>1.2322671433461378E-2</v>
      </c>
      <c r="T74" s="11">
        <f t="shared" si="40"/>
        <v>2.1315468940316686E-2</v>
      </c>
      <c r="U74" s="11">
        <f t="shared" si="40"/>
        <v>2.1289178001182733E-2</v>
      </c>
      <c r="V74" s="11">
        <f t="shared" si="40"/>
        <v>1.9036419095218846E-2</v>
      </c>
      <c r="W74" s="11">
        <f t="shared" si="40"/>
        <v>2.0048757413673908E-2</v>
      </c>
    </row>
    <row r="75" spans="2:23">
      <c r="B75" s="3" t="s">
        <v>114</v>
      </c>
      <c r="C75" s="8">
        <v>1596</v>
      </c>
      <c r="D75" s="8">
        <v>1613</v>
      </c>
      <c r="E75" s="8">
        <v>1646</v>
      </c>
      <c r="F75" s="8">
        <v>1620</v>
      </c>
      <c r="G75" s="8">
        <v>1544</v>
      </c>
      <c r="H75" s="8">
        <v>1466</v>
      </c>
      <c r="I75" s="8">
        <v>1760</v>
      </c>
      <c r="J75" s="8">
        <v>1691</v>
      </c>
      <c r="K75" s="8">
        <v>1700</v>
      </c>
      <c r="N75" s="9" t="str">
        <f>B75</f>
        <v>Private</v>
      </c>
      <c r="O75" s="11">
        <f t="shared" ref="O75:W75" si="41">C75/C77</f>
        <v>6.1217444670323348E-2</v>
      </c>
      <c r="P75" s="11">
        <f t="shared" si="41"/>
        <v>6.1478065327590807E-2</v>
      </c>
      <c r="Q75" s="11">
        <f t="shared" si="41"/>
        <v>6.1998568684319563E-2</v>
      </c>
      <c r="R75" s="11">
        <f t="shared" si="41"/>
        <v>6.1138996867569913E-2</v>
      </c>
      <c r="S75" s="11">
        <f t="shared" si="41"/>
        <v>5.8722853991556689E-2</v>
      </c>
      <c r="T75" s="11">
        <f t="shared" si="41"/>
        <v>5.5800852618757613E-2</v>
      </c>
      <c r="U75" s="11">
        <f t="shared" si="41"/>
        <v>6.5050266114725017E-2</v>
      </c>
      <c r="V75" s="11">
        <f t="shared" si="41"/>
        <v>6.2143985888059979E-2</v>
      </c>
      <c r="W75" s="11">
        <f t="shared" si="41"/>
        <v>6.1856420332569224E-2</v>
      </c>
    </row>
    <row r="76" spans="2:23">
      <c r="B76" s="3" t="s">
        <v>115</v>
      </c>
      <c r="C76" s="8">
        <v>24104</v>
      </c>
      <c r="D76" s="8">
        <v>24239</v>
      </c>
      <c r="E76" s="8">
        <v>24550</v>
      </c>
      <c r="F76" s="8">
        <v>24465</v>
      </c>
      <c r="G76" s="8">
        <v>24425</v>
      </c>
      <c r="H76" s="8">
        <v>24246</v>
      </c>
      <c r="I76" s="8">
        <v>24720</v>
      </c>
      <c r="J76" s="8">
        <v>25002</v>
      </c>
      <c r="K76" s="8">
        <v>25232</v>
      </c>
      <c r="N76" s="9" t="str">
        <f>B76</f>
        <v>Public</v>
      </c>
      <c r="O76" s="11">
        <f t="shared" ref="O76:W76" si="42">C76/C77</f>
        <v>0.92455218441946996</v>
      </c>
      <c r="P76" s="11">
        <f t="shared" si="42"/>
        <v>0.92384800091473873</v>
      </c>
      <c r="Q76" s="11">
        <f t="shared" si="42"/>
        <v>0.92470526196843572</v>
      </c>
      <c r="R76" s="11">
        <f t="shared" si="42"/>
        <v>0.92331207306487528</v>
      </c>
      <c r="S76" s="11">
        <f t="shared" si="42"/>
        <v>0.92895447457498193</v>
      </c>
      <c r="T76" s="11">
        <f t="shared" si="42"/>
        <v>0.92288367844092567</v>
      </c>
      <c r="U76" s="11">
        <f t="shared" si="42"/>
        <v>0.91366055588409223</v>
      </c>
      <c r="V76" s="11">
        <f t="shared" si="42"/>
        <v>0.91881959501672117</v>
      </c>
      <c r="W76" s="11">
        <f t="shared" si="42"/>
        <v>0.91809482225375683</v>
      </c>
    </row>
    <row r="77" spans="2:23">
      <c r="B77" s="134" t="s">
        <v>123</v>
      </c>
      <c r="C77" s="135">
        <v>26071</v>
      </c>
      <c r="D77" s="135">
        <v>26237</v>
      </c>
      <c r="E77" s="135">
        <v>26549</v>
      </c>
      <c r="F77" s="135">
        <v>26497</v>
      </c>
      <c r="G77" s="135">
        <v>26293</v>
      </c>
      <c r="H77" s="135">
        <v>26272</v>
      </c>
      <c r="I77" s="135">
        <v>27056</v>
      </c>
      <c r="J77" s="135">
        <v>27211</v>
      </c>
      <c r="K77" s="135">
        <v>27483</v>
      </c>
      <c r="O77" s="11"/>
      <c r="P77" s="11"/>
      <c r="Q77" s="11"/>
      <c r="R77" s="11"/>
      <c r="S77" s="11"/>
      <c r="T77" s="11"/>
      <c r="U77" s="11"/>
      <c r="V77" s="11"/>
      <c r="W77" s="11"/>
    </row>
    <row r="78" spans="2:23">
      <c r="B78" s="132" t="s">
        <v>34</v>
      </c>
      <c r="C78" s="133"/>
      <c r="D78" s="133"/>
      <c r="E78" s="133"/>
      <c r="F78" s="133"/>
      <c r="G78" s="133"/>
      <c r="H78" s="133"/>
      <c r="I78" s="133"/>
      <c r="J78" s="133"/>
      <c r="K78" s="133"/>
      <c r="M78" s="1" t="s">
        <v>116</v>
      </c>
      <c r="N78" s="1" t="str">
        <f>B78</f>
        <v>Thurston</v>
      </c>
      <c r="O78" s="1" t="str">
        <f>$C$12</f>
        <v>2015-2016</v>
      </c>
      <c r="P78" s="1" t="str">
        <f>$D$12</f>
        <v>2016-2017</v>
      </c>
      <c r="Q78" s="1" t="str">
        <f>$E$12</f>
        <v>2017-2018</v>
      </c>
      <c r="R78" s="1" t="str">
        <f>$F$12</f>
        <v>2018-2019</v>
      </c>
      <c r="S78" s="1" t="str">
        <f>$G$12</f>
        <v>2019-2020</v>
      </c>
      <c r="T78" s="1" t="str">
        <f>$H$12</f>
        <v>2020-2021</v>
      </c>
      <c r="U78" s="1" t="str">
        <f>$I$12</f>
        <v>2021-2022</v>
      </c>
      <c r="V78" s="1" t="str">
        <f>$J$12</f>
        <v>2022-2023</v>
      </c>
      <c r="W78" s="1" t="str">
        <f>$K$12</f>
        <v>2023-2024</v>
      </c>
    </row>
    <row r="79" spans="2:23">
      <c r="B79" s="3" t="s">
        <v>113</v>
      </c>
      <c r="C79" s="8">
        <v>318</v>
      </c>
      <c r="D79" s="8">
        <v>393</v>
      </c>
      <c r="E79" s="8">
        <v>374</v>
      </c>
      <c r="F79" s="8">
        <v>382</v>
      </c>
      <c r="G79" s="8">
        <v>350</v>
      </c>
      <c r="H79" s="8">
        <v>379</v>
      </c>
      <c r="I79" s="8">
        <v>379</v>
      </c>
      <c r="J79" s="8">
        <v>328</v>
      </c>
      <c r="K79" s="8">
        <v>334</v>
      </c>
      <c r="N79" s="9" t="str">
        <f>B79</f>
        <v>Home-Based</v>
      </c>
      <c r="O79" s="11">
        <f t="shared" ref="O79:W79" si="43">C79/C82</f>
        <v>2.1487938374214473E-2</v>
      </c>
      <c r="P79" s="11">
        <f t="shared" si="43"/>
        <v>2.6725603536212172E-2</v>
      </c>
      <c r="Q79" s="11">
        <f t="shared" si="43"/>
        <v>2.5290776305112252E-2</v>
      </c>
      <c r="R79" s="11">
        <f t="shared" si="43"/>
        <v>2.6196680839391029E-2</v>
      </c>
      <c r="S79" s="11">
        <f t="shared" si="43"/>
        <v>2.4194663348541406E-2</v>
      </c>
      <c r="T79" s="11">
        <f t="shared" si="43"/>
        <v>2.6646980243267945E-2</v>
      </c>
      <c r="U79" s="11">
        <f t="shared" si="43"/>
        <v>2.6239268900581557E-2</v>
      </c>
      <c r="V79" s="11">
        <f t="shared" si="43"/>
        <v>2.2546054440472918E-2</v>
      </c>
      <c r="W79" s="11">
        <f t="shared" si="43"/>
        <v>2.2684053246400434E-2</v>
      </c>
    </row>
    <row r="80" spans="2:23">
      <c r="B80" s="3" t="s">
        <v>114</v>
      </c>
      <c r="C80" s="8">
        <v>255</v>
      </c>
      <c r="D80" s="8">
        <v>243</v>
      </c>
      <c r="E80" s="8">
        <v>265</v>
      </c>
      <c r="F80" s="8">
        <v>249</v>
      </c>
      <c r="G80" s="8">
        <v>249</v>
      </c>
      <c r="H80" s="8">
        <v>289</v>
      </c>
      <c r="I80" s="8">
        <v>243</v>
      </c>
      <c r="J80" s="8">
        <v>257</v>
      </c>
      <c r="K80" s="8">
        <v>283</v>
      </c>
      <c r="N80" s="9" t="str">
        <f>B80</f>
        <v>Private</v>
      </c>
      <c r="O80" s="11">
        <f t="shared" ref="O80:W80" si="44">C80/C82</f>
        <v>1.7230893979322929E-2</v>
      </c>
      <c r="P80" s="11">
        <f t="shared" si="44"/>
        <v>1.652499149948997E-2</v>
      </c>
      <c r="Q80" s="11">
        <f t="shared" si="44"/>
        <v>1.7919935082499325E-2</v>
      </c>
      <c r="R80" s="11">
        <f t="shared" si="44"/>
        <v>1.7075846934576876E-2</v>
      </c>
      <c r="S80" s="11">
        <f t="shared" si="44"/>
        <v>1.721277478224803E-2</v>
      </c>
      <c r="T80" s="11">
        <f t="shared" si="44"/>
        <v>2.0319201293679253E-2</v>
      </c>
      <c r="U80" s="11">
        <f t="shared" si="44"/>
        <v>1.6823594572140683E-2</v>
      </c>
      <c r="V80" s="11">
        <f t="shared" si="44"/>
        <v>1.7665658509760793E-2</v>
      </c>
      <c r="W80" s="11">
        <f t="shared" si="44"/>
        <v>1.9220320565063842E-2</v>
      </c>
    </row>
    <row r="81" spans="2:23">
      <c r="B81" s="3" t="s">
        <v>115</v>
      </c>
      <c r="C81" s="8">
        <v>14226</v>
      </c>
      <c r="D81" s="8">
        <v>14069</v>
      </c>
      <c r="E81" s="8">
        <v>14149</v>
      </c>
      <c r="F81" s="8">
        <v>13951</v>
      </c>
      <c r="G81" s="8">
        <v>13867</v>
      </c>
      <c r="H81" s="8">
        <v>13555</v>
      </c>
      <c r="I81" s="8">
        <v>13822</v>
      </c>
      <c r="J81" s="8">
        <v>13963</v>
      </c>
      <c r="K81" s="8">
        <v>14107</v>
      </c>
      <c r="N81" s="9" t="str">
        <f>B81</f>
        <v>Public</v>
      </c>
      <c r="O81" s="11">
        <f t="shared" ref="O81:W81" si="45">C81/C82</f>
        <v>0.96128116764646265</v>
      </c>
      <c r="P81" s="11">
        <f t="shared" si="45"/>
        <v>0.95674940496429783</v>
      </c>
      <c r="Q81" s="11">
        <f t="shared" si="45"/>
        <v>0.95678928861238843</v>
      </c>
      <c r="R81" s="11">
        <f t="shared" si="45"/>
        <v>0.95672747222603205</v>
      </c>
      <c r="S81" s="11">
        <f t="shared" si="45"/>
        <v>0.9585925618692106</v>
      </c>
      <c r="T81" s="11">
        <f t="shared" si="45"/>
        <v>0.9530338184630528</v>
      </c>
      <c r="U81" s="11">
        <f t="shared" si="45"/>
        <v>0.95693713652727774</v>
      </c>
      <c r="V81" s="11">
        <f t="shared" si="45"/>
        <v>0.95978828704976626</v>
      </c>
      <c r="W81" s="11">
        <f t="shared" si="45"/>
        <v>0.95809562618853572</v>
      </c>
    </row>
    <row r="82" spans="2:23">
      <c r="B82" s="134" t="s">
        <v>124</v>
      </c>
      <c r="C82" s="135">
        <v>14799</v>
      </c>
      <c r="D82" s="135">
        <v>14705</v>
      </c>
      <c r="E82" s="135">
        <v>14788</v>
      </c>
      <c r="F82" s="135">
        <v>14582</v>
      </c>
      <c r="G82" s="135">
        <v>14466</v>
      </c>
      <c r="H82" s="135">
        <v>14223</v>
      </c>
      <c r="I82" s="135">
        <v>14444</v>
      </c>
      <c r="J82" s="135">
        <v>14548</v>
      </c>
      <c r="K82" s="135">
        <v>14724</v>
      </c>
      <c r="O82" s="11"/>
      <c r="P82" s="11"/>
      <c r="Q82" s="11"/>
      <c r="R82" s="11"/>
      <c r="S82" s="11"/>
      <c r="T82" s="11"/>
      <c r="U82" s="11"/>
      <c r="V82" s="11"/>
      <c r="W82" s="11"/>
    </row>
    <row r="83" spans="2:23">
      <c r="B83" s="132" t="s">
        <v>37</v>
      </c>
      <c r="C83" s="133"/>
      <c r="D83" s="133"/>
      <c r="E83" s="133"/>
      <c r="F83" s="133"/>
      <c r="G83" s="133"/>
      <c r="H83" s="133"/>
      <c r="I83" s="133"/>
      <c r="J83" s="133"/>
      <c r="K83" s="133"/>
      <c r="M83" s="1" t="s">
        <v>116</v>
      </c>
      <c r="N83" s="1" t="str">
        <f>B83</f>
        <v>Whatcom</v>
      </c>
      <c r="O83" s="1" t="str">
        <f>$C$12</f>
        <v>2015-2016</v>
      </c>
      <c r="P83" s="1" t="str">
        <f>$D$12</f>
        <v>2016-2017</v>
      </c>
      <c r="Q83" s="1" t="str">
        <f>$E$12</f>
        <v>2017-2018</v>
      </c>
      <c r="R83" s="1" t="str">
        <f>$F$12</f>
        <v>2018-2019</v>
      </c>
      <c r="S83" s="1" t="str">
        <f>$G$12</f>
        <v>2019-2020</v>
      </c>
      <c r="T83" s="1" t="str">
        <f>$H$12</f>
        <v>2020-2021</v>
      </c>
      <c r="U83" s="1" t="str">
        <f>$I$12</f>
        <v>2021-2022</v>
      </c>
      <c r="V83" s="1" t="str">
        <f>$J$12</f>
        <v>2022-2023</v>
      </c>
      <c r="W83" s="1" t="str">
        <f>$K$12</f>
        <v>2023-2024</v>
      </c>
    </row>
    <row r="84" spans="2:23">
      <c r="B84" s="3" t="s">
        <v>113</v>
      </c>
      <c r="C84" s="8">
        <v>282</v>
      </c>
      <c r="D84" s="8">
        <v>234</v>
      </c>
      <c r="E84" s="8">
        <v>225</v>
      </c>
      <c r="F84" s="8">
        <v>209</v>
      </c>
      <c r="G84" s="8">
        <v>176</v>
      </c>
      <c r="H84" s="8">
        <v>242</v>
      </c>
      <c r="I84" s="8">
        <v>224</v>
      </c>
      <c r="J84" s="8">
        <v>294</v>
      </c>
      <c r="K84" s="8">
        <v>272</v>
      </c>
      <c r="N84" s="9" t="str">
        <f>B84</f>
        <v>Home-Based</v>
      </c>
      <c r="O84" s="11">
        <f t="shared" ref="O84:W84" si="46">C84/C87</f>
        <v>2.9728020240354206E-2</v>
      </c>
      <c r="P84" s="11">
        <f t="shared" si="46"/>
        <v>2.4830220713073003E-2</v>
      </c>
      <c r="Q84" s="11">
        <f t="shared" si="46"/>
        <v>2.3984649824112567E-2</v>
      </c>
      <c r="R84" s="11">
        <f t="shared" si="46"/>
        <v>2.2348160821214713E-2</v>
      </c>
      <c r="S84" s="11">
        <f t="shared" si="46"/>
        <v>1.876532679390127E-2</v>
      </c>
      <c r="T84" s="11">
        <f t="shared" si="46"/>
        <v>2.5673668576278379E-2</v>
      </c>
      <c r="U84" s="11">
        <f t="shared" si="46"/>
        <v>2.3686158401184307E-2</v>
      </c>
      <c r="V84" s="11">
        <f t="shared" si="46"/>
        <v>3.0621810228101239E-2</v>
      </c>
      <c r="W84" s="11">
        <f t="shared" si="46"/>
        <v>2.8419182948490232E-2</v>
      </c>
    </row>
    <row r="85" spans="2:23">
      <c r="B85" s="3" t="s">
        <v>114</v>
      </c>
      <c r="C85" s="8">
        <v>459</v>
      </c>
      <c r="D85" s="8">
        <v>438</v>
      </c>
      <c r="E85" s="8">
        <v>416</v>
      </c>
      <c r="F85" s="8">
        <v>418</v>
      </c>
      <c r="G85" s="8">
        <v>378</v>
      </c>
      <c r="H85" s="8">
        <v>383</v>
      </c>
      <c r="I85" s="8">
        <v>471</v>
      </c>
      <c r="J85" s="8">
        <v>447</v>
      </c>
      <c r="K85" s="8">
        <v>473</v>
      </c>
      <c r="N85" s="9" t="str">
        <f>B85</f>
        <v>Private</v>
      </c>
      <c r="O85" s="11">
        <f t="shared" ref="O85:W85" si="47">C85/C87</f>
        <v>4.8387096774193547E-2</v>
      </c>
      <c r="P85" s="11">
        <f t="shared" si="47"/>
        <v>4.6477079796264857E-2</v>
      </c>
      <c r="Q85" s="11">
        <f t="shared" si="47"/>
        <v>4.4344952563692572E-2</v>
      </c>
      <c r="R85" s="11">
        <f t="shared" si="47"/>
        <v>4.4696321642429426E-2</v>
      </c>
      <c r="S85" s="11">
        <f t="shared" si="47"/>
        <v>4.0302804136901592E-2</v>
      </c>
      <c r="T85" s="11">
        <f t="shared" si="47"/>
        <v>4.0632293655845531E-2</v>
      </c>
      <c r="U85" s="11">
        <f t="shared" si="47"/>
        <v>4.9804377709633078E-2</v>
      </c>
      <c r="V85" s="11">
        <f t="shared" si="47"/>
        <v>4.6557650244766172E-2</v>
      </c>
      <c r="W85" s="11">
        <f t="shared" si="47"/>
        <v>4.9420123289102495E-2</v>
      </c>
    </row>
    <row r="86" spans="2:23">
      <c r="B86" s="3" t="s">
        <v>115</v>
      </c>
      <c r="C86" s="8">
        <v>8745</v>
      </c>
      <c r="D86" s="8">
        <v>8752</v>
      </c>
      <c r="E86" s="8">
        <v>8740</v>
      </c>
      <c r="F86" s="8">
        <v>8725</v>
      </c>
      <c r="G86" s="8">
        <v>8825</v>
      </c>
      <c r="H86" s="8">
        <v>8801</v>
      </c>
      <c r="I86" s="8">
        <v>8762</v>
      </c>
      <c r="J86" s="8">
        <v>8860</v>
      </c>
      <c r="K86" s="8">
        <v>8826</v>
      </c>
      <c r="N86" s="9" t="str">
        <f>B86</f>
        <v>Public</v>
      </c>
      <c r="O86" s="11">
        <f t="shared" ref="O86:W86" si="48">C86/C87</f>
        <v>0.92188488298545224</v>
      </c>
      <c r="P86" s="11">
        <f t="shared" si="48"/>
        <v>0.92869269949066213</v>
      </c>
      <c r="Q86" s="11">
        <f t="shared" si="48"/>
        <v>0.93167039761219483</v>
      </c>
      <c r="R86" s="11">
        <f t="shared" si="48"/>
        <v>0.93295551753635586</v>
      </c>
      <c r="S86" s="11">
        <f t="shared" si="48"/>
        <v>0.94093186906919712</v>
      </c>
      <c r="T86" s="11">
        <f t="shared" si="48"/>
        <v>0.93369403776787607</v>
      </c>
      <c r="U86" s="11">
        <f t="shared" si="48"/>
        <v>0.92650946388918265</v>
      </c>
      <c r="V86" s="11">
        <f t="shared" si="48"/>
        <v>0.92282053952713261</v>
      </c>
      <c r="W86" s="11">
        <f t="shared" si="48"/>
        <v>0.92216069376240728</v>
      </c>
    </row>
    <row r="87" spans="2:23">
      <c r="B87" s="134" t="s">
        <v>125</v>
      </c>
      <c r="C87" s="135">
        <v>9486</v>
      </c>
      <c r="D87" s="135">
        <v>9424</v>
      </c>
      <c r="E87" s="135">
        <v>9381</v>
      </c>
      <c r="F87" s="135">
        <v>9352</v>
      </c>
      <c r="G87" s="135">
        <v>9379</v>
      </c>
      <c r="H87" s="135">
        <v>9426</v>
      </c>
      <c r="I87" s="135">
        <v>9457</v>
      </c>
      <c r="J87" s="135">
        <v>9601</v>
      </c>
      <c r="K87" s="135">
        <v>9571</v>
      </c>
      <c r="O87" s="11"/>
      <c r="P87" s="11"/>
      <c r="Q87" s="11"/>
      <c r="R87" s="11"/>
      <c r="S87" s="11"/>
      <c r="T87" s="11"/>
      <c r="U87" s="11"/>
      <c r="V87" s="11"/>
      <c r="W87" s="11"/>
    </row>
    <row r="88" spans="2:23">
      <c r="B88" s="130" t="s">
        <v>111</v>
      </c>
      <c r="C88" s="131">
        <v>367760</v>
      </c>
      <c r="D88" s="131">
        <v>369639</v>
      </c>
      <c r="E88" s="131">
        <v>372518</v>
      </c>
      <c r="F88" s="131">
        <v>373162</v>
      </c>
      <c r="G88" s="131">
        <v>374219</v>
      </c>
      <c r="H88" s="131">
        <v>375245</v>
      </c>
      <c r="I88" s="131">
        <v>379202</v>
      </c>
      <c r="J88" s="131">
        <v>383913.48</v>
      </c>
      <c r="K88" s="131">
        <v>387959</v>
      </c>
      <c r="M88" s="1"/>
      <c r="N88" s="1"/>
      <c r="O88" s="1"/>
      <c r="P88" s="1"/>
      <c r="Q88" s="1"/>
      <c r="R88" s="1"/>
      <c r="S88" s="1"/>
      <c r="T88" s="1"/>
      <c r="U88" s="1"/>
      <c r="V88" s="1"/>
      <c r="W88" s="1"/>
    </row>
    <row r="89" spans="2:23">
      <c r="O89" s="11"/>
      <c r="P89" s="11"/>
      <c r="Q89" s="11"/>
      <c r="R89" s="11"/>
      <c r="S89" s="11"/>
      <c r="T89" s="11"/>
      <c r="U89" s="11"/>
      <c r="V89" s="11"/>
      <c r="W89" s="11"/>
    </row>
    <row r="90" spans="2:23">
      <c r="O90" s="11"/>
      <c r="P90" s="11"/>
      <c r="Q90" s="11"/>
      <c r="R90" s="11"/>
      <c r="S90" s="11"/>
      <c r="T90" s="11"/>
      <c r="U90" s="11"/>
      <c r="V90" s="11"/>
      <c r="W90" s="11"/>
    </row>
    <row r="91" spans="2:23">
      <c r="O91" s="11"/>
      <c r="P91" s="11"/>
      <c r="Q91" s="11"/>
      <c r="R91" s="11"/>
      <c r="S91" s="11"/>
      <c r="T91" s="11"/>
      <c r="U91" s="11"/>
      <c r="V91" s="11"/>
      <c r="W91" s="11"/>
    </row>
    <row r="92" spans="2:23">
      <c r="O92" s="11"/>
      <c r="P92" s="11"/>
      <c r="Q92" s="11"/>
      <c r="R92" s="11"/>
      <c r="S92" s="11"/>
      <c r="T92" s="11"/>
      <c r="U92" s="11"/>
      <c r="V92" s="11"/>
      <c r="W92" s="11"/>
    </row>
    <row r="93" spans="2:23">
      <c r="M93" s="1"/>
      <c r="N93" s="1"/>
      <c r="O93" s="1"/>
      <c r="P93" s="1"/>
      <c r="Q93" s="1"/>
      <c r="R93" s="1"/>
      <c r="S93" s="1"/>
      <c r="T93" s="1"/>
      <c r="U93" s="1"/>
      <c r="V93" s="1"/>
      <c r="W93" s="1"/>
    </row>
    <row r="94" spans="2:23">
      <c r="O94" s="11"/>
      <c r="P94" s="11"/>
      <c r="Q94" s="11"/>
      <c r="R94" s="11"/>
      <c r="S94" s="11"/>
      <c r="T94" s="11"/>
      <c r="U94" s="11"/>
      <c r="V94" s="11"/>
      <c r="W94" s="11"/>
    </row>
    <row r="95" spans="2:23">
      <c r="O95" s="11"/>
      <c r="P95" s="11"/>
      <c r="Q95" s="11"/>
      <c r="R95" s="11"/>
      <c r="S95" s="11"/>
      <c r="T95" s="11"/>
      <c r="U95" s="11"/>
      <c r="V95" s="11"/>
      <c r="W95" s="11"/>
    </row>
    <row r="96" spans="2:23">
      <c r="O96" s="11"/>
      <c r="P96" s="11"/>
      <c r="Q96" s="11"/>
      <c r="R96" s="11"/>
      <c r="S96" s="11"/>
      <c r="T96" s="11"/>
      <c r="U96" s="11"/>
      <c r="V96" s="11"/>
      <c r="W96" s="11"/>
    </row>
    <row r="97" spans="13:23">
      <c r="O97" s="11"/>
      <c r="P97" s="11"/>
      <c r="Q97" s="11"/>
      <c r="R97" s="11"/>
      <c r="S97" s="11"/>
      <c r="T97" s="11"/>
      <c r="U97" s="11"/>
      <c r="V97" s="11"/>
      <c r="W97" s="11"/>
    </row>
    <row r="98" spans="13:23">
      <c r="M98" s="1"/>
      <c r="N98" s="1"/>
      <c r="O98" s="1"/>
      <c r="P98" s="1"/>
      <c r="Q98" s="1"/>
      <c r="R98" s="1"/>
      <c r="S98" s="1"/>
      <c r="T98" s="1"/>
      <c r="U98" s="1"/>
      <c r="V98" s="1"/>
      <c r="W98" s="1"/>
    </row>
    <row r="99" spans="13:23">
      <c r="O99" s="11"/>
      <c r="P99" s="11"/>
      <c r="Q99" s="11"/>
      <c r="R99" s="11"/>
      <c r="S99" s="11"/>
      <c r="T99" s="11"/>
      <c r="U99" s="11"/>
      <c r="V99" s="11"/>
      <c r="W99" s="11"/>
    </row>
    <row r="100" spans="13:23">
      <c r="O100" s="11"/>
      <c r="P100" s="11"/>
      <c r="Q100" s="11"/>
      <c r="R100" s="11"/>
      <c r="S100" s="11"/>
      <c r="T100" s="11"/>
      <c r="U100" s="11"/>
      <c r="V100" s="11"/>
      <c r="W100" s="11"/>
    </row>
    <row r="101" spans="13:23">
      <c r="O101" s="11"/>
      <c r="P101" s="11"/>
      <c r="Q101" s="11"/>
      <c r="R101" s="11"/>
      <c r="S101" s="11"/>
      <c r="T101" s="11"/>
      <c r="U101" s="11"/>
      <c r="V101" s="11"/>
      <c r="W101" s="11"/>
    </row>
    <row r="102" spans="13:23">
      <c r="O102" s="11"/>
      <c r="P102" s="11"/>
      <c r="Q102" s="11"/>
      <c r="R102" s="11"/>
      <c r="S102" s="11"/>
      <c r="T102" s="11"/>
      <c r="U102" s="11"/>
      <c r="V102" s="11"/>
      <c r="W102" s="11"/>
    </row>
    <row r="103" spans="13:23">
      <c r="M103" s="1"/>
      <c r="N103" s="1"/>
      <c r="O103" s="1"/>
      <c r="P103" s="1"/>
      <c r="Q103" s="1"/>
      <c r="R103" s="1"/>
      <c r="S103" s="1"/>
      <c r="T103" s="1"/>
      <c r="U103" s="1"/>
      <c r="V103" s="1"/>
      <c r="W103" s="1"/>
    </row>
    <row r="104" spans="13:23">
      <c r="O104" s="11"/>
      <c r="P104" s="11"/>
      <c r="Q104" s="11"/>
      <c r="R104" s="11"/>
      <c r="S104" s="11"/>
      <c r="T104" s="11"/>
      <c r="U104" s="11"/>
      <c r="V104" s="11"/>
      <c r="W104" s="11"/>
    </row>
    <row r="105" spans="13:23">
      <c r="O105" s="11"/>
      <c r="P105" s="11"/>
      <c r="Q105" s="11"/>
      <c r="R105" s="11"/>
      <c r="S105" s="11"/>
      <c r="T105" s="11"/>
      <c r="U105" s="11"/>
      <c r="V105" s="11"/>
      <c r="W105" s="11"/>
    </row>
    <row r="106" spans="13:23">
      <c r="O106" s="11"/>
      <c r="P106" s="11"/>
      <c r="Q106" s="11"/>
      <c r="R106" s="11"/>
      <c r="S106" s="11"/>
      <c r="T106" s="11"/>
      <c r="U106" s="11"/>
      <c r="V106" s="11"/>
      <c r="W106" s="11"/>
    </row>
    <row r="107" spans="13:23">
      <c r="O107" s="11"/>
      <c r="P107" s="11"/>
      <c r="Q107" s="11"/>
      <c r="R107" s="11"/>
      <c r="S107" s="11"/>
      <c r="T107" s="11"/>
      <c r="U107" s="11"/>
      <c r="V107" s="11"/>
      <c r="W107" s="11"/>
    </row>
    <row r="108" spans="13:23">
      <c r="M108" s="1"/>
      <c r="N108" s="1"/>
      <c r="O108" s="1"/>
      <c r="P108" s="1"/>
      <c r="Q108" s="1"/>
      <c r="R108" s="1"/>
      <c r="S108" s="1"/>
      <c r="T108" s="1"/>
      <c r="U108" s="1"/>
      <c r="V108" s="1"/>
      <c r="W108" s="1"/>
    </row>
    <row r="109" spans="13:23">
      <c r="O109" s="11"/>
      <c r="P109" s="11"/>
      <c r="Q109" s="11"/>
      <c r="R109" s="11"/>
      <c r="S109" s="11"/>
      <c r="T109" s="11"/>
      <c r="U109" s="11"/>
      <c r="V109" s="11"/>
      <c r="W109" s="11"/>
    </row>
    <row r="110" spans="13:23">
      <c r="O110" s="11"/>
      <c r="P110" s="11"/>
      <c r="Q110" s="11"/>
      <c r="R110" s="11"/>
      <c r="S110" s="11"/>
      <c r="T110" s="11"/>
      <c r="U110" s="11"/>
      <c r="V110" s="11"/>
      <c r="W110" s="11"/>
    </row>
    <row r="111" spans="13:23">
      <c r="O111" s="11"/>
      <c r="P111" s="11"/>
      <c r="Q111" s="11"/>
      <c r="R111" s="11"/>
      <c r="S111" s="11"/>
      <c r="T111" s="11"/>
      <c r="U111" s="11"/>
      <c r="V111" s="11"/>
      <c r="W111" s="11"/>
    </row>
    <row r="112" spans="13:23">
      <c r="O112" s="11"/>
      <c r="P112" s="11"/>
      <c r="Q112" s="11"/>
      <c r="R112" s="11"/>
      <c r="S112" s="11"/>
      <c r="T112" s="11"/>
      <c r="U112" s="11"/>
      <c r="V112" s="11"/>
      <c r="W112" s="11"/>
    </row>
    <row r="113" spans="13:23">
      <c r="O113" s="11"/>
      <c r="P113" s="11"/>
      <c r="Q113" s="11"/>
      <c r="R113" s="11"/>
      <c r="S113" s="11"/>
      <c r="T113" s="11"/>
      <c r="U113" s="11"/>
      <c r="V113" s="11"/>
      <c r="W113" s="11"/>
    </row>
    <row r="115" spans="13:23">
      <c r="M115" s="1"/>
      <c r="N115" s="1"/>
      <c r="O115" s="1"/>
      <c r="P115" s="1"/>
      <c r="Q115" s="1"/>
      <c r="R115" s="1"/>
      <c r="S115" s="1"/>
      <c r="T115" s="1"/>
      <c r="U115" s="1"/>
      <c r="V115" s="1"/>
      <c r="W115" s="1"/>
    </row>
    <row r="116" spans="13:23">
      <c r="O116" s="11"/>
      <c r="P116" s="11"/>
      <c r="Q116" s="11"/>
      <c r="R116" s="11"/>
      <c r="S116" s="11"/>
      <c r="T116" s="11"/>
      <c r="U116" s="11"/>
      <c r="V116" s="11"/>
      <c r="W116" s="11"/>
    </row>
    <row r="117" spans="13:23">
      <c r="O117" s="11"/>
      <c r="P117" s="11"/>
      <c r="Q117" s="11"/>
      <c r="R117" s="11"/>
      <c r="S117" s="11"/>
      <c r="T117" s="11"/>
      <c r="U117" s="11"/>
      <c r="V117" s="11"/>
      <c r="W117" s="11"/>
    </row>
    <row r="118" spans="13:23">
      <c r="O118" s="11"/>
      <c r="P118" s="11"/>
      <c r="Q118" s="11"/>
      <c r="R118" s="11"/>
      <c r="S118" s="11"/>
      <c r="T118" s="11"/>
      <c r="U118" s="11"/>
      <c r="V118" s="11"/>
      <c r="W118" s="11"/>
    </row>
    <row r="120" spans="13:23">
      <c r="M120" s="1"/>
      <c r="N120" s="1"/>
      <c r="O120" s="1"/>
      <c r="P120" s="1"/>
      <c r="Q120" s="1"/>
      <c r="R120" s="1"/>
      <c r="S120" s="1"/>
      <c r="T120" s="1"/>
      <c r="U120" s="1"/>
      <c r="V120" s="1"/>
      <c r="W120" s="1"/>
    </row>
    <row r="121" spans="13:23">
      <c r="O121" s="11"/>
      <c r="P121" s="11"/>
      <c r="Q121" s="11"/>
      <c r="R121" s="11"/>
      <c r="S121" s="11"/>
      <c r="T121" s="11"/>
      <c r="U121" s="11"/>
      <c r="V121" s="11"/>
      <c r="W121" s="11"/>
    </row>
    <row r="122" spans="13:23">
      <c r="O122" s="11"/>
      <c r="P122" s="11"/>
      <c r="Q122" s="11"/>
      <c r="R122" s="11"/>
      <c r="S122" s="11"/>
      <c r="T122" s="11"/>
      <c r="U122" s="11"/>
      <c r="V122" s="11"/>
      <c r="W122" s="11"/>
    </row>
    <row r="123" spans="13:23">
      <c r="O123" s="11"/>
      <c r="P123" s="11"/>
      <c r="Q123" s="11"/>
      <c r="R123" s="11"/>
      <c r="S123" s="11"/>
      <c r="T123" s="11"/>
      <c r="U123" s="11"/>
      <c r="V123" s="11"/>
      <c r="W123" s="11"/>
    </row>
    <row r="125" spans="13:23">
      <c r="M125" s="1"/>
      <c r="N125" s="1"/>
      <c r="O125" s="1"/>
      <c r="P125" s="1"/>
      <c r="Q125" s="1"/>
      <c r="R125" s="1"/>
      <c r="S125" s="1"/>
      <c r="T125" s="1"/>
      <c r="U125" s="1"/>
      <c r="V125" s="1"/>
      <c r="W125" s="1"/>
    </row>
    <row r="126" spans="13:23">
      <c r="O126" s="11"/>
      <c r="P126" s="11"/>
      <c r="Q126" s="11"/>
      <c r="R126" s="11"/>
      <c r="S126" s="11"/>
      <c r="T126" s="11"/>
      <c r="U126" s="11"/>
      <c r="V126" s="11"/>
      <c r="W126" s="11"/>
    </row>
    <row r="127" spans="13:23">
      <c r="O127" s="11"/>
      <c r="P127" s="11"/>
      <c r="Q127" s="11"/>
      <c r="R127" s="11"/>
      <c r="S127" s="11"/>
      <c r="T127" s="11"/>
      <c r="U127" s="11"/>
      <c r="V127" s="11"/>
      <c r="W127" s="11"/>
    </row>
    <row r="128" spans="13:23">
      <c r="O128" s="11"/>
      <c r="P128" s="11"/>
      <c r="Q128" s="11"/>
      <c r="R128" s="11"/>
      <c r="S128" s="11"/>
      <c r="T128" s="11"/>
      <c r="U128" s="11"/>
      <c r="V128" s="11"/>
      <c r="W128" s="11"/>
    </row>
    <row r="130" spans="2:23">
      <c r="M130" s="1"/>
      <c r="N130" s="1"/>
      <c r="O130" s="1"/>
      <c r="P130" s="1"/>
      <c r="Q130" s="1"/>
      <c r="R130" s="1"/>
      <c r="S130" s="1"/>
      <c r="T130" s="1"/>
      <c r="U130" s="1"/>
      <c r="V130" s="1"/>
      <c r="W130" s="1"/>
    </row>
    <row r="131" spans="2:23">
      <c r="O131" s="11"/>
      <c r="P131" s="11"/>
      <c r="Q131" s="11"/>
      <c r="R131" s="11"/>
      <c r="S131" s="11"/>
      <c r="T131" s="11"/>
      <c r="U131" s="11"/>
      <c r="V131" s="11"/>
      <c r="W131" s="11"/>
    </row>
    <row r="132" spans="2:23">
      <c r="O132" s="11"/>
      <c r="P132" s="11"/>
      <c r="Q132" s="11"/>
      <c r="R132" s="11"/>
      <c r="S132" s="11"/>
      <c r="T132" s="11"/>
      <c r="U132" s="11"/>
      <c r="V132" s="11"/>
      <c r="W132" s="11"/>
    </row>
    <row r="133" spans="2:23">
      <c r="B133"/>
      <c r="C133"/>
      <c r="D133"/>
      <c r="E133"/>
      <c r="F133"/>
      <c r="G133"/>
      <c r="H133"/>
      <c r="I133"/>
      <c r="J133"/>
      <c r="K133"/>
      <c r="O133" s="11"/>
      <c r="P133" s="11"/>
      <c r="Q133" s="11"/>
      <c r="R133" s="11"/>
      <c r="S133" s="11"/>
      <c r="T133" s="11"/>
      <c r="U133" s="11"/>
      <c r="V133" s="11"/>
      <c r="W133" s="11"/>
    </row>
    <row r="134" spans="2:23">
      <c r="B134"/>
      <c r="C134"/>
      <c r="D134"/>
      <c r="E134"/>
      <c r="F134"/>
      <c r="G134"/>
      <c r="H134"/>
      <c r="I134"/>
      <c r="J134"/>
      <c r="K134"/>
    </row>
    <row r="135" spans="2:23">
      <c r="B135"/>
      <c r="C135"/>
      <c r="D135"/>
      <c r="E135"/>
      <c r="F135"/>
      <c r="G135"/>
      <c r="H135"/>
      <c r="I135"/>
      <c r="J135"/>
      <c r="K135"/>
      <c r="M135" s="1"/>
      <c r="N135" s="1"/>
      <c r="O135" s="1"/>
      <c r="P135" s="1"/>
      <c r="Q135" s="1"/>
      <c r="R135" s="1"/>
      <c r="S135" s="1"/>
      <c r="T135" s="1"/>
      <c r="U135" s="1"/>
      <c r="V135" s="1"/>
      <c r="W135" s="1"/>
    </row>
    <row r="136" spans="2:23">
      <c r="B136"/>
      <c r="C136"/>
      <c r="D136"/>
      <c r="E136"/>
      <c r="F136"/>
      <c r="G136"/>
      <c r="H136"/>
      <c r="I136"/>
      <c r="J136"/>
      <c r="K136"/>
      <c r="O136" s="11"/>
      <c r="P136" s="11"/>
      <c r="Q136" s="11"/>
      <c r="R136" s="11"/>
      <c r="S136" s="11"/>
      <c r="T136" s="11"/>
      <c r="U136" s="11"/>
      <c r="V136" s="11"/>
      <c r="W136" s="11"/>
    </row>
    <row r="137" spans="2:23">
      <c r="B137"/>
      <c r="C137"/>
      <c r="D137"/>
      <c r="E137"/>
      <c r="F137"/>
      <c r="G137"/>
      <c r="H137"/>
      <c r="I137"/>
      <c r="J137"/>
      <c r="K137"/>
      <c r="O137" s="11"/>
      <c r="P137" s="11"/>
      <c r="Q137" s="11"/>
      <c r="R137" s="11"/>
      <c r="S137" s="11"/>
      <c r="T137" s="11"/>
      <c r="U137" s="11"/>
      <c r="V137" s="11"/>
      <c r="W137" s="11"/>
    </row>
    <row r="138" spans="2:23">
      <c r="B138"/>
      <c r="C138"/>
      <c r="D138"/>
      <c r="E138"/>
      <c r="F138"/>
      <c r="G138"/>
      <c r="H138"/>
      <c r="I138"/>
      <c r="J138"/>
      <c r="K138"/>
    </row>
    <row r="139" spans="2:23">
      <c r="B139"/>
      <c r="C139"/>
      <c r="D139"/>
      <c r="E139"/>
      <c r="F139"/>
      <c r="G139"/>
      <c r="H139"/>
      <c r="I139"/>
      <c r="J139"/>
      <c r="K139"/>
      <c r="M139" s="1"/>
      <c r="N139" s="1"/>
      <c r="O139" s="1"/>
      <c r="P139" s="1"/>
      <c r="Q139" s="1"/>
      <c r="R139" s="1"/>
      <c r="S139" s="1"/>
      <c r="T139" s="1"/>
      <c r="U139" s="1"/>
      <c r="V139" s="1"/>
      <c r="W139" s="1"/>
    </row>
    <row r="140" spans="2:23">
      <c r="B140"/>
      <c r="C140"/>
      <c r="D140"/>
      <c r="E140"/>
      <c r="F140"/>
      <c r="G140"/>
      <c r="H140"/>
      <c r="I140"/>
      <c r="J140"/>
      <c r="K140"/>
      <c r="O140" s="11"/>
      <c r="P140" s="11"/>
      <c r="Q140" s="11"/>
      <c r="R140" s="11"/>
      <c r="S140" s="11"/>
      <c r="T140" s="11"/>
      <c r="U140" s="11"/>
      <c r="V140" s="11"/>
      <c r="W140" s="11"/>
    </row>
    <row r="141" spans="2:23">
      <c r="B141"/>
      <c r="C141"/>
      <c r="D141"/>
      <c r="E141"/>
      <c r="F141"/>
      <c r="G141"/>
      <c r="H141"/>
      <c r="I141"/>
      <c r="J141"/>
      <c r="K141"/>
      <c r="O141" s="11"/>
      <c r="P141" s="11"/>
      <c r="Q141" s="11"/>
      <c r="R141" s="11"/>
      <c r="S141" s="11"/>
      <c r="T141" s="11"/>
      <c r="U141" s="11"/>
      <c r="V141" s="11"/>
      <c r="W141" s="11"/>
    </row>
    <row r="142" spans="2:23">
      <c r="B142"/>
      <c r="C142"/>
      <c r="D142"/>
      <c r="E142"/>
      <c r="F142"/>
      <c r="G142"/>
      <c r="H142"/>
      <c r="I142"/>
      <c r="J142"/>
      <c r="K142"/>
      <c r="O142" s="11"/>
      <c r="P142" s="11"/>
      <c r="Q142" s="11"/>
      <c r="R142" s="11"/>
      <c r="S142" s="11"/>
      <c r="T142" s="11"/>
      <c r="U142" s="11"/>
      <c r="V142" s="11"/>
      <c r="W142" s="11"/>
    </row>
    <row r="143" spans="2:23">
      <c r="B143"/>
      <c r="C143"/>
      <c r="D143"/>
      <c r="E143"/>
      <c r="F143"/>
      <c r="G143"/>
      <c r="H143"/>
      <c r="I143"/>
      <c r="J143"/>
      <c r="K143"/>
    </row>
    <row r="144" spans="2:23">
      <c r="B144"/>
      <c r="C144"/>
      <c r="D144"/>
      <c r="E144"/>
      <c r="F144"/>
      <c r="G144"/>
      <c r="H144"/>
      <c r="I144"/>
      <c r="J144"/>
      <c r="K144"/>
      <c r="M144" s="1"/>
      <c r="N144" s="1"/>
      <c r="O144" s="1"/>
      <c r="P144" s="1"/>
      <c r="Q144" s="1"/>
      <c r="R144" s="1"/>
      <c r="S144" s="1"/>
      <c r="T144" s="1"/>
      <c r="U144" s="1"/>
      <c r="V144" s="1"/>
      <c r="W144" s="1"/>
    </row>
    <row r="145" spans="2:23">
      <c r="B145"/>
      <c r="C145"/>
      <c r="D145"/>
      <c r="E145"/>
      <c r="F145"/>
      <c r="G145"/>
      <c r="H145"/>
      <c r="I145"/>
      <c r="J145"/>
      <c r="K145"/>
      <c r="O145" s="11"/>
      <c r="P145" s="11"/>
      <c r="Q145" s="11"/>
      <c r="R145" s="11"/>
      <c r="S145" s="11"/>
      <c r="T145" s="11"/>
      <c r="U145" s="11"/>
      <c r="V145" s="11"/>
      <c r="W145" s="11"/>
    </row>
    <row r="146" spans="2:23">
      <c r="B146"/>
      <c r="C146"/>
      <c r="D146"/>
      <c r="E146"/>
      <c r="F146"/>
      <c r="G146"/>
      <c r="H146"/>
      <c r="I146"/>
      <c r="J146"/>
      <c r="K146"/>
      <c r="O146" s="11"/>
      <c r="P146" s="11"/>
      <c r="Q146" s="11"/>
      <c r="R146" s="11"/>
      <c r="S146" s="11"/>
      <c r="T146" s="11"/>
      <c r="U146" s="11"/>
      <c r="V146" s="11"/>
      <c r="W146" s="11"/>
    </row>
    <row r="147" spans="2:23">
      <c r="B147"/>
      <c r="C147"/>
      <c r="D147"/>
      <c r="E147"/>
      <c r="F147"/>
      <c r="G147"/>
      <c r="H147"/>
      <c r="I147"/>
      <c r="J147"/>
      <c r="K147"/>
      <c r="O147" s="11"/>
      <c r="P147" s="11"/>
      <c r="Q147" s="11"/>
      <c r="R147" s="11"/>
      <c r="S147" s="11"/>
      <c r="T147" s="11"/>
      <c r="U147" s="11"/>
      <c r="V147" s="11"/>
      <c r="W147" s="11"/>
    </row>
    <row r="148" spans="2:23">
      <c r="B148"/>
      <c r="C148"/>
      <c r="D148"/>
      <c r="E148"/>
      <c r="F148"/>
      <c r="G148"/>
      <c r="H148"/>
      <c r="I148"/>
      <c r="J148"/>
      <c r="K148"/>
    </row>
    <row r="149" spans="2:23">
      <c r="B149"/>
      <c r="C149"/>
      <c r="D149"/>
      <c r="E149"/>
      <c r="F149"/>
      <c r="G149"/>
      <c r="H149"/>
      <c r="I149"/>
      <c r="J149"/>
      <c r="K149"/>
      <c r="M149" s="1"/>
      <c r="N149" s="1"/>
      <c r="O149" s="1"/>
      <c r="P149" s="1"/>
      <c r="Q149" s="1"/>
      <c r="R149" s="1"/>
      <c r="S149" s="1"/>
      <c r="T149" s="1"/>
      <c r="U149" s="1"/>
      <c r="V149" s="1"/>
      <c r="W149" s="1"/>
    </row>
    <row r="150" spans="2:23">
      <c r="B150"/>
      <c r="C150"/>
      <c r="D150"/>
      <c r="E150"/>
      <c r="F150"/>
      <c r="G150"/>
      <c r="H150"/>
      <c r="I150"/>
      <c r="J150"/>
      <c r="K150"/>
      <c r="O150" s="11"/>
      <c r="P150" s="11"/>
      <c r="Q150" s="11"/>
      <c r="R150" s="11"/>
      <c r="S150" s="11"/>
      <c r="T150" s="11"/>
      <c r="U150" s="11"/>
      <c r="V150" s="11"/>
      <c r="W150" s="11"/>
    </row>
    <row r="151" spans="2:23">
      <c r="B151"/>
      <c r="C151"/>
      <c r="D151"/>
      <c r="E151"/>
      <c r="F151"/>
      <c r="G151"/>
      <c r="H151"/>
      <c r="I151"/>
      <c r="J151"/>
      <c r="K151"/>
      <c r="O151" s="11"/>
      <c r="P151" s="11"/>
      <c r="Q151" s="11"/>
      <c r="R151" s="11"/>
      <c r="S151" s="11"/>
      <c r="T151" s="11"/>
      <c r="U151" s="11"/>
      <c r="V151" s="11"/>
      <c r="W151" s="11"/>
    </row>
    <row r="152" spans="2:23">
      <c r="B152"/>
      <c r="C152"/>
      <c r="D152"/>
      <c r="E152"/>
      <c r="F152"/>
      <c r="G152"/>
      <c r="H152"/>
      <c r="I152"/>
      <c r="J152"/>
      <c r="K152"/>
      <c r="O152" s="11"/>
      <c r="P152" s="11"/>
      <c r="Q152" s="11"/>
      <c r="R152" s="11"/>
      <c r="S152" s="11"/>
      <c r="T152" s="11"/>
      <c r="U152" s="11"/>
      <c r="V152" s="11"/>
      <c r="W152" s="11"/>
    </row>
    <row r="153" spans="2:23">
      <c r="B153"/>
      <c r="C153"/>
      <c r="D153"/>
      <c r="E153"/>
      <c r="F153"/>
      <c r="G153"/>
      <c r="H153"/>
      <c r="I153"/>
      <c r="J153"/>
      <c r="K153"/>
    </row>
    <row r="154" spans="2:23">
      <c r="B154"/>
      <c r="C154"/>
      <c r="D154"/>
      <c r="E154"/>
      <c r="F154"/>
      <c r="G154"/>
      <c r="H154"/>
      <c r="I154"/>
      <c r="J154"/>
      <c r="K154"/>
      <c r="M154" s="1"/>
      <c r="N154" s="1"/>
      <c r="O154" s="1"/>
      <c r="P154" s="1"/>
      <c r="Q154" s="1"/>
      <c r="R154" s="1"/>
      <c r="S154" s="1"/>
      <c r="T154" s="1"/>
      <c r="U154" s="1"/>
      <c r="V154" s="1"/>
      <c r="W154" s="1"/>
    </row>
    <row r="155" spans="2:23">
      <c r="B155"/>
      <c r="C155"/>
      <c r="D155"/>
      <c r="E155"/>
      <c r="F155"/>
      <c r="G155"/>
      <c r="H155"/>
      <c r="I155"/>
      <c r="J155"/>
      <c r="K155"/>
      <c r="O155" s="11"/>
      <c r="P155" s="11"/>
      <c r="Q155" s="11"/>
      <c r="R155" s="11"/>
      <c r="S155" s="11"/>
      <c r="T155" s="11"/>
      <c r="U155" s="11"/>
      <c r="V155" s="11"/>
      <c r="W155" s="11"/>
    </row>
    <row r="156" spans="2:23">
      <c r="B156"/>
      <c r="C156"/>
      <c r="D156"/>
      <c r="E156"/>
      <c r="F156"/>
      <c r="G156"/>
      <c r="H156"/>
      <c r="I156"/>
      <c r="J156"/>
      <c r="K156"/>
      <c r="O156" s="11"/>
      <c r="P156" s="11"/>
      <c r="Q156" s="11"/>
      <c r="R156" s="11"/>
      <c r="S156" s="11"/>
      <c r="T156" s="11"/>
      <c r="U156" s="11"/>
      <c r="V156" s="11"/>
      <c r="W156" s="11"/>
    </row>
    <row r="157" spans="2:23">
      <c r="B157"/>
      <c r="C157"/>
      <c r="D157"/>
      <c r="E157"/>
      <c r="F157"/>
      <c r="G157"/>
      <c r="H157"/>
      <c r="I157"/>
      <c r="J157"/>
      <c r="K157"/>
    </row>
    <row r="158" spans="2:23">
      <c r="B158"/>
      <c r="C158"/>
      <c r="D158"/>
      <c r="E158"/>
      <c r="F158"/>
      <c r="G158"/>
      <c r="H158"/>
      <c r="I158"/>
      <c r="J158"/>
      <c r="K158"/>
      <c r="M158" s="1"/>
      <c r="N158" s="1"/>
      <c r="O158" s="1"/>
      <c r="P158" s="1"/>
      <c r="Q158" s="1"/>
      <c r="R158" s="1"/>
      <c r="S158" s="1"/>
      <c r="T158" s="1"/>
      <c r="U158" s="1"/>
      <c r="V158" s="1"/>
      <c r="W158" s="1"/>
    </row>
    <row r="159" spans="2:23">
      <c r="B159"/>
      <c r="C159"/>
      <c r="D159"/>
      <c r="E159"/>
      <c r="F159"/>
      <c r="G159"/>
      <c r="H159"/>
      <c r="I159"/>
      <c r="J159"/>
      <c r="K159"/>
      <c r="O159" s="11"/>
      <c r="P159" s="11"/>
      <c r="Q159" s="11"/>
      <c r="R159" s="11"/>
      <c r="S159" s="11"/>
      <c r="T159" s="11"/>
      <c r="U159" s="11"/>
      <c r="V159" s="11"/>
      <c r="W159" s="11"/>
    </row>
    <row r="160" spans="2:23">
      <c r="B160"/>
      <c r="C160"/>
      <c r="D160"/>
      <c r="E160"/>
      <c r="F160"/>
      <c r="G160"/>
      <c r="H160"/>
      <c r="I160"/>
      <c r="J160"/>
      <c r="K160"/>
      <c r="O160" s="11"/>
      <c r="P160" s="11"/>
      <c r="Q160" s="11"/>
      <c r="R160" s="11"/>
      <c r="S160" s="11"/>
      <c r="T160" s="11"/>
      <c r="U160" s="11"/>
      <c r="V160" s="11"/>
      <c r="W160" s="11"/>
    </row>
    <row r="161" spans="2:23">
      <c r="B161"/>
      <c r="C161"/>
      <c r="D161"/>
      <c r="E161"/>
      <c r="F161"/>
      <c r="G161"/>
      <c r="H161"/>
      <c r="I161"/>
      <c r="J161"/>
      <c r="K161"/>
      <c r="O161" s="11"/>
      <c r="P161" s="11"/>
      <c r="Q161" s="11"/>
      <c r="R161" s="11"/>
      <c r="S161" s="11"/>
      <c r="T161" s="11"/>
      <c r="U161" s="11"/>
      <c r="V161" s="11"/>
      <c r="W161" s="11"/>
    </row>
    <row r="162" spans="2:23">
      <c r="B162"/>
      <c r="C162"/>
      <c r="D162"/>
      <c r="E162"/>
      <c r="F162"/>
      <c r="G162"/>
      <c r="H162"/>
      <c r="I162"/>
      <c r="J162"/>
      <c r="K162"/>
    </row>
    <row r="163" spans="2:23">
      <c r="B163"/>
      <c r="C163"/>
      <c r="D163"/>
      <c r="E163"/>
      <c r="F163"/>
      <c r="G163"/>
      <c r="H163"/>
      <c r="I163"/>
      <c r="J163"/>
      <c r="K163"/>
      <c r="M163" s="1"/>
      <c r="N163" s="1"/>
      <c r="O163" s="1"/>
      <c r="P163" s="1"/>
      <c r="Q163" s="1"/>
      <c r="R163" s="1"/>
      <c r="S163" s="1"/>
      <c r="T163" s="1"/>
      <c r="U163" s="1"/>
      <c r="V163" s="1"/>
      <c r="W163" s="1"/>
    </row>
    <row r="164" spans="2:23">
      <c r="B164"/>
      <c r="C164"/>
      <c r="D164"/>
      <c r="E164"/>
      <c r="F164"/>
      <c r="G164"/>
      <c r="H164"/>
      <c r="I164"/>
      <c r="J164"/>
      <c r="K164"/>
      <c r="O164" s="11"/>
      <c r="P164" s="11"/>
      <c r="Q164" s="11"/>
      <c r="R164" s="11"/>
      <c r="S164" s="11"/>
      <c r="T164" s="11"/>
      <c r="U164" s="11"/>
      <c r="V164" s="11"/>
      <c r="W164" s="11"/>
    </row>
    <row r="165" spans="2:23">
      <c r="B165"/>
      <c r="C165"/>
      <c r="D165"/>
      <c r="E165"/>
      <c r="F165"/>
      <c r="G165"/>
      <c r="H165"/>
      <c r="I165"/>
      <c r="J165"/>
      <c r="K165"/>
      <c r="O165" s="11"/>
      <c r="P165" s="11"/>
      <c r="Q165" s="11"/>
      <c r="R165" s="11"/>
      <c r="S165" s="11"/>
      <c r="T165" s="11"/>
      <c r="U165" s="11"/>
      <c r="V165" s="11"/>
      <c r="W165" s="11"/>
    </row>
    <row r="166" spans="2:23">
      <c r="B166"/>
      <c r="C166"/>
      <c r="D166"/>
      <c r="E166"/>
      <c r="F166"/>
      <c r="G166"/>
      <c r="H166"/>
      <c r="I166"/>
      <c r="J166"/>
      <c r="K166"/>
      <c r="O166" s="11"/>
      <c r="P166" s="11"/>
      <c r="Q166" s="11"/>
      <c r="R166" s="11"/>
      <c r="S166" s="11"/>
      <c r="T166" s="11"/>
      <c r="U166" s="11"/>
      <c r="V166" s="11"/>
      <c r="W166" s="11"/>
    </row>
    <row r="167" spans="2:23">
      <c r="B167"/>
      <c r="C167"/>
      <c r="D167"/>
      <c r="E167"/>
      <c r="F167"/>
      <c r="G167"/>
      <c r="H167"/>
      <c r="I167"/>
      <c r="J167"/>
      <c r="K167"/>
    </row>
    <row r="168" spans="2:23">
      <c r="B168"/>
      <c r="C168"/>
      <c r="D168"/>
      <c r="E168"/>
      <c r="F168"/>
      <c r="G168"/>
      <c r="H168"/>
      <c r="I168"/>
      <c r="J168"/>
      <c r="K168"/>
      <c r="M168" s="1"/>
      <c r="N168" s="1"/>
      <c r="O168" s="1"/>
      <c r="P168" s="1"/>
      <c r="Q168" s="1"/>
      <c r="R168" s="1"/>
      <c r="S168" s="1"/>
      <c r="T168" s="1"/>
      <c r="U168" s="1"/>
      <c r="V168" s="1"/>
      <c r="W168" s="1"/>
    </row>
    <row r="169" spans="2:23">
      <c r="B169"/>
      <c r="C169"/>
      <c r="D169"/>
      <c r="E169"/>
      <c r="F169"/>
      <c r="G169"/>
      <c r="H169"/>
      <c r="I169"/>
      <c r="J169"/>
      <c r="K169"/>
      <c r="O169" s="11"/>
      <c r="P169" s="11"/>
      <c r="Q169" s="11"/>
      <c r="R169" s="11"/>
      <c r="S169" s="11"/>
      <c r="T169" s="11"/>
      <c r="U169" s="11"/>
      <c r="V169" s="11"/>
      <c r="W169" s="11"/>
    </row>
    <row r="170" spans="2:23">
      <c r="B170"/>
      <c r="C170"/>
      <c r="D170"/>
      <c r="E170"/>
      <c r="F170"/>
      <c r="G170"/>
      <c r="H170"/>
      <c r="I170"/>
      <c r="J170"/>
      <c r="K170"/>
      <c r="O170" s="11"/>
      <c r="P170" s="11"/>
      <c r="Q170" s="11"/>
      <c r="R170" s="11"/>
      <c r="S170" s="11"/>
      <c r="T170" s="11"/>
      <c r="U170" s="11"/>
      <c r="V170" s="11"/>
      <c r="W170" s="11"/>
    </row>
    <row r="171" spans="2:23">
      <c r="B171"/>
      <c r="C171"/>
      <c r="D171"/>
      <c r="E171"/>
      <c r="F171"/>
      <c r="G171"/>
      <c r="H171"/>
      <c r="I171"/>
      <c r="J171"/>
      <c r="K171"/>
      <c r="O171" s="11"/>
      <c r="P171" s="11"/>
      <c r="Q171" s="11"/>
      <c r="R171" s="11"/>
      <c r="S171" s="11"/>
      <c r="T171" s="11"/>
      <c r="U171" s="11"/>
      <c r="V171" s="11"/>
      <c r="W171" s="11"/>
    </row>
    <row r="172" spans="2:23">
      <c r="B172"/>
      <c r="C172"/>
      <c r="D172"/>
      <c r="E172"/>
      <c r="F172"/>
      <c r="G172"/>
      <c r="H172"/>
      <c r="I172"/>
      <c r="J172"/>
      <c r="K172"/>
    </row>
    <row r="173" spans="2:23">
      <c r="B173"/>
      <c r="C173"/>
      <c r="D173"/>
      <c r="E173"/>
      <c r="F173"/>
      <c r="G173"/>
      <c r="H173"/>
      <c r="I173"/>
      <c r="J173"/>
      <c r="K173"/>
      <c r="M173" s="1"/>
      <c r="N173" s="1"/>
      <c r="O173" s="1"/>
      <c r="P173" s="1"/>
      <c r="Q173" s="1"/>
      <c r="R173" s="1"/>
      <c r="S173" s="1"/>
      <c r="T173" s="1"/>
      <c r="U173" s="1"/>
      <c r="V173" s="1"/>
      <c r="W173" s="1"/>
    </row>
    <row r="174" spans="2:23">
      <c r="B174"/>
      <c r="C174"/>
      <c r="D174"/>
      <c r="E174"/>
      <c r="F174"/>
      <c r="G174"/>
      <c r="H174"/>
      <c r="I174"/>
      <c r="J174"/>
      <c r="K174"/>
      <c r="O174" s="11"/>
      <c r="P174" s="11"/>
      <c r="Q174" s="11"/>
      <c r="R174" s="11"/>
      <c r="S174" s="11"/>
      <c r="T174" s="11"/>
      <c r="U174" s="11"/>
      <c r="V174" s="11"/>
      <c r="W174" s="11"/>
    </row>
    <row r="175" spans="2:23">
      <c r="B175"/>
      <c r="C175"/>
      <c r="D175"/>
      <c r="E175"/>
      <c r="F175"/>
      <c r="G175"/>
      <c r="H175"/>
      <c r="I175"/>
      <c r="J175"/>
      <c r="K175"/>
      <c r="O175" s="11"/>
      <c r="P175" s="11"/>
      <c r="Q175" s="11"/>
      <c r="R175" s="11"/>
      <c r="S175" s="11"/>
      <c r="T175" s="11"/>
      <c r="U175" s="11"/>
      <c r="V175" s="11"/>
      <c r="W175" s="11"/>
    </row>
    <row r="176" spans="2:23">
      <c r="B176"/>
      <c r="C176"/>
      <c r="D176"/>
      <c r="E176"/>
      <c r="F176"/>
      <c r="G176"/>
      <c r="H176"/>
      <c r="I176"/>
      <c r="J176"/>
      <c r="K176"/>
      <c r="O176" s="11"/>
      <c r="P176" s="11"/>
      <c r="Q176" s="11"/>
      <c r="R176" s="11"/>
      <c r="S176" s="11"/>
      <c r="T176" s="11"/>
      <c r="U176" s="11"/>
      <c r="V176" s="11"/>
      <c r="W176" s="11"/>
    </row>
    <row r="177" spans="2:23">
      <c r="B177"/>
      <c r="C177"/>
      <c r="D177"/>
      <c r="E177"/>
      <c r="F177"/>
      <c r="G177"/>
      <c r="H177"/>
      <c r="I177"/>
      <c r="J177"/>
      <c r="K177"/>
    </row>
    <row r="178" spans="2:23">
      <c r="M178" s="1"/>
      <c r="N178" s="1"/>
      <c r="O178" s="1"/>
      <c r="P178" s="1"/>
      <c r="Q178" s="1"/>
      <c r="R178" s="1"/>
      <c r="S178" s="1"/>
      <c r="T178" s="1"/>
      <c r="U178" s="1"/>
      <c r="V178" s="1"/>
      <c r="W178" s="1"/>
    </row>
    <row r="179" spans="2:23">
      <c r="O179" s="11"/>
      <c r="P179" s="11"/>
      <c r="Q179" s="11"/>
      <c r="R179" s="11"/>
      <c r="S179" s="11"/>
      <c r="T179" s="11"/>
      <c r="U179" s="11"/>
      <c r="V179" s="11"/>
      <c r="W179" s="11"/>
    </row>
    <row r="180" spans="2:23">
      <c r="O180" s="11"/>
      <c r="P180" s="11"/>
      <c r="Q180" s="11"/>
      <c r="R180" s="11"/>
      <c r="S180" s="11"/>
      <c r="T180" s="11"/>
      <c r="U180" s="11"/>
      <c r="V180" s="11"/>
      <c r="W180" s="11"/>
    </row>
    <row r="182" spans="2:23">
      <c r="M182" s="1"/>
      <c r="N182" s="1"/>
      <c r="O182" s="1"/>
      <c r="P182" s="1"/>
      <c r="Q182" s="1"/>
      <c r="R182" s="1"/>
      <c r="S182" s="1"/>
      <c r="T182" s="1"/>
      <c r="U182" s="1"/>
      <c r="V182" s="1"/>
      <c r="W182" s="1"/>
    </row>
    <row r="183" spans="2:23">
      <c r="O183" s="11"/>
      <c r="P183" s="11"/>
      <c r="Q183" s="11"/>
      <c r="R183" s="11"/>
      <c r="S183" s="11"/>
      <c r="T183" s="11"/>
      <c r="U183" s="11"/>
      <c r="V183" s="11"/>
      <c r="W183" s="11"/>
    </row>
    <row r="184" spans="2:23">
      <c r="O184" s="11"/>
      <c r="P184" s="11"/>
      <c r="Q184" s="11"/>
      <c r="R184" s="11"/>
      <c r="S184" s="11"/>
      <c r="T184" s="11"/>
      <c r="U184" s="11"/>
      <c r="V184" s="11"/>
      <c r="W184" s="11"/>
    </row>
    <row r="185" spans="2:23">
      <c r="O185" s="11"/>
      <c r="P185" s="11"/>
      <c r="Q185" s="11"/>
      <c r="R185" s="11"/>
      <c r="S185" s="11"/>
      <c r="T185" s="11"/>
      <c r="U185" s="11"/>
      <c r="V185" s="11"/>
      <c r="W185" s="11"/>
    </row>
    <row r="187" spans="2:23">
      <c r="M187" s="1"/>
      <c r="N187" s="1"/>
      <c r="O187" s="1"/>
      <c r="P187" s="1"/>
      <c r="Q187" s="1"/>
      <c r="R187" s="1"/>
      <c r="S187" s="1"/>
      <c r="T187" s="1"/>
      <c r="U187" s="1"/>
      <c r="V187" s="1"/>
      <c r="W187" s="1"/>
    </row>
    <row r="188" spans="2:23">
      <c r="O188" s="11"/>
      <c r="P188" s="11"/>
      <c r="Q188" s="11"/>
      <c r="R188" s="11"/>
      <c r="S188" s="11"/>
      <c r="T188" s="11"/>
      <c r="U188" s="11"/>
      <c r="V188" s="11"/>
      <c r="W188" s="11"/>
    </row>
    <row r="189" spans="2:23">
      <c r="O189" s="11"/>
      <c r="P189" s="11"/>
      <c r="Q189" s="11"/>
      <c r="R189" s="11"/>
      <c r="S189" s="11"/>
      <c r="T189" s="11"/>
      <c r="U189" s="11"/>
      <c r="V189" s="11"/>
      <c r="W189" s="11"/>
    </row>
    <row r="190" spans="2:23">
      <c r="O190" s="11"/>
      <c r="P190" s="11"/>
      <c r="Q190" s="11"/>
      <c r="R190" s="11"/>
      <c r="S190" s="11"/>
      <c r="T190" s="11"/>
      <c r="U190" s="11"/>
      <c r="V190" s="11"/>
      <c r="W190" s="11"/>
    </row>
    <row r="192" spans="2:23">
      <c r="M192" s="1"/>
      <c r="N192" s="1"/>
      <c r="O192" s="1"/>
      <c r="P192" s="1"/>
      <c r="Q192" s="1"/>
      <c r="R192" s="1"/>
      <c r="S192" s="1"/>
      <c r="T192" s="1"/>
      <c r="U192" s="1"/>
      <c r="V192" s="1"/>
      <c r="W192" s="1"/>
    </row>
    <row r="193" spans="13:23">
      <c r="O193" s="11"/>
      <c r="P193" s="11"/>
      <c r="Q193" s="11"/>
      <c r="R193" s="11"/>
      <c r="S193" s="11"/>
      <c r="T193" s="11"/>
      <c r="U193" s="11"/>
      <c r="V193" s="11"/>
      <c r="W193" s="11"/>
    </row>
    <row r="194" spans="13:23">
      <c r="O194" s="11"/>
      <c r="P194" s="11"/>
      <c r="Q194" s="11"/>
      <c r="R194" s="11"/>
      <c r="S194" s="11"/>
      <c r="T194" s="11"/>
      <c r="U194" s="11"/>
      <c r="V194" s="11"/>
      <c r="W194" s="11"/>
    </row>
    <row r="195" spans="13:23">
      <c r="O195" s="11"/>
      <c r="P195" s="11"/>
      <c r="Q195" s="11"/>
      <c r="R195" s="11"/>
      <c r="S195" s="11"/>
      <c r="T195" s="11"/>
      <c r="U195" s="11"/>
      <c r="V195" s="11"/>
      <c r="W195" s="11"/>
    </row>
    <row r="197" spans="13:23">
      <c r="M197" s="1"/>
      <c r="N197" s="1"/>
      <c r="O197" s="1"/>
      <c r="P197" s="1"/>
      <c r="Q197" s="1"/>
      <c r="R197" s="1"/>
      <c r="S197" s="1"/>
      <c r="T197" s="1"/>
      <c r="U197" s="1"/>
      <c r="V197" s="1"/>
      <c r="W197" s="1"/>
    </row>
    <row r="198" spans="13:23">
      <c r="O198" s="11"/>
      <c r="P198" s="11"/>
      <c r="Q198" s="11"/>
      <c r="R198" s="11"/>
      <c r="S198" s="11"/>
      <c r="T198" s="11"/>
      <c r="U198" s="11"/>
      <c r="V198" s="11"/>
      <c r="W198" s="11"/>
    </row>
    <row r="199" spans="13:23">
      <c r="O199" s="11"/>
      <c r="P199" s="11"/>
      <c r="Q199" s="11"/>
      <c r="R199" s="11"/>
      <c r="S199" s="11"/>
      <c r="T199" s="11"/>
      <c r="U199" s="11"/>
      <c r="V199" s="11"/>
      <c r="W199" s="11"/>
    </row>
    <row r="200" spans="13:23">
      <c r="O200" s="11"/>
      <c r="P200" s="11"/>
      <c r="Q200" s="11"/>
      <c r="R200" s="11"/>
      <c r="S200" s="11"/>
      <c r="T200" s="11"/>
      <c r="U200" s="11"/>
      <c r="V200" s="11"/>
      <c r="W200" s="11"/>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4554C-D02F-4BBA-AC5F-65E76DF5ABB0}">
  <dimension ref="A1:W37"/>
  <sheetViews>
    <sheetView zoomScale="70" zoomScaleNormal="70" workbookViewId="0">
      <selection activeCell="H42" sqref="H42"/>
    </sheetView>
  </sheetViews>
  <sheetFormatPr defaultRowHeight="15"/>
  <cols>
    <col min="1" max="1" width="21.42578125" style="9" customWidth="1"/>
    <col min="2" max="2" width="27.140625" style="9" bestFit="1" customWidth="1"/>
    <col min="3" max="3" width="21.7109375" style="9" bestFit="1" customWidth="1"/>
    <col min="4" max="6" width="13.5703125" style="9" bestFit="1" customWidth="1"/>
    <col min="7" max="9" width="14" style="9" bestFit="1" customWidth="1"/>
    <col min="10" max="10" width="14.42578125" style="9" bestFit="1" customWidth="1"/>
    <col min="11" max="11" width="14.42578125" style="9" customWidth="1"/>
    <col min="12" max="12" width="9.5703125" style="9" bestFit="1" customWidth="1"/>
    <col min="13" max="13" width="20.42578125" style="9" customWidth="1"/>
    <col min="14" max="14" width="35.85546875" style="9" bestFit="1" customWidth="1"/>
    <col min="15" max="18" width="13.5703125" style="9" bestFit="1" customWidth="1"/>
    <col min="19" max="21" width="14" style="9" bestFit="1" customWidth="1"/>
    <col min="22" max="23" width="14.42578125" style="9" bestFit="1" customWidth="1"/>
    <col min="24" max="16384" width="9.140625" style="9"/>
  </cols>
  <sheetData>
    <row r="1" spans="1:23">
      <c r="B1" s="1" t="s">
        <v>246</v>
      </c>
      <c r="C1" s="9" t="s">
        <v>279</v>
      </c>
      <c r="M1" s="1" t="s">
        <v>246</v>
      </c>
      <c r="N1" s="9" t="s">
        <v>268</v>
      </c>
    </row>
    <row r="3" spans="1:23">
      <c r="B3" s="128" t="s">
        <v>243</v>
      </c>
      <c r="C3" s="128" t="s">
        <v>112</v>
      </c>
      <c r="D3" s="128"/>
      <c r="E3" s="128"/>
      <c r="F3" s="128"/>
      <c r="G3" s="128"/>
      <c r="H3" s="128"/>
      <c r="I3" s="128"/>
      <c r="J3" s="128"/>
      <c r="K3" s="128"/>
    </row>
    <row r="4" spans="1:23">
      <c r="B4" s="129" t="s">
        <v>110</v>
      </c>
      <c r="C4" s="129" t="s">
        <v>0</v>
      </c>
      <c r="D4" s="129" t="s">
        <v>103</v>
      </c>
      <c r="E4" s="129" t="s">
        <v>104</v>
      </c>
      <c r="F4" s="129" t="s">
        <v>105</v>
      </c>
      <c r="G4" s="129" t="s">
        <v>106</v>
      </c>
      <c r="H4" s="129" t="s">
        <v>107</v>
      </c>
      <c r="I4" s="129" t="s">
        <v>108</v>
      </c>
      <c r="J4" s="129" t="s">
        <v>230</v>
      </c>
      <c r="K4" s="129" t="s">
        <v>234</v>
      </c>
      <c r="M4" s="1" t="s">
        <v>116</v>
      </c>
      <c r="N4" s="1" t="str">
        <f>A5</f>
        <v>State Total</v>
      </c>
      <c r="O4" s="1" t="str">
        <f t="shared" ref="O4:W4" si="0">C4</f>
        <v>2015-2016</v>
      </c>
      <c r="P4" s="1" t="str">
        <f t="shared" si="0"/>
        <v>2016-2017</v>
      </c>
      <c r="Q4" s="1" t="str">
        <f t="shared" si="0"/>
        <v>2017-2018</v>
      </c>
      <c r="R4" s="1" t="str">
        <f t="shared" si="0"/>
        <v>2018-2019</v>
      </c>
      <c r="S4" s="1" t="str">
        <f t="shared" si="0"/>
        <v>2019-2020</v>
      </c>
      <c r="T4" s="1" t="str">
        <f t="shared" si="0"/>
        <v>2020-2021</v>
      </c>
      <c r="U4" s="1" t="str">
        <f t="shared" si="0"/>
        <v>2021-2022</v>
      </c>
      <c r="V4" s="1" t="str">
        <f t="shared" si="0"/>
        <v>2022-2023</v>
      </c>
      <c r="W4" s="1" t="str">
        <f t="shared" si="0"/>
        <v>2023-2024</v>
      </c>
    </row>
    <row r="5" spans="1:23">
      <c r="A5" s="1" t="s">
        <v>126</v>
      </c>
      <c r="B5" s="10" t="s">
        <v>113</v>
      </c>
      <c r="C5" s="8">
        <v>5691</v>
      </c>
      <c r="D5" s="8">
        <v>5649</v>
      </c>
      <c r="E5" s="8">
        <v>5614</v>
      </c>
      <c r="F5" s="8">
        <v>5840</v>
      </c>
      <c r="G5" s="8">
        <v>5456</v>
      </c>
      <c r="H5" s="8">
        <v>6791</v>
      </c>
      <c r="I5" s="8">
        <v>6950</v>
      </c>
      <c r="J5" s="8">
        <v>7669</v>
      </c>
      <c r="K5" s="8">
        <v>7132</v>
      </c>
      <c r="N5" s="9" t="str">
        <f>B5</f>
        <v>Home-Based</v>
      </c>
      <c r="O5" s="11">
        <f>C5/C8</f>
        <v>1.5474766151838156E-2</v>
      </c>
      <c r="P5" s="11">
        <f t="shared" ref="P5:W5" si="1">D5/D8</f>
        <v>1.5282478309918596E-2</v>
      </c>
      <c r="Q5" s="11">
        <f t="shared" si="1"/>
        <v>1.5070412704889428E-2</v>
      </c>
      <c r="R5" s="11">
        <f t="shared" si="1"/>
        <v>1.5650039393078609E-2</v>
      </c>
      <c r="S5" s="11">
        <f t="shared" si="1"/>
        <v>1.4579697984335376E-2</v>
      </c>
      <c r="T5" s="11">
        <f t="shared" si="1"/>
        <v>1.8097509627043665E-2</v>
      </c>
      <c r="U5" s="11">
        <f t="shared" si="1"/>
        <v>1.8327962405261574E-2</v>
      </c>
      <c r="V5" s="11">
        <f t="shared" si="1"/>
        <v>1.9975854976491059E-2</v>
      </c>
      <c r="W5" s="11">
        <f t="shared" si="1"/>
        <v>1.8383385873249492E-2</v>
      </c>
    </row>
    <row r="6" spans="1:23">
      <c r="B6" s="10" t="s">
        <v>114</v>
      </c>
      <c r="C6" s="8">
        <v>18300</v>
      </c>
      <c r="D6" s="8">
        <v>18387</v>
      </c>
      <c r="E6" s="8">
        <v>18437</v>
      </c>
      <c r="F6" s="8">
        <v>18574</v>
      </c>
      <c r="G6" s="8">
        <v>17150</v>
      </c>
      <c r="H6" s="8">
        <v>17426</v>
      </c>
      <c r="I6" s="8">
        <v>18570</v>
      </c>
      <c r="J6" s="8">
        <v>19055</v>
      </c>
      <c r="K6" s="8">
        <v>19269</v>
      </c>
      <c r="N6" s="9" t="str">
        <f>B6</f>
        <v>Private</v>
      </c>
      <c r="O6" s="11">
        <f t="shared" ref="O6:W6" si="2">C6/C8</f>
        <v>4.9760713508810096E-2</v>
      </c>
      <c r="P6" s="11">
        <f t="shared" si="2"/>
        <v>4.9743127754376566E-2</v>
      </c>
      <c r="Q6" s="11">
        <f t="shared" si="2"/>
        <v>4.9492910409698325E-2</v>
      </c>
      <c r="R6" s="11">
        <f t="shared" si="2"/>
        <v>4.9774628713534608E-2</v>
      </c>
      <c r="S6" s="11">
        <f t="shared" si="2"/>
        <v>4.5828779404573257E-2</v>
      </c>
      <c r="T6" s="11">
        <f t="shared" si="2"/>
        <v>4.6438993191115135E-2</v>
      </c>
      <c r="U6" s="11">
        <f t="shared" si="2"/>
        <v>4.8971260700101792E-2</v>
      </c>
      <c r="V6" s="11">
        <f t="shared" si="2"/>
        <v>4.9633578899079031E-2</v>
      </c>
      <c r="W6" s="11">
        <f t="shared" si="2"/>
        <v>4.9667619516495301E-2</v>
      </c>
    </row>
    <row r="7" spans="1:23">
      <c r="B7" s="10" t="s">
        <v>115</v>
      </c>
      <c r="C7" s="8">
        <v>343769</v>
      </c>
      <c r="D7" s="8">
        <v>345603</v>
      </c>
      <c r="E7" s="8">
        <v>348467</v>
      </c>
      <c r="F7" s="8">
        <v>348748</v>
      </c>
      <c r="G7" s="8">
        <v>351613</v>
      </c>
      <c r="H7" s="8">
        <v>351028</v>
      </c>
      <c r="I7" s="8">
        <v>353682</v>
      </c>
      <c r="J7" s="8">
        <v>357189.48</v>
      </c>
      <c r="K7" s="8">
        <v>361558</v>
      </c>
      <c r="N7" s="9" t="str">
        <f>B7</f>
        <v>Public</v>
      </c>
      <c r="O7" s="11">
        <f t="shared" ref="O7:W7" si="3">C7/C8</f>
        <v>0.93476452033935176</v>
      </c>
      <c r="P7" s="11">
        <f t="shared" si="3"/>
        <v>0.93497439393570481</v>
      </c>
      <c r="Q7" s="11">
        <f t="shared" si="3"/>
        <v>0.93543667688541221</v>
      </c>
      <c r="R7" s="11">
        <f t="shared" si="3"/>
        <v>0.93457533189338682</v>
      </c>
      <c r="S7" s="11">
        <f t="shared" si="3"/>
        <v>0.93959152261109136</v>
      </c>
      <c r="T7" s="11">
        <f t="shared" si="3"/>
        <v>0.93546349718184119</v>
      </c>
      <c r="U7" s="11">
        <f t="shared" si="3"/>
        <v>0.9327007768946366</v>
      </c>
      <c r="V7" s="11">
        <f t="shared" si="3"/>
        <v>0.93039056612442994</v>
      </c>
      <c r="W7" s="11">
        <f t="shared" si="3"/>
        <v>0.93194899461025515</v>
      </c>
    </row>
    <row r="8" spans="1:23">
      <c r="B8" s="130" t="s">
        <v>111</v>
      </c>
      <c r="C8" s="131">
        <v>367760</v>
      </c>
      <c r="D8" s="131">
        <v>369639</v>
      </c>
      <c r="E8" s="131">
        <v>372518</v>
      </c>
      <c r="F8" s="131">
        <v>373162</v>
      </c>
      <c r="G8" s="131">
        <v>374219</v>
      </c>
      <c r="H8" s="131">
        <v>375245</v>
      </c>
      <c r="I8" s="131">
        <v>379202</v>
      </c>
      <c r="J8" s="131">
        <v>383913.48</v>
      </c>
      <c r="K8" s="131">
        <v>387959</v>
      </c>
    </row>
    <row r="9" spans="1:23">
      <c r="B9" s="10"/>
      <c r="C9" s="8"/>
      <c r="D9" s="8"/>
      <c r="E9" s="8"/>
      <c r="F9" s="8"/>
      <c r="G9" s="8"/>
      <c r="H9" s="8"/>
      <c r="I9" s="8"/>
      <c r="J9" s="8"/>
      <c r="K9" s="8"/>
    </row>
    <row r="10" spans="1:23">
      <c r="B10" s="10"/>
      <c r="C10" s="8"/>
      <c r="D10" s="8"/>
      <c r="E10" s="8"/>
      <c r="F10" s="8"/>
      <c r="G10" s="8"/>
      <c r="H10" s="8"/>
      <c r="I10" s="8"/>
      <c r="J10" s="8"/>
      <c r="K10" s="8"/>
    </row>
    <row r="11" spans="1:23">
      <c r="B11" s="10"/>
      <c r="C11" s="8"/>
      <c r="D11" s="8"/>
      <c r="E11" s="8"/>
      <c r="F11" s="8"/>
      <c r="G11" s="8"/>
      <c r="H11" s="8"/>
      <c r="I11" s="8"/>
      <c r="J11" s="8"/>
      <c r="K11" s="8"/>
    </row>
    <row r="12" spans="1:23">
      <c r="B12" s="1" t="s">
        <v>249</v>
      </c>
      <c r="C12" s="10"/>
      <c r="D12" s="10"/>
      <c r="E12" s="10"/>
      <c r="F12" s="10"/>
      <c r="G12" s="10"/>
      <c r="H12" s="10"/>
      <c r="I12" s="10"/>
      <c r="J12" s="10"/>
    </row>
    <row r="13" spans="1:23">
      <c r="B13" s="56"/>
      <c r="C13" s="56" t="s">
        <v>112</v>
      </c>
      <c r="D13" s="56"/>
      <c r="E13" s="56"/>
      <c r="F13" s="56"/>
      <c r="G13" s="56"/>
      <c r="H13" s="56"/>
      <c r="I13" s="56"/>
      <c r="J13" s="56"/>
      <c r="K13" s="56"/>
      <c r="L13"/>
    </row>
    <row r="14" spans="1:23">
      <c r="A14" s="1"/>
      <c r="B14" s="56" t="s">
        <v>250</v>
      </c>
      <c r="C14" s="56" t="s">
        <v>0</v>
      </c>
      <c r="D14" s="56" t="s">
        <v>103</v>
      </c>
      <c r="E14" s="56" t="s">
        <v>104</v>
      </c>
      <c r="F14" s="56" t="s">
        <v>105</v>
      </c>
      <c r="G14" s="56" t="s">
        <v>106</v>
      </c>
      <c r="H14" s="56" t="s">
        <v>107</v>
      </c>
      <c r="I14" s="56" t="s">
        <v>108</v>
      </c>
      <c r="J14" s="56" t="s">
        <v>230</v>
      </c>
      <c r="K14" s="56" t="s">
        <v>234</v>
      </c>
      <c r="L14"/>
      <c r="M14" s="1" t="s">
        <v>116</v>
      </c>
      <c r="N14" s="123" t="str">
        <f>A5</f>
        <v>State Total</v>
      </c>
      <c r="O14" s="124" t="str">
        <f t="shared" ref="O14:W14" si="4">C14</f>
        <v>2015-2016</v>
      </c>
      <c r="P14" s="124" t="str">
        <f t="shared" si="4"/>
        <v>2016-2017</v>
      </c>
      <c r="Q14" s="124" t="str">
        <f t="shared" si="4"/>
        <v>2017-2018</v>
      </c>
      <c r="R14" s="124" t="str">
        <f t="shared" si="4"/>
        <v>2018-2019</v>
      </c>
      <c r="S14" s="124" t="str">
        <f t="shared" si="4"/>
        <v>2019-2020</v>
      </c>
      <c r="T14" s="124" t="str">
        <f t="shared" si="4"/>
        <v>2020-2021</v>
      </c>
      <c r="U14" s="124" t="str">
        <f t="shared" si="4"/>
        <v>2021-2022</v>
      </c>
      <c r="V14" s="124" t="str">
        <f t="shared" si="4"/>
        <v>2022-2023</v>
      </c>
      <c r="W14" s="125" t="str">
        <f t="shared" si="4"/>
        <v>2023-2024</v>
      </c>
    </row>
    <row r="15" spans="1:23">
      <c r="B15" s="57" t="s">
        <v>244</v>
      </c>
      <c r="C15" s="58">
        <v>3439</v>
      </c>
      <c r="D15" s="58">
        <v>4141</v>
      </c>
      <c r="E15" s="58">
        <v>4579</v>
      </c>
      <c r="F15" s="58">
        <v>5455</v>
      </c>
      <c r="G15" s="58">
        <v>6036</v>
      </c>
      <c r="H15" s="58">
        <v>4783</v>
      </c>
      <c r="I15" s="58">
        <v>4380</v>
      </c>
      <c r="J15" s="58">
        <v>5110</v>
      </c>
      <c r="K15" s="58">
        <v>6118</v>
      </c>
      <c r="L15"/>
      <c r="N15" s="126" t="str">
        <f>B5</f>
        <v>Home-Based</v>
      </c>
      <c r="O15" s="102">
        <f t="shared" ref="O15:W15" si="5">C5/C8</f>
        <v>1.5474766151838156E-2</v>
      </c>
      <c r="P15" s="102">
        <f t="shared" si="5"/>
        <v>1.5282478309918596E-2</v>
      </c>
      <c r="Q15" s="102">
        <f t="shared" si="5"/>
        <v>1.5070412704889428E-2</v>
      </c>
      <c r="R15" s="102">
        <f t="shared" si="5"/>
        <v>1.5650039393078609E-2</v>
      </c>
      <c r="S15" s="102">
        <f t="shared" si="5"/>
        <v>1.4579697984335376E-2</v>
      </c>
      <c r="T15" s="102">
        <f t="shared" si="5"/>
        <v>1.8097509627043665E-2</v>
      </c>
      <c r="U15" s="102">
        <f t="shared" si="5"/>
        <v>1.8327962405261574E-2</v>
      </c>
      <c r="V15" s="102">
        <f t="shared" si="5"/>
        <v>1.9975854976491059E-2</v>
      </c>
      <c r="W15" s="103">
        <f t="shared" si="5"/>
        <v>1.8383385873249492E-2</v>
      </c>
    </row>
    <row r="16" spans="1:23">
      <c r="B16" s="57" t="s">
        <v>245</v>
      </c>
      <c r="C16" s="58">
        <v>11570</v>
      </c>
      <c r="D16" s="58">
        <v>12937</v>
      </c>
      <c r="E16" s="58">
        <v>14203</v>
      </c>
      <c r="F16" s="58">
        <v>15266</v>
      </c>
      <c r="G16" s="58">
        <v>15713</v>
      </c>
      <c r="H16" s="58">
        <v>16741</v>
      </c>
      <c r="I16" s="58">
        <v>12610</v>
      </c>
      <c r="J16" s="58">
        <v>11837</v>
      </c>
      <c r="K16" s="58">
        <v>12372</v>
      </c>
      <c r="L16"/>
      <c r="N16" s="126" t="str">
        <f>B6</f>
        <v>Private</v>
      </c>
      <c r="O16" s="102">
        <f>C6/C8</f>
        <v>4.9760713508810096E-2</v>
      </c>
      <c r="P16" s="102">
        <f t="shared" ref="P16:W16" si="6">D6/D8</f>
        <v>4.9743127754376566E-2</v>
      </c>
      <c r="Q16" s="102">
        <f t="shared" si="6"/>
        <v>4.9492910409698325E-2</v>
      </c>
      <c r="R16" s="102">
        <f t="shared" si="6"/>
        <v>4.9774628713534608E-2</v>
      </c>
      <c r="S16" s="102">
        <f t="shared" si="6"/>
        <v>4.5828779404573257E-2</v>
      </c>
      <c r="T16" s="102">
        <f t="shared" si="6"/>
        <v>4.6438993191115135E-2</v>
      </c>
      <c r="U16" s="102">
        <f t="shared" si="6"/>
        <v>4.8971260700101792E-2</v>
      </c>
      <c r="V16" s="102">
        <f t="shared" si="6"/>
        <v>4.9633578899079031E-2</v>
      </c>
      <c r="W16" s="103">
        <f t="shared" si="6"/>
        <v>4.9667619516495301E-2</v>
      </c>
    </row>
    <row r="17" spans="4:23">
      <c r="N17" s="126" t="s">
        <v>251</v>
      </c>
      <c r="O17" s="102">
        <f>(C7-C15-C16)/C8</f>
        <v>0.89395257776810966</v>
      </c>
      <c r="P17" s="102">
        <f t="shared" ref="P17:W17" si="7">(D7-D15-D16)/D8</f>
        <v>0.88877255917259812</v>
      </c>
      <c r="Q17" s="102">
        <f t="shared" si="7"/>
        <v>0.88501763673164791</v>
      </c>
      <c r="R17" s="102">
        <f t="shared" si="7"/>
        <v>0.87904716986188303</v>
      </c>
      <c r="S17" s="102">
        <f t="shared" si="7"/>
        <v>0.88147314807639376</v>
      </c>
      <c r="T17" s="102">
        <f t="shared" si="7"/>
        <v>0.87810363895588217</v>
      </c>
      <c r="U17" s="102">
        <f t="shared" si="7"/>
        <v>0.88789616088522738</v>
      </c>
      <c r="V17" s="102">
        <f t="shared" si="7"/>
        <v>0.88624780770917444</v>
      </c>
      <c r="W17" s="103">
        <f t="shared" si="7"/>
        <v>0.8842893192321869</v>
      </c>
    </row>
    <row r="18" spans="4:23">
      <c r="N18" s="126" t="s">
        <v>236</v>
      </c>
      <c r="O18" s="102">
        <f>C15/C8</f>
        <v>9.3512073091146404E-3</v>
      </c>
      <c r="P18" s="102">
        <f t="shared" ref="P18:W18" si="8">D15/D8</f>
        <v>1.1202822213024058E-2</v>
      </c>
      <c r="Q18" s="102">
        <f t="shared" si="8"/>
        <v>1.2292023472691253E-2</v>
      </c>
      <c r="R18" s="102">
        <f t="shared" si="8"/>
        <v>1.4618315905692434E-2</v>
      </c>
      <c r="S18" s="102">
        <f t="shared" si="8"/>
        <v>1.6129592564781584E-2</v>
      </c>
      <c r="T18" s="102">
        <f t="shared" si="8"/>
        <v>1.2746339058481791E-2</v>
      </c>
      <c r="U18" s="102">
        <f t="shared" si="8"/>
        <v>1.1550571990654058E-2</v>
      </c>
      <c r="V18" s="102">
        <f t="shared" si="8"/>
        <v>1.3310290641526836E-2</v>
      </c>
      <c r="W18" s="103">
        <f t="shared" si="8"/>
        <v>1.5769707623743745E-2</v>
      </c>
    </row>
    <row r="19" spans="4:23">
      <c r="N19" s="127" t="s">
        <v>235</v>
      </c>
      <c r="O19" s="104">
        <f>C16/C8</f>
        <v>3.1460735262127476E-2</v>
      </c>
      <c r="P19" s="104">
        <f t="shared" ref="P19:W19" si="9">D16/D8</f>
        <v>3.4999012550082649E-2</v>
      </c>
      <c r="Q19" s="104">
        <f t="shared" si="9"/>
        <v>3.8127016681073128E-2</v>
      </c>
      <c r="R19" s="104">
        <f t="shared" si="9"/>
        <v>4.0909846125811312E-2</v>
      </c>
      <c r="S19" s="104">
        <f t="shared" si="9"/>
        <v>4.1988781969916011E-2</v>
      </c>
      <c r="T19" s="104">
        <f t="shared" si="9"/>
        <v>4.4613519167477252E-2</v>
      </c>
      <c r="U19" s="104">
        <f t="shared" si="9"/>
        <v>3.3254044018755174E-2</v>
      </c>
      <c r="V19" s="104">
        <f t="shared" si="9"/>
        <v>3.0832467773728604E-2</v>
      </c>
      <c r="W19" s="105">
        <f t="shared" si="9"/>
        <v>3.1889967754324552E-2</v>
      </c>
    </row>
    <row r="20" spans="4:23">
      <c r="D20" s="8"/>
      <c r="E20" s="8"/>
      <c r="F20" s="8"/>
      <c r="G20" s="8"/>
      <c r="H20" s="8"/>
      <c r="I20" s="8"/>
      <c r="J20" s="8"/>
      <c r="K20" s="8"/>
    </row>
    <row r="21" spans="4:23">
      <c r="G21" s="8"/>
      <c r="H21" s="8"/>
      <c r="I21" s="8"/>
      <c r="J21" s="8"/>
      <c r="K21" s="8"/>
    </row>
    <row r="22" spans="4:23">
      <c r="G22" s="8"/>
      <c r="H22" s="8"/>
      <c r="I22" s="8"/>
      <c r="J22" s="8"/>
      <c r="K22" s="8"/>
    </row>
    <row r="24" spans="4:23">
      <c r="G24" s="8"/>
      <c r="H24" s="8"/>
      <c r="I24" s="8"/>
      <c r="J24" s="8"/>
      <c r="K24" s="8"/>
    </row>
    <row r="25" spans="4:23">
      <c r="G25" s="8"/>
      <c r="H25" s="8"/>
      <c r="I25" s="8"/>
      <c r="J25" s="8"/>
      <c r="K25" s="8"/>
    </row>
    <row r="34" spans="13:23">
      <c r="M34" s="1"/>
      <c r="N34" s="1"/>
      <c r="O34" s="1"/>
      <c r="P34" s="1"/>
      <c r="Q34" s="1"/>
      <c r="R34" s="1"/>
      <c r="S34" s="1"/>
      <c r="T34" s="1"/>
      <c r="U34" s="1"/>
      <c r="V34" s="1"/>
      <c r="W34" s="1"/>
    </row>
    <row r="35" spans="13:23">
      <c r="O35" s="11"/>
      <c r="P35" s="11"/>
      <c r="Q35" s="11"/>
      <c r="R35" s="11"/>
      <c r="S35" s="11"/>
      <c r="T35" s="11"/>
      <c r="U35" s="11"/>
      <c r="V35" s="11"/>
      <c r="W35" s="11"/>
    </row>
    <row r="36" spans="13:23">
      <c r="O36" s="11"/>
      <c r="P36" s="11"/>
      <c r="Q36" s="11"/>
      <c r="R36" s="11"/>
      <c r="S36" s="11"/>
      <c r="T36" s="11"/>
      <c r="U36" s="11"/>
      <c r="V36" s="11"/>
      <c r="W36" s="11"/>
    </row>
    <row r="37" spans="13:23">
      <c r="O37" s="11"/>
      <c r="P37" s="11"/>
      <c r="Q37" s="11"/>
      <c r="R37" s="11"/>
      <c r="S37" s="11"/>
      <c r="T37" s="11"/>
      <c r="U37" s="11"/>
      <c r="V37" s="11"/>
      <c r="W37" s="11"/>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E57D8B-B11E-456E-A300-C5B5FD01E651}">
  <sheetPr>
    <tabColor theme="8" tint="0.79998168889431442"/>
  </sheetPr>
  <dimension ref="A1:W202"/>
  <sheetViews>
    <sheetView zoomScale="85" zoomScaleNormal="85" workbookViewId="0">
      <selection activeCell="J84" sqref="J84"/>
    </sheetView>
  </sheetViews>
  <sheetFormatPr defaultRowHeight="15"/>
  <cols>
    <col min="1" max="1" width="10.42578125" style="9" bestFit="1" customWidth="1"/>
    <col min="2" max="2" width="35" style="9" customWidth="1"/>
    <col min="3" max="3" width="16.28515625" style="9" bestFit="1" customWidth="1"/>
    <col min="4" max="11" width="10.5703125" style="9" bestFit="1" customWidth="1"/>
    <col min="12" max="12" width="7.28515625" style="9" bestFit="1" customWidth="1"/>
    <col min="13" max="13" width="18.28515625" style="9" bestFit="1" customWidth="1"/>
    <col min="14" max="14" width="14.5703125" style="9" bestFit="1" customWidth="1"/>
    <col min="15" max="15" width="9.7109375" style="9" bestFit="1" customWidth="1"/>
    <col min="16" max="16" width="14.5703125" style="9" bestFit="1" customWidth="1"/>
    <col min="17" max="17" width="9.7109375" style="9" bestFit="1" customWidth="1"/>
    <col min="18" max="18" width="14.5703125" style="9" bestFit="1" customWidth="1"/>
    <col min="19" max="19" width="11.85546875" style="9" customWidth="1"/>
    <col min="20" max="20" width="12.5703125" style="9" customWidth="1"/>
    <col min="21" max="23" width="11.85546875" style="9" customWidth="1"/>
    <col min="24" max="16384" width="9.140625" style="9"/>
  </cols>
  <sheetData>
    <row r="1" spans="1:23">
      <c r="B1" s="1" t="s">
        <v>149</v>
      </c>
      <c r="C1" s="9" t="s">
        <v>129</v>
      </c>
      <c r="M1" s="1" t="s">
        <v>149</v>
      </c>
      <c r="N1" s="9" t="s">
        <v>268</v>
      </c>
    </row>
    <row r="2" spans="1:23">
      <c r="C2" s="9" t="s">
        <v>241</v>
      </c>
    </row>
    <row r="3" spans="1:23">
      <c r="B3" s="128" t="s">
        <v>118</v>
      </c>
      <c r="C3" s="128" t="s">
        <v>112</v>
      </c>
      <c r="D3" s="128"/>
      <c r="E3" s="128"/>
      <c r="F3" s="128"/>
      <c r="G3" s="128"/>
      <c r="H3" s="128"/>
      <c r="I3" s="128"/>
      <c r="J3" s="128"/>
      <c r="K3" s="128"/>
    </row>
    <row r="4" spans="1:23">
      <c r="B4" s="129" t="s">
        <v>110</v>
      </c>
      <c r="C4" s="129" t="s">
        <v>0</v>
      </c>
      <c r="D4" s="129" t="s">
        <v>103</v>
      </c>
      <c r="E4" s="129" t="s">
        <v>104</v>
      </c>
      <c r="F4" s="129" t="s">
        <v>105</v>
      </c>
      <c r="G4" s="129" t="s">
        <v>106</v>
      </c>
      <c r="H4" s="129" t="s">
        <v>107</v>
      </c>
      <c r="I4" s="129" t="s">
        <v>108</v>
      </c>
      <c r="J4" s="129" t="s">
        <v>230</v>
      </c>
      <c r="K4" s="129" t="s">
        <v>234</v>
      </c>
      <c r="M4" s="1" t="s">
        <v>116</v>
      </c>
      <c r="N4" s="1" t="str">
        <f>A5</f>
        <v>State Total</v>
      </c>
      <c r="O4" s="1" t="str">
        <f t="shared" ref="O4:W4" si="0">C4</f>
        <v>2015-2016</v>
      </c>
      <c r="P4" s="1" t="str">
        <f t="shared" si="0"/>
        <v>2016-2017</v>
      </c>
      <c r="Q4" s="1" t="str">
        <f t="shared" si="0"/>
        <v>2017-2018</v>
      </c>
      <c r="R4" s="1" t="str">
        <f t="shared" si="0"/>
        <v>2018-2019</v>
      </c>
      <c r="S4" s="1" t="str">
        <f t="shared" si="0"/>
        <v>2019-2020</v>
      </c>
      <c r="T4" s="1" t="str">
        <f t="shared" si="0"/>
        <v>2020-2021</v>
      </c>
      <c r="U4" s="1" t="str">
        <f t="shared" si="0"/>
        <v>2021-2022</v>
      </c>
      <c r="V4" s="1" t="str">
        <f t="shared" si="0"/>
        <v>2022-2023</v>
      </c>
      <c r="W4" s="1" t="str">
        <f t="shared" si="0"/>
        <v>2023-2024</v>
      </c>
    </row>
    <row r="5" spans="1:23">
      <c r="A5" s="1" t="s">
        <v>126</v>
      </c>
      <c r="B5" s="10" t="s">
        <v>113</v>
      </c>
      <c r="C5" s="8">
        <v>24471</v>
      </c>
      <c r="D5" s="8">
        <v>24689</v>
      </c>
      <c r="E5" s="8">
        <v>24764</v>
      </c>
      <c r="F5" s="8">
        <v>25373</v>
      </c>
      <c r="G5" s="8">
        <v>24169</v>
      </c>
      <c r="H5" s="8">
        <v>46096.5</v>
      </c>
      <c r="I5" s="8">
        <v>37907</v>
      </c>
      <c r="J5" s="8">
        <v>34475.5</v>
      </c>
      <c r="K5" s="8">
        <v>33621.5</v>
      </c>
      <c r="L5" s="8"/>
      <c r="N5" s="9" t="str">
        <f>B5</f>
        <v>Home-Based</v>
      </c>
      <c r="O5" s="11">
        <f>C5/C8</f>
        <v>2.0745343721123442E-2</v>
      </c>
      <c r="P5" s="11">
        <f t="shared" ref="P5:W5" si="1">D5/D8</f>
        <v>2.0669210586681089E-2</v>
      </c>
      <c r="Q5" s="11">
        <f t="shared" si="1"/>
        <v>2.0537130043057978E-2</v>
      </c>
      <c r="R5" s="11">
        <f t="shared" si="1"/>
        <v>2.0926979497778886E-2</v>
      </c>
      <c r="S5" s="11">
        <f t="shared" si="1"/>
        <v>1.9955875626072352E-2</v>
      </c>
      <c r="T5" s="11">
        <f t="shared" si="1"/>
        <v>3.8543497046934244E-2</v>
      </c>
      <c r="U5" s="11">
        <f t="shared" si="1"/>
        <v>3.1771583211676509E-2</v>
      </c>
      <c r="V5" s="11">
        <f t="shared" si="1"/>
        <v>2.8848898048326504E-2</v>
      </c>
      <c r="W5" s="11">
        <f t="shared" si="1"/>
        <v>2.8126331957056137E-2</v>
      </c>
    </row>
    <row r="6" spans="1:23">
      <c r="B6" s="10" t="s">
        <v>114</v>
      </c>
      <c r="C6" s="8">
        <v>72246</v>
      </c>
      <c r="D6" s="8">
        <v>73268</v>
      </c>
      <c r="E6" s="8">
        <v>73080</v>
      </c>
      <c r="F6" s="8">
        <v>74499</v>
      </c>
      <c r="G6" s="8">
        <v>65269</v>
      </c>
      <c r="H6" s="8">
        <v>67647</v>
      </c>
      <c r="I6" s="8">
        <v>77745</v>
      </c>
      <c r="J6" s="8">
        <v>81435</v>
      </c>
      <c r="K6" s="8">
        <v>81962</v>
      </c>
      <c r="L6" s="8"/>
      <c r="N6" s="9" t="str">
        <f>B6</f>
        <v>Private</v>
      </c>
      <c r="O6" s="11">
        <f t="shared" ref="O6:W6" si="2">C6/C8</f>
        <v>6.1246704363380498E-2</v>
      </c>
      <c r="P6" s="11">
        <f t="shared" si="2"/>
        <v>6.1338722559234879E-2</v>
      </c>
      <c r="Q6" s="11">
        <f t="shared" si="2"/>
        <v>6.060626165186065E-2</v>
      </c>
      <c r="R6" s="11">
        <f t="shared" si="2"/>
        <v>6.1444805328697005E-2</v>
      </c>
      <c r="S6" s="11">
        <f t="shared" si="2"/>
        <v>5.3891350334648369E-2</v>
      </c>
      <c r="T6" s="11">
        <f t="shared" si="2"/>
        <v>5.6562904878547413E-2</v>
      </c>
      <c r="U6" s="11">
        <f t="shared" si="2"/>
        <v>6.5161625472651225E-2</v>
      </c>
      <c r="V6" s="11">
        <f t="shared" si="2"/>
        <v>6.8144334746862809E-2</v>
      </c>
      <c r="W6" s="11">
        <f t="shared" si="2"/>
        <v>6.856595987282646E-2</v>
      </c>
    </row>
    <row r="7" spans="1:23">
      <c r="B7" s="10" t="s">
        <v>115</v>
      </c>
      <c r="C7" s="8">
        <v>1082873</v>
      </c>
      <c r="D7" s="8">
        <v>1096525</v>
      </c>
      <c r="E7" s="8">
        <v>1107972</v>
      </c>
      <c r="F7" s="8">
        <v>1112582</v>
      </c>
      <c r="G7" s="8">
        <v>1121684</v>
      </c>
      <c r="H7" s="8">
        <v>1082217</v>
      </c>
      <c r="I7" s="8">
        <v>1077458.2</v>
      </c>
      <c r="J7" s="8">
        <v>1079126.48</v>
      </c>
      <c r="K7" s="8">
        <v>1079791</v>
      </c>
      <c r="L7" s="8"/>
      <c r="N7" s="9" t="str">
        <f>B7</f>
        <v>Public</v>
      </c>
      <c r="O7" s="11">
        <f t="shared" ref="O7:U7" si="3">C7/C8</f>
        <v>0.91800795191549611</v>
      </c>
      <c r="P7" s="11">
        <f t="shared" si="3"/>
        <v>0.91799206685408408</v>
      </c>
      <c r="Q7" s="11">
        <f t="shared" si="3"/>
        <v>0.91885660830508142</v>
      </c>
      <c r="R7" s="11">
        <f t="shared" si="3"/>
        <v>0.91762821517352411</v>
      </c>
      <c r="S7" s="11">
        <f t="shared" si="3"/>
        <v>0.92615277403927931</v>
      </c>
      <c r="T7" s="11">
        <f t="shared" si="3"/>
        <v>0.9048935980745183</v>
      </c>
      <c r="U7" s="11">
        <f t="shared" si="3"/>
        <v>0.90306679131567225</v>
      </c>
      <c r="V7" s="11">
        <f>J7/J8</f>
        <v>0.90300676720481066</v>
      </c>
      <c r="W7" s="11">
        <f>K7/K8</f>
        <v>0.90330770817011741</v>
      </c>
    </row>
    <row r="8" spans="1:23">
      <c r="B8" s="130" t="s">
        <v>111</v>
      </c>
      <c r="C8" s="131">
        <v>1179590</v>
      </c>
      <c r="D8" s="131">
        <v>1194482</v>
      </c>
      <c r="E8" s="131">
        <v>1205816</v>
      </c>
      <c r="F8" s="131">
        <v>1212454</v>
      </c>
      <c r="G8" s="131">
        <v>1211122</v>
      </c>
      <c r="H8" s="131">
        <v>1195960.5</v>
      </c>
      <c r="I8" s="131">
        <v>1193110.2</v>
      </c>
      <c r="J8" s="131">
        <v>1195036.98</v>
      </c>
      <c r="K8" s="131">
        <v>1195374.5</v>
      </c>
      <c r="L8" s="8"/>
    </row>
    <row r="9" spans="1:23">
      <c r="B9" s="10"/>
      <c r="C9" s="8"/>
      <c r="D9" s="8"/>
      <c r="E9" s="8"/>
      <c r="F9" s="8"/>
      <c r="G9" s="8"/>
      <c r="H9" s="8"/>
      <c r="I9" s="8"/>
      <c r="J9" s="8"/>
    </row>
    <row r="10" spans="1:23">
      <c r="B10" s="10"/>
      <c r="C10" s="8"/>
      <c r="D10" s="8"/>
      <c r="E10" s="8"/>
      <c r="F10" s="8"/>
      <c r="G10" s="8"/>
      <c r="H10" s="8"/>
      <c r="I10" s="8"/>
      <c r="J10" s="8"/>
    </row>
    <row r="11" spans="1:23">
      <c r="B11"/>
      <c r="C11"/>
    </row>
    <row r="12" spans="1:23">
      <c r="B12" s="1" t="s">
        <v>149</v>
      </c>
      <c r="C12" s="10"/>
      <c r="D12" s="10"/>
      <c r="E12" s="10"/>
      <c r="F12" s="10"/>
      <c r="G12" s="10"/>
      <c r="H12" s="10"/>
      <c r="I12" s="10"/>
      <c r="J12" s="10"/>
      <c r="M12" s="1"/>
    </row>
    <row r="13" spans="1:23">
      <c r="B13" s="128"/>
      <c r="C13" s="128" t="s">
        <v>112</v>
      </c>
      <c r="D13" s="128"/>
      <c r="E13" s="128"/>
      <c r="F13" s="128"/>
      <c r="G13" s="128"/>
      <c r="H13" s="128"/>
      <c r="I13" s="128"/>
      <c r="J13" s="128"/>
      <c r="K13" s="128"/>
      <c r="L13"/>
      <c r="M13"/>
      <c r="N13"/>
      <c r="O13"/>
      <c r="P13"/>
      <c r="Q13"/>
      <c r="R13"/>
    </row>
    <row r="14" spans="1:23">
      <c r="B14" s="129" t="s">
        <v>110</v>
      </c>
      <c r="C14" s="129" t="s">
        <v>0</v>
      </c>
      <c r="D14" s="129" t="s">
        <v>103</v>
      </c>
      <c r="E14" s="129" t="s">
        <v>104</v>
      </c>
      <c r="F14" s="129" t="s">
        <v>105</v>
      </c>
      <c r="G14" s="129" t="s">
        <v>106</v>
      </c>
      <c r="H14" s="129" t="s">
        <v>107</v>
      </c>
      <c r="I14" s="129" t="s">
        <v>108</v>
      </c>
      <c r="J14" s="129" t="s">
        <v>230</v>
      </c>
      <c r="K14" s="129" t="s">
        <v>234</v>
      </c>
      <c r="L14"/>
      <c r="M14"/>
      <c r="N14"/>
      <c r="O14"/>
      <c r="P14"/>
      <c r="Q14"/>
      <c r="R14"/>
    </row>
    <row r="15" spans="1:23">
      <c r="B15" s="132" t="s">
        <v>127</v>
      </c>
      <c r="C15" s="133"/>
      <c r="D15" s="133"/>
      <c r="E15" s="133"/>
      <c r="F15" s="133"/>
      <c r="G15" s="133"/>
      <c r="H15" s="133"/>
      <c r="I15" s="133"/>
      <c r="J15" s="133"/>
      <c r="K15" s="133"/>
      <c r="L15"/>
      <c r="M15" s="1" t="s">
        <v>167</v>
      </c>
      <c r="N15" s="1"/>
      <c r="O15" s="1" t="str">
        <f>$C$14</f>
        <v>2015-2016</v>
      </c>
      <c r="P15" s="1" t="str">
        <f>$D$14</f>
        <v>2016-2017</v>
      </c>
      <c r="Q15" s="1" t="str">
        <f>$E$14</f>
        <v>2017-2018</v>
      </c>
      <c r="R15" s="1" t="str">
        <f>$F$14</f>
        <v>2018-2019</v>
      </c>
      <c r="S15" s="1" t="str">
        <f>$G$14</f>
        <v>2019-2020</v>
      </c>
      <c r="T15" s="1" t="str">
        <f>$H$14</f>
        <v>2020-2021</v>
      </c>
      <c r="U15" s="1" t="str">
        <f>$I$14</f>
        <v>2021-2022</v>
      </c>
      <c r="V15" s="1" t="str">
        <f>$J$14</f>
        <v>2022-2023</v>
      </c>
      <c r="W15" s="1" t="str">
        <f>$K$14</f>
        <v>2023-2024</v>
      </c>
    </row>
    <row r="16" spans="1:23">
      <c r="B16" s="3" t="s">
        <v>113</v>
      </c>
      <c r="C16" s="8">
        <v>2162</v>
      </c>
      <c r="D16" s="8">
        <v>2192</v>
      </c>
      <c r="E16" s="8">
        <v>2232.5</v>
      </c>
      <c r="F16" s="8">
        <v>2211</v>
      </c>
      <c r="G16" s="8">
        <v>2077</v>
      </c>
      <c r="H16" s="8">
        <v>4910</v>
      </c>
      <c r="I16" s="8">
        <v>3756.5</v>
      </c>
      <c r="J16" s="8">
        <v>3168</v>
      </c>
      <c r="K16" s="8">
        <v>3098</v>
      </c>
      <c r="L16"/>
      <c r="N16" s="9" t="str">
        <f>B16</f>
        <v>Home-Based</v>
      </c>
      <c r="O16" s="11">
        <f>C16/SUM(C16:C18)</f>
        <v>2.4190209790209791E-2</v>
      </c>
      <c r="P16" s="11">
        <f t="shared" ref="P16:W16" si="4">D16/SUM(D16:D18)</f>
        <v>2.4208956872273455E-2</v>
      </c>
      <c r="Q16" s="11">
        <f t="shared" si="4"/>
        <v>2.4605295787066377E-2</v>
      </c>
      <c r="R16" s="11">
        <f t="shared" si="4"/>
        <v>2.4138608672867812E-2</v>
      </c>
      <c r="S16" s="11">
        <f t="shared" si="4"/>
        <v>2.2806131412508784E-2</v>
      </c>
      <c r="T16" s="11">
        <f t="shared" si="4"/>
        <v>5.9638766412807152E-2</v>
      </c>
      <c r="U16" s="11">
        <f t="shared" si="4"/>
        <v>4.2071016188913589E-2</v>
      </c>
      <c r="V16" s="11">
        <f t="shared" si="4"/>
        <v>3.6488027366020526E-2</v>
      </c>
      <c r="W16" s="11">
        <f t="shared" si="4"/>
        <v>3.7128920528769517E-2</v>
      </c>
    </row>
    <row r="17" spans="2:23">
      <c r="B17" s="3" t="s">
        <v>114</v>
      </c>
      <c r="C17" s="8">
        <v>7181</v>
      </c>
      <c r="D17" s="8">
        <v>7046</v>
      </c>
      <c r="E17" s="8">
        <v>7012</v>
      </c>
      <c r="F17" s="8">
        <v>7224</v>
      </c>
      <c r="G17" s="8">
        <v>6030</v>
      </c>
      <c r="H17" s="8">
        <v>6466</v>
      </c>
      <c r="I17" s="8">
        <v>7976</v>
      </c>
      <c r="J17" s="8">
        <v>8099</v>
      </c>
      <c r="K17" s="8">
        <v>7918</v>
      </c>
      <c r="L17"/>
      <c r="N17" s="9" t="str">
        <f>B17</f>
        <v>Private</v>
      </c>
      <c r="O17" s="11">
        <f>C17/SUM(C16:C18)</f>
        <v>8.034685314685315E-2</v>
      </c>
      <c r="P17" s="11">
        <f t="shared" ref="P17:W17" si="5">D17/SUM(D16:D18)</f>
        <v>7.7817659727207472E-2</v>
      </c>
      <c r="Q17" s="11">
        <f t="shared" si="5"/>
        <v>7.7282120519108363E-2</v>
      </c>
      <c r="R17" s="11">
        <f t="shared" si="5"/>
        <v>7.8868072841608808E-2</v>
      </c>
      <c r="S17" s="11">
        <f t="shared" si="5"/>
        <v>6.6211349262122271E-2</v>
      </c>
      <c r="T17" s="11">
        <f t="shared" si="5"/>
        <v>7.8538546563179434E-2</v>
      </c>
      <c r="U17" s="11">
        <f t="shared" si="5"/>
        <v>8.9327412517709245E-2</v>
      </c>
      <c r="V17" s="11">
        <f t="shared" si="5"/>
        <v>9.3281734102714717E-2</v>
      </c>
      <c r="W17" s="11">
        <f t="shared" si="5"/>
        <v>9.4895672287539395E-2</v>
      </c>
    </row>
    <row r="18" spans="2:23">
      <c r="B18" s="3" t="s">
        <v>115</v>
      </c>
      <c r="C18" s="8">
        <v>80032</v>
      </c>
      <c r="D18" s="8">
        <v>81307</v>
      </c>
      <c r="E18" s="8">
        <v>81488</v>
      </c>
      <c r="F18" s="8">
        <v>82161</v>
      </c>
      <c r="G18" s="8">
        <v>82965</v>
      </c>
      <c r="H18" s="8">
        <v>70953</v>
      </c>
      <c r="I18" s="8">
        <v>77557</v>
      </c>
      <c r="J18" s="8">
        <v>75556</v>
      </c>
      <c r="K18" s="8">
        <v>72423</v>
      </c>
      <c r="L18"/>
      <c r="M18" s="19"/>
      <c r="N18" s="19" t="str">
        <f>B18</f>
        <v>Public</v>
      </c>
      <c r="O18" s="20">
        <f>C18/SUM(C16:C18)</f>
        <v>0.89546293706293711</v>
      </c>
      <c r="P18" s="20">
        <f t="shared" ref="P18:W18" si="6">D18/SUM(D16:D18)</f>
        <v>0.89797338340051913</v>
      </c>
      <c r="Q18" s="20">
        <f t="shared" si="6"/>
        <v>0.89811258369382529</v>
      </c>
      <c r="R18" s="20">
        <f t="shared" si="6"/>
        <v>0.89699331848552344</v>
      </c>
      <c r="S18" s="20">
        <f t="shared" si="6"/>
        <v>0.91098251932536889</v>
      </c>
      <c r="T18" s="20">
        <f t="shared" si="6"/>
        <v>0.86182268702401343</v>
      </c>
      <c r="U18" s="20">
        <f t="shared" si="6"/>
        <v>0.86860157129337712</v>
      </c>
      <c r="V18" s="20">
        <f t="shared" si="6"/>
        <v>0.8702302385312648</v>
      </c>
      <c r="W18" s="20">
        <f t="shared" si="6"/>
        <v>0.86797540718369104</v>
      </c>
    </row>
    <row r="19" spans="2:23">
      <c r="B19" s="132" t="s">
        <v>128</v>
      </c>
      <c r="C19" s="133"/>
      <c r="D19" s="133"/>
      <c r="E19" s="133"/>
      <c r="F19" s="133"/>
      <c r="G19" s="133"/>
      <c r="H19" s="133"/>
      <c r="I19" s="133"/>
      <c r="J19" s="133"/>
      <c r="K19" s="133"/>
      <c r="L19"/>
      <c r="M19" s="1" t="s">
        <v>168</v>
      </c>
      <c r="N19" s="1"/>
      <c r="O19" s="1" t="str">
        <f>$C$14</f>
        <v>2015-2016</v>
      </c>
      <c r="P19" s="1" t="str">
        <f>$D$14</f>
        <v>2016-2017</v>
      </c>
      <c r="Q19" s="1" t="str">
        <f>$E$14</f>
        <v>2017-2018</v>
      </c>
      <c r="R19" s="1" t="str">
        <f>$F$14</f>
        <v>2018-2019</v>
      </c>
      <c r="S19" s="1" t="str">
        <f>$G$14</f>
        <v>2019-2020</v>
      </c>
      <c r="T19" s="1" t="str">
        <f>$H$14</f>
        <v>2020-2021</v>
      </c>
      <c r="U19" s="1" t="str">
        <f>$I$14</f>
        <v>2021-2022</v>
      </c>
      <c r="V19" s="1" t="str">
        <f>$J$14</f>
        <v>2022-2023</v>
      </c>
      <c r="W19" s="1" t="str">
        <f>$K$14</f>
        <v>2023-2024</v>
      </c>
    </row>
    <row r="20" spans="2:23">
      <c r="B20" s="3" t="s">
        <v>113</v>
      </c>
      <c r="C20" s="8">
        <v>2166</v>
      </c>
      <c r="D20" s="8">
        <v>2221</v>
      </c>
      <c r="E20" s="8">
        <v>2234.5</v>
      </c>
      <c r="F20" s="8">
        <v>2253</v>
      </c>
      <c r="G20" s="8">
        <v>2148</v>
      </c>
      <c r="H20" s="8">
        <v>4933</v>
      </c>
      <c r="I20" s="8">
        <v>3758.5</v>
      </c>
      <c r="J20" s="8">
        <v>3187.5</v>
      </c>
      <c r="K20" s="8">
        <v>3111</v>
      </c>
      <c r="L20"/>
      <c r="N20" s="9" t="str">
        <f>B20</f>
        <v>Home-Based</v>
      </c>
      <c r="O20" s="11">
        <f>C20/SUM(C20:C22)</f>
        <v>2.3405082987551867E-2</v>
      </c>
      <c r="P20" s="11">
        <f t="shared" ref="P20" si="7">D20/SUM(D20:D22)</f>
        <v>2.4343194098885322E-2</v>
      </c>
      <c r="Q20" s="11">
        <f t="shared" ref="Q20" si="8">E20/SUM(E20:E22)</f>
        <v>2.430719860759838E-2</v>
      </c>
      <c r="R20" s="11">
        <f t="shared" ref="R20" si="9">F20/SUM(F20:F22)</f>
        <v>2.4629141751478515E-2</v>
      </c>
      <c r="S20" s="11">
        <f t="shared" ref="S20" si="10">G20/SUM(G20:G22)</f>
        <v>2.345925756036827E-2</v>
      </c>
      <c r="T20" s="11">
        <f t="shared" ref="T20" si="11">H20/SUM(H20:H22)</f>
        <v>5.5123477483517709E-2</v>
      </c>
      <c r="U20" s="11">
        <f t="shared" ref="U20:W20" si="12">I20/SUM(I20:I22)</f>
        <v>4.3564436768685995E-2</v>
      </c>
      <c r="V20" s="11">
        <f t="shared" si="12"/>
        <v>3.4819512035261922E-2</v>
      </c>
      <c r="W20" s="11">
        <f t="shared" si="12"/>
        <v>3.5236153584777441E-2</v>
      </c>
    </row>
    <row r="21" spans="2:23">
      <c r="B21" s="3" t="s">
        <v>114</v>
      </c>
      <c r="C21" s="8">
        <v>6313</v>
      </c>
      <c r="D21" s="8">
        <v>6446</v>
      </c>
      <c r="E21" s="8">
        <v>6296</v>
      </c>
      <c r="F21" s="8">
        <v>6353</v>
      </c>
      <c r="G21" s="8">
        <v>5457</v>
      </c>
      <c r="H21" s="8">
        <v>5625</v>
      </c>
      <c r="I21" s="8">
        <v>7209</v>
      </c>
      <c r="J21" s="8">
        <v>7542</v>
      </c>
      <c r="K21" s="8">
        <v>7319</v>
      </c>
      <c r="L21"/>
      <c r="N21" s="9" t="str">
        <f>B21</f>
        <v>Private</v>
      </c>
      <c r="O21" s="11">
        <f>C21/SUM(C20:C22)</f>
        <v>6.8216199861687407E-2</v>
      </c>
      <c r="P21" s="11">
        <f t="shared" ref="P21" si="13">D21/SUM(D20:D22)</f>
        <v>7.0651161261330378E-2</v>
      </c>
      <c r="Q21" s="11">
        <f t="shared" ref="Q21" si="14">E21/SUM(E20:E22)</f>
        <v>6.8488754725191045E-2</v>
      </c>
      <c r="R21" s="11">
        <f t="shared" ref="R21" si="15">F21/SUM(F20:F22)</f>
        <v>6.9449151152748773E-2</v>
      </c>
      <c r="S21" s="11">
        <f t="shared" ref="S21" si="16">G21/SUM(G20:G22)</f>
        <v>5.9598309360767994E-2</v>
      </c>
      <c r="T21" s="11">
        <f t="shared" ref="T21" si="17">H21/SUM(H20:H22)</f>
        <v>6.2856185048608779E-2</v>
      </c>
      <c r="U21" s="11">
        <f t="shared" ref="U21:W21" si="18">I21/SUM(I20:I22)</f>
        <v>8.3558873131690123E-2</v>
      </c>
      <c r="V21" s="11">
        <f t="shared" si="18"/>
        <v>8.2387061888610336E-2</v>
      </c>
      <c r="W21" s="11">
        <f t="shared" si="18"/>
        <v>8.2897270359044054E-2</v>
      </c>
    </row>
    <row r="22" spans="2:23">
      <c r="B22" s="3" t="s">
        <v>115</v>
      </c>
      <c r="C22" s="8">
        <v>84065</v>
      </c>
      <c r="D22" s="8">
        <v>82570</v>
      </c>
      <c r="E22" s="8">
        <v>83397</v>
      </c>
      <c r="F22" s="8">
        <v>82871</v>
      </c>
      <c r="G22" s="8">
        <v>83958</v>
      </c>
      <c r="H22" s="8">
        <v>78932</v>
      </c>
      <c r="I22" s="8">
        <v>75307</v>
      </c>
      <c r="J22" s="8">
        <v>80814</v>
      </c>
      <c r="K22" s="8">
        <v>77860</v>
      </c>
      <c r="L22"/>
      <c r="M22" s="19"/>
      <c r="N22" s="19" t="str">
        <f>B22</f>
        <v>Public</v>
      </c>
      <c r="O22" s="20">
        <f>C22/SUM(C20:C22)</f>
        <v>0.90837871715076068</v>
      </c>
      <c r="P22" s="20">
        <f t="shared" ref="P22" si="19">D22/SUM(D20:D22)</f>
        <v>0.90500564463978428</v>
      </c>
      <c r="Q22" s="20">
        <f t="shared" ref="Q22" si="20">E22/SUM(E20:E22)</f>
        <v>0.90720404666721055</v>
      </c>
      <c r="R22" s="20">
        <f t="shared" ref="R22" si="21">F22/SUM(F20:F22)</f>
        <v>0.90592170709577269</v>
      </c>
      <c r="S22" s="20">
        <f t="shared" ref="S22" si="22">G22/SUM(G20:G22)</f>
        <v>0.91694243307886369</v>
      </c>
      <c r="T22" s="20">
        <f t="shared" ref="T22" si="23">H22/SUM(H20:H22)</f>
        <v>0.88202033746787356</v>
      </c>
      <c r="U22" s="20">
        <f t="shared" ref="U22:W22" si="24">I22/SUM(I20:I22)</f>
        <v>0.87287669009962388</v>
      </c>
      <c r="V22" s="20">
        <f t="shared" si="24"/>
        <v>0.88279342607612776</v>
      </c>
      <c r="W22" s="20">
        <f t="shared" si="24"/>
        <v>0.88186657605617846</v>
      </c>
    </row>
    <row r="23" spans="2:23">
      <c r="B23" s="132" t="s">
        <v>130</v>
      </c>
      <c r="C23" s="133"/>
      <c r="D23" s="133"/>
      <c r="E23" s="133"/>
      <c r="F23" s="133"/>
      <c r="G23" s="133"/>
      <c r="H23" s="133"/>
      <c r="I23" s="133"/>
      <c r="J23" s="133"/>
      <c r="K23" s="133"/>
      <c r="L23"/>
      <c r="M23" s="1" t="s">
        <v>169</v>
      </c>
      <c r="N23" s="1"/>
      <c r="O23" s="1" t="str">
        <f>$C$14</f>
        <v>2015-2016</v>
      </c>
      <c r="P23" s="1" t="str">
        <f>$D$14</f>
        <v>2016-2017</v>
      </c>
      <c r="Q23" s="1" t="str">
        <f>$E$14</f>
        <v>2017-2018</v>
      </c>
      <c r="R23" s="1" t="str">
        <f>$F$14</f>
        <v>2018-2019</v>
      </c>
      <c r="S23" s="1" t="str">
        <f>$G$14</f>
        <v>2019-2020</v>
      </c>
      <c r="T23" s="1" t="str">
        <f>$H$14</f>
        <v>2020-2021</v>
      </c>
      <c r="U23" s="1" t="str">
        <f>$I$14</f>
        <v>2021-2022</v>
      </c>
      <c r="V23" s="1" t="str">
        <f>$J$14</f>
        <v>2022-2023</v>
      </c>
      <c r="W23" s="1" t="str">
        <f>$K$14</f>
        <v>2023-2024</v>
      </c>
    </row>
    <row r="24" spans="2:23">
      <c r="B24" s="3" t="s">
        <v>113</v>
      </c>
      <c r="C24" s="8">
        <v>1965</v>
      </c>
      <c r="D24" s="8">
        <v>1944</v>
      </c>
      <c r="E24" s="8">
        <v>1988</v>
      </c>
      <c r="F24" s="8">
        <v>2018</v>
      </c>
      <c r="G24" s="8">
        <v>1924</v>
      </c>
      <c r="H24" s="8">
        <v>4615.5</v>
      </c>
      <c r="I24" s="8">
        <v>3437</v>
      </c>
      <c r="J24" s="8">
        <v>2560</v>
      </c>
      <c r="K24" s="8">
        <v>2761.5</v>
      </c>
      <c r="L24"/>
      <c r="N24" s="9" t="str">
        <f>B24</f>
        <v>Home-Based</v>
      </c>
      <c r="O24" s="11">
        <f>C24/SUM(C24:C26)</f>
        <v>2.0940120845277549E-2</v>
      </c>
      <c r="P24" s="11">
        <f t="shared" ref="P24" si="25">D24/SUM(D24:D26)</f>
        <v>2.0849868079538387E-2</v>
      </c>
      <c r="Q24" s="11">
        <f t="shared" ref="Q24" si="26">E24/SUM(E24:E26)</f>
        <v>2.1677734524082132E-2</v>
      </c>
      <c r="R24" s="11">
        <f t="shared" ref="R24" si="27">F24/SUM(F24:F26)</f>
        <v>2.1955067181635205E-2</v>
      </c>
      <c r="S24" s="11">
        <f t="shared" ref="S24" si="28">G24/SUM(G24:G26)</f>
        <v>2.1225192229196773E-2</v>
      </c>
      <c r="T24" s="11">
        <f t="shared" ref="T24" si="29">H24/SUM(H24:H26)</f>
        <v>5.117558030591144E-2</v>
      </c>
      <c r="U24" s="11">
        <f t="shared" ref="U24:W24" si="30">I24/SUM(I24:I26)</f>
        <v>3.8475316243143404E-2</v>
      </c>
      <c r="V24" s="11">
        <f t="shared" si="30"/>
        <v>2.9478823610695287E-2</v>
      </c>
      <c r="W24" s="11">
        <f t="shared" si="30"/>
        <v>3.0046187240570784E-2</v>
      </c>
    </row>
    <row r="25" spans="2:23">
      <c r="B25" s="3" t="s">
        <v>114</v>
      </c>
      <c r="C25" s="8">
        <v>6175</v>
      </c>
      <c r="D25" s="8">
        <v>6114</v>
      </c>
      <c r="E25" s="8">
        <v>6110</v>
      </c>
      <c r="F25" s="8">
        <v>6025</v>
      </c>
      <c r="G25" s="8">
        <v>5165</v>
      </c>
      <c r="H25" s="8">
        <v>5599</v>
      </c>
      <c r="I25" s="8">
        <v>6635</v>
      </c>
      <c r="J25" s="8">
        <v>7211</v>
      </c>
      <c r="K25" s="8">
        <v>7231</v>
      </c>
      <c r="L25"/>
      <c r="N25" s="9" t="str">
        <f>B25</f>
        <v>Private</v>
      </c>
      <c r="O25" s="11">
        <f>C25/SUM(C24:C26)</f>
        <v>6.5804196549409097E-2</v>
      </c>
      <c r="P25" s="11">
        <f t="shared" ref="P25" si="31">D25/SUM(D24:D26)</f>
        <v>6.5574122139042026E-2</v>
      </c>
      <c r="Q25" s="11">
        <f t="shared" ref="Q25" si="32">E25/SUM(E24:E26)</f>
        <v>6.6625230353190054E-2</v>
      </c>
      <c r="R25" s="11">
        <f t="shared" ref="R25" si="33">F25/SUM(F24:F26)</f>
        <v>6.5549692650818697E-2</v>
      </c>
      <c r="S25" s="11">
        <f t="shared" ref="S25" si="34">G25/SUM(G24:G26)</f>
        <v>5.6979271238981985E-2</v>
      </c>
      <c r="T25" s="11">
        <f t="shared" ref="T25" si="35">H25/SUM(H24:H26)</f>
        <v>6.2080397385504964E-2</v>
      </c>
      <c r="U25" s="11">
        <f t="shared" ref="U25:W25" si="36">I25/SUM(I24:I26)</f>
        <v>7.427515952087764E-2</v>
      </c>
      <c r="V25" s="11">
        <f t="shared" si="36"/>
        <v>8.3035858225282699E-2</v>
      </c>
      <c r="W25" s="11">
        <f t="shared" si="36"/>
        <v>7.8676074574168878E-2</v>
      </c>
    </row>
    <row r="26" spans="2:23">
      <c r="B26" s="3" t="s">
        <v>115</v>
      </c>
      <c r="C26" s="8">
        <v>85699</v>
      </c>
      <c r="D26" s="8">
        <v>85180</v>
      </c>
      <c r="E26" s="8">
        <v>83609</v>
      </c>
      <c r="F26" s="8">
        <v>83872</v>
      </c>
      <c r="G26" s="8">
        <v>83558</v>
      </c>
      <c r="H26" s="8">
        <v>79975</v>
      </c>
      <c r="I26" s="8">
        <v>79258</v>
      </c>
      <c r="J26" s="8">
        <v>77071</v>
      </c>
      <c r="K26" s="8">
        <v>81916</v>
      </c>
      <c r="L26"/>
      <c r="M26" s="19"/>
      <c r="N26" s="19" t="str">
        <f>B26</f>
        <v>Public</v>
      </c>
      <c r="O26" s="20">
        <f>C26/SUM(C24:C26)</f>
        <v>0.91325568260531331</v>
      </c>
      <c r="P26" s="20">
        <f t="shared" ref="P26" si="37">D26/SUM(D24:D26)</f>
        <v>0.91357600978141962</v>
      </c>
      <c r="Q26" s="20">
        <f t="shared" ref="Q26" si="38">E26/SUM(E24:E26)</f>
        <v>0.91169703512272782</v>
      </c>
      <c r="R26" s="20">
        <f t="shared" ref="R26" si="39">F26/SUM(F24:F26)</f>
        <v>0.91249524016754613</v>
      </c>
      <c r="S26" s="20">
        <f t="shared" ref="S26" si="40">G26/SUM(G24:G26)</f>
        <v>0.92179553653182122</v>
      </c>
      <c r="T26" s="20">
        <f t="shared" ref="T26" si="41">H26/SUM(H24:H26)</f>
        <v>0.88674402230858362</v>
      </c>
      <c r="U26" s="20">
        <f t="shared" ref="U26:W26" si="42">I26/SUM(I24:I26)</f>
        <v>0.88724952423597891</v>
      </c>
      <c r="V26" s="20">
        <f t="shared" si="42"/>
        <v>0.88748531816402199</v>
      </c>
      <c r="W26" s="20">
        <f t="shared" si="42"/>
        <v>0.89127773818526035</v>
      </c>
    </row>
    <row r="27" spans="2:23">
      <c r="B27" s="132" t="s">
        <v>133</v>
      </c>
      <c r="C27" s="133"/>
      <c r="D27" s="133"/>
      <c r="E27" s="133"/>
      <c r="F27" s="133"/>
      <c r="G27" s="133"/>
      <c r="H27" s="133"/>
      <c r="I27" s="133"/>
      <c r="J27" s="133"/>
      <c r="K27" s="133"/>
      <c r="L27"/>
      <c r="M27" s="1" t="s">
        <v>170</v>
      </c>
      <c r="N27" s="1"/>
      <c r="O27" s="1" t="str">
        <f>$C$14</f>
        <v>2015-2016</v>
      </c>
      <c r="P27" s="1" t="str">
        <f>$D$14</f>
        <v>2016-2017</v>
      </c>
      <c r="Q27" s="1" t="str">
        <f>$E$14</f>
        <v>2017-2018</v>
      </c>
      <c r="R27" s="1" t="str">
        <f>$F$14</f>
        <v>2018-2019</v>
      </c>
      <c r="S27" s="1" t="str">
        <f>$G$14</f>
        <v>2019-2020</v>
      </c>
      <c r="T27" s="1" t="str">
        <f>$H$14</f>
        <v>2020-2021</v>
      </c>
      <c r="U27" s="1" t="str">
        <f>$I$14</f>
        <v>2021-2022</v>
      </c>
      <c r="V27" s="1" t="str">
        <f>$J$14</f>
        <v>2022-2023</v>
      </c>
      <c r="W27" s="1" t="str">
        <f>$K$14</f>
        <v>2023-2024</v>
      </c>
    </row>
    <row r="28" spans="2:23">
      <c r="B28" s="3" t="s">
        <v>113</v>
      </c>
      <c r="C28" s="8">
        <v>2188</v>
      </c>
      <c r="D28" s="8">
        <v>2266</v>
      </c>
      <c r="E28" s="8">
        <v>2264</v>
      </c>
      <c r="F28" s="8">
        <v>2249</v>
      </c>
      <c r="G28" s="8">
        <v>2250</v>
      </c>
      <c r="H28" s="8">
        <v>5080</v>
      </c>
      <c r="I28" s="8">
        <v>3833</v>
      </c>
      <c r="J28" s="8">
        <v>3256</v>
      </c>
      <c r="K28" s="8">
        <v>3178</v>
      </c>
      <c r="L28"/>
      <c r="N28" s="9" t="str">
        <f>B28</f>
        <v>Home-Based</v>
      </c>
      <c r="O28" s="11">
        <f>C28/SUM(C28:C30)</f>
        <v>2.3399317698140246E-2</v>
      </c>
      <c r="P28" s="11">
        <f t="shared" ref="P28" si="43">D28/SUM(D28:D30)</f>
        <v>2.3798021382511709E-2</v>
      </c>
      <c r="Q28" s="11">
        <f t="shared" ref="Q28" si="44">E28/SUM(E28:E30)</f>
        <v>2.3993471740904417E-2</v>
      </c>
      <c r="R28" s="11">
        <f t="shared" ref="R28" si="45">F28/SUM(F28:F30)</f>
        <v>2.4309308660123655E-2</v>
      </c>
      <c r="S28" s="11">
        <f t="shared" ref="S28" si="46">G28/SUM(G28:G30)</f>
        <v>2.4424133214650139E-2</v>
      </c>
      <c r="T28" s="11">
        <f t="shared" ref="T28" si="47">H28/SUM(H28:H30)</f>
        <v>5.6182260561822607E-2</v>
      </c>
      <c r="U28" s="11">
        <f t="shared" ref="U28:W28" si="48">I28/SUM(I28:I30)</f>
        <v>4.247091412742382E-2</v>
      </c>
      <c r="V28" s="11">
        <f t="shared" si="48"/>
        <v>3.6104365567789939E-2</v>
      </c>
      <c r="W28" s="11">
        <f t="shared" si="48"/>
        <v>3.5873123377356361E-2</v>
      </c>
    </row>
    <row r="29" spans="2:23">
      <c r="B29" s="3" t="s">
        <v>114</v>
      </c>
      <c r="C29" s="8">
        <v>5985</v>
      </c>
      <c r="D29" s="8">
        <v>6105</v>
      </c>
      <c r="E29" s="8">
        <v>5926</v>
      </c>
      <c r="F29" s="8">
        <v>6152</v>
      </c>
      <c r="G29" s="8">
        <v>5157</v>
      </c>
      <c r="H29" s="8">
        <v>5426</v>
      </c>
      <c r="I29" s="8">
        <v>6369</v>
      </c>
      <c r="J29" s="8">
        <v>6684</v>
      </c>
      <c r="K29" s="8">
        <v>7067</v>
      </c>
      <c r="L29"/>
      <c r="N29" s="9" t="str">
        <f>B29</f>
        <v>Private</v>
      </c>
      <c r="O29" s="11">
        <f>C29/SUM(C28:C30)</f>
        <v>6.4005903301357123E-2</v>
      </c>
      <c r="P29" s="11">
        <f t="shared" ref="P29" si="49">D29/SUM(D28:D30)</f>
        <v>6.4116028482009702E-2</v>
      </c>
      <c r="Q29" s="11">
        <f t="shared" ref="Q29" si="50">E29/SUM(E28:E30)</f>
        <v>6.2802700325353178E-2</v>
      </c>
      <c r="R29" s="11">
        <f t="shared" ref="R29" si="51">F29/SUM(F28:F30)</f>
        <v>6.6496605992476976E-2</v>
      </c>
      <c r="S29" s="11">
        <f t="shared" ref="S29" si="52">G29/SUM(G28:G30)</f>
        <v>5.5980113327978115E-2</v>
      </c>
      <c r="T29" s="11">
        <f t="shared" ref="T29" si="53">H29/SUM(H28:H30)</f>
        <v>6.0008847600088476E-2</v>
      </c>
      <c r="U29" s="11">
        <f t="shared" ref="U29:W29" si="54">I29/SUM(I28:I30)</f>
        <v>7.0570637119113572E-2</v>
      </c>
      <c r="V29" s="11">
        <f t="shared" si="54"/>
        <v>7.4115964206114229E-2</v>
      </c>
      <c r="W29" s="11">
        <f t="shared" si="54"/>
        <v>7.9771983293825482E-2</v>
      </c>
    </row>
    <row r="30" spans="2:23">
      <c r="B30" s="3" t="s">
        <v>115</v>
      </c>
      <c r="C30" s="8">
        <v>85334</v>
      </c>
      <c r="D30" s="8">
        <v>86847</v>
      </c>
      <c r="E30" s="8">
        <v>86169</v>
      </c>
      <c r="F30" s="8">
        <v>84115</v>
      </c>
      <c r="G30" s="8">
        <v>84715</v>
      </c>
      <c r="H30" s="8">
        <v>79914</v>
      </c>
      <c r="I30" s="8">
        <v>80048</v>
      </c>
      <c r="J30" s="8">
        <v>80243</v>
      </c>
      <c r="K30" s="8">
        <v>78345</v>
      </c>
      <c r="L30"/>
      <c r="M30" s="19"/>
      <c r="N30" s="19" t="str">
        <f>B30</f>
        <v>Public</v>
      </c>
      <c r="O30" s="20">
        <f>C30/SUM(C28:C30)</f>
        <v>0.91259477900050268</v>
      </c>
      <c r="P30" s="20">
        <f t="shared" ref="P30" si="55">D30/SUM(D28:D30)</f>
        <v>0.91208595013547855</v>
      </c>
      <c r="Q30" s="20">
        <f t="shared" ref="Q30" si="56">E30/SUM(E28:E30)</f>
        <v>0.91320382793374244</v>
      </c>
      <c r="R30" s="20">
        <f t="shared" ref="R30" si="57">F30/SUM(F28:F30)</f>
        <v>0.90919408534739932</v>
      </c>
      <c r="S30" s="20">
        <f t="shared" ref="S30" si="58">G30/SUM(G28:G30)</f>
        <v>0.91959575345737177</v>
      </c>
      <c r="T30" s="20">
        <f t="shared" ref="T30" si="59">H30/SUM(H28:H30)</f>
        <v>0.88380889183808897</v>
      </c>
      <c r="U30" s="20">
        <f t="shared" ref="U30:W30" si="60">I30/SUM(I28:I30)</f>
        <v>0.88695844875346264</v>
      </c>
      <c r="V30" s="20">
        <f t="shared" si="60"/>
        <v>0.88977967022609583</v>
      </c>
      <c r="W30" s="20">
        <f t="shared" si="60"/>
        <v>0.88435489332881811</v>
      </c>
    </row>
    <row r="31" spans="2:23">
      <c r="B31" s="132" t="s">
        <v>134</v>
      </c>
      <c r="C31" s="133"/>
      <c r="D31" s="133"/>
      <c r="E31" s="133"/>
      <c r="F31" s="133"/>
      <c r="G31" s="133"/>
      <c r="H31" s="133"/>
      <c r="I31" s="133"/>
      <c r="J31" s="133"/>
      <c r="K31" s="133"/>
      <c r="L31"/>
      <c r="M31" s="1" t="s">
        <v>171</v>
      </c>
      <c r="N31" s="1"/>
      <c r="O31" s="1" t="str">
        <f>$C$14</f>
        <v>2015-2016</v>
      </c>
      <c r="P31" s="1" t="str">
        <f>$D$14</f>
        <v>2016-2017</v>
      </c>
      <c r="Q31" s="1" t="str">
        <f>$E$14</f>
        <v>2017-2018</v>
      </c>
      <c r="R31" s="1" t="str">
        <f>$F$14</f>
        <v>2018-2019</v>
      </c>
      <c r="S31" s="1" t="str">
        <f>$G$14</f>
        <v>2019-2020</v>
      </c>
      <c r="T31" s="1" t="str">
        <f>$H$14</f>
        <v>2020-2021</v>
      </c>
      <c r="U31" s="1" t="str">
        <f>$I$14</f>
        <v>2021-2022</v>
      </c>
      <c r="V31" s="1" t="str">
        <f>$J$14</f>
        <v>2022-2023</v>
      </c>
      <c r="W31" s="1" t="str">
        <f>$K$14</f>
        <v>2023-2024</v>
      </c>
    </row>
    <row r="32" spans="2:23">
      <c r="B32" s="3" t="s">
        <v>113</v>
      </c>
      <c r="C32" s="8">
        <v>2164</v>
      </c>
      <c r="D32" s="8">
        <v>2199</v>
      </c>
      <c r="E32" s="8">
        <v>2230</v>
      </c>
      <c r="F32" s="8">
        <v>2296</v>
      </c>
      <c r="G32" s="8">
        <v>2090</v>
      </c>
      <c r="H32" s="8">
        <v>4786</v>
      </c>
      <c r="I32" s="8">
        <v>3713</v>
      </c>
      <c r="J32" s="8">
        <v>3120</v>
      </c>
      <c r="K32" s="8">
        <v>3093</v>
      </c>
      <c r="L32"/>
      <c r="N32" s="9" t="str">
        <f>B32</f>
        <v>Home-Based</v>
      </c>
      <c r="O32" s="11">
        <f>C32/SUM(C32:C34)</f>
        <v>2.3908960335874488E-2</v>
      </c>
      <c r="P32" s="11">
        <f t="shared" ref="P32" si="61">D32/SUM(D32:D34)</f>
        <v>2.3246226056070025E-2</v>
      </c>
      <c r="Q32" s="11">
        <f t="shared" ref="Q32" si="62">E32/SUM(E32:E34)</f>
        <v>2.3207168205138878E-2</v>
      </c>
      <c r="R32" s="11">
        <f t="shared" ref="R32" si="63">F32/SUM(F32:F34)</f>
        <v>2.4190064794816415E-2</v>
      </c>
      <c r="S32" s="11">
        <f t="shared" ref="S32" si="64">G32/SUM(G32:G34)</f>
        <v>2.2731969415168422E-2</v>
      </c>
      <c r="T32" s="11">
        <f t="shared" ref="T32" si="65">H32/SUM(H32:H34)</f>
        <v>5.2342622161949341E-2</v>
      </c>
      <c r="U32" s="11">
        <f t="shared" ref="U32:W32" si="66">I32/SUM(I32:I34)</f>
        <v>4.1437419786842254E-2</v>
      </c>
      <c r="V32" s="11">
        <f t="shared" si="66"/>
        <v>3.4390018076804377E-2</v>
      </c>
      <c r="W32" s="11">
        <f t="shared" si="66"/>
        <v>3.4028648755693447E-2</v>
      </c>
    </row>
    <row r="33" spans="2:23">
      <c r="B33" s="3" t="s">
        <v>114</v>
      </c>
      <c r="C33" s="8">
        <v>5633</v>
      </c>
      <c r="D33" s="8">
        <v>5977</v>
      </c>
      <c r="E33" s="8">
        <v>5893</v>
      </c>
      <c r="F33" s="8">
        <v>6000</v>
      </c>
      <c r="G33" s="8">
        <v>5086</v>
      </c>
      <c r="H33" s="8">
        <v>5245</v>
      </c>
      <c r="I33" s="8">
        <v>6230</v>
      </c>
      <c r="J33" s="8">
        <v>6634</v>
      </c>
      <c r="K33" s="8">
        <v>6612</v>
      </c>
      <c r="L33"/>
      <c r="N33" s="9" t="str">
        <f>B33</f>
        <v>Private</v>
      </c>
      <c r="O33" s="11">
        <f>C33/SUM(C32:C34)</f>
        <v>6.2236216992597501E-2</v>
      </c>
      <c r="P33" s="11">
        <f t="shared" ref="P33" si="67">D33/SUM(D32:D34)</f>
        <v>6.3184489830436799E-2</v>
      </c>
      <c r="Q33" s="11">
        <f t="shared" ref="Q33" si="68">E33/SUM(E32:E34)</f>
        <v>6.1327283512503772E-2</v>
      </c>
      <c r="R33" s="11">
        <f t="shared" ref="R33" si="69">F33/SUM(F32:F34)</f>
        <v>6.321445503871885E-2</v>
      </c>
      <c r="S33" s="11">
        <f t="shared" ref="S33" si="70">G33/SUM(G32:G34)</f>
        <v>5.5318084423706511E-2</v>
      </c>
      <c r="T33" s="11">
        <f t="shared" ref="T33" si="71">H33/SUM(H32:H34)</f>
        <v>5.7362526794697929E-2</v>
      </c>
      <c r="U33" s="11">
        <f t="shared" ref="U33:W33" si="72">I33/SUM(I32:I34)</f>
        <v>6.9527370124435023E-2</v>
      </c>
      <c r="V33" s="11">
        <f t="shared" si="72"/>
        <v>7.3122878179974427E-2</v>
      </c>
      <c r="W33" s="11">
        <f t="shared" si="72"/>
        <v>7.274407551653575E-2</v>
      </c>
    </row>
    <row r="34" spans="2:23">
      <c r="B34" s="3" t="s">
        <v>115</v>
      </c>
      <c r="C34" s="8">
        <v>82713</v>
      </c>
      <c r="D34" s="8">
        <v>86420</v>
      </c>
      <c r="E34" s="8">
        <v>87968</v>
      </c>
      <c r="F34" s="8">
        <v>86619</v>
      </c>
      <c r="G34" s="8">
        <v>84765</v>
      </c>
      <c r="H34" s="8">
        <v>81405</v>
      </c>
      <c r="I34" s="8">
        <v>79662</v>
      </c>
      <c r="J34" s="8">
        <v>80970</v>
      </c>
      <c r="K34" s="8">
        <v>81189</v>
      </c>
      <c r="L34"/>
      <c r="M34" s="19"/>
      <c r="N34" s="19" t="str">
        <f>B34</f>
        <v>Public</v>
      </c>
      <c r="O34" s="20">
        <f>C34/SUM(C32:C34)</f>
        <v>0.91385482267152796</v>
      </c>
      <c r="P34" s="20">
        <f t="shared" ref="P34" si="73">D34/SUM(D32:D34)</f>
        <v>0.91356928411349314</v>
      </c>
      <c r="Q34" s="20">
        <f t="shared" ref="Q34" si="74">E34/SUM(E32:E34)</f>
        <v>0.91546554828235738</v>
      </c>
      <c r="R34" s="20">
        <f t="shared" ref="R34" si="75">F34/SUM(F32:F34)</f>
        <v>0.91259548016646475</v>
      </c>
      <c r="S34" s="20">
        <f t="shared" ref="S34" si="76">G34/SUM(G32:G34)</f>
        <v>0.92194994616112502</v>
      </c>
      <c r="T34" s="20">
        <f t="shared" ref="T34" si="77">H34/SUM(H32:H34)</f>
        <v>0.89029485104335271</v>
      </c>
      <c r="U34" s="20">
        <f t="shared" ref="U34:W34" si="78">I34/SUM(I32:I34)</f>
        <v>0.88903521008872277</v>
      </c>
      <c r="V34" s="20">
        <f t="shared" si="78"/>
        <v>0.89248710374322116</v>
      </c>
      <c r="W34" s="20">
        <f t="shared" si="78"/>
        <v>0.89322727572777083</v>
      </c>
    </row>
    <row r="35" spans="2:23">
      <c r="B35" s="132" t="s">
        <v>135</v>
      </c>
      <c r="C35" s="133"/>
      <c r="D35" s="133"/>
      <c r="E35" s="133"/>
      <c r="F35" s="133"/>
      <c r="G35" s="133"/>
      <c r="H35" s="133"/>
      <c r="I35" s="133"/>
      <c r="J35" s="133"/>
      <c r="K35" s="133"/>
      <c r="L35"/>
      <c r="M35" s="1" t="s">
        <v>172</v>
      </c>
      <c r="N35" s="1"/>
      <c r="O35" s="1" t="str">
        <f>$C$14</f>
        <v>2015-2016</v>
      </c>
      <c r="P35" s="1" t="str">
        <f>$D$14</f>
        <v>2016-2017</v>
      </c>
      <c r="Q35" s="1" t="str">
        <f>$E$14</f>
        <v>2017-2018</v>
      </c>
      <c r="R35" s="1" t="str">
        <f>$F$14</f>
        <v>2018-2019</v>
      </c>
      <c r="S35" s="1" t="str">
        <f>$G$14</f>
        <v>2019-2020</v>
      </c>
      <c r="T35" s="1" t="str">
        <f>$H$14</f>
        <v>2020-2021</v>
      </c>
      <c r="U35" s="1" t="str">
        <f>$I$14</f>
        <v>2021-2022</v>
      </c>
      <c r="V35" s="1" t="str">
        <f>$J$14</f>
        <v>2022-2023</v>
      </c>
      <c r="W35" s="1" t="str">
        <f>$K$14</f>
        <v>2023-2024</v>
      </c>
    </row>
    <row r="36" spans="2:23">
      <c r="B36" s="3" t="s">
        <v>113</v>
      </c>
      <c r="C36" s="8">
        <v>2059</v>
      </c>
      <c r="D36" s="8">
        <v>2197</v>
      </c>
      <c r="E36" s="8">
        <v>2213</v>
      </c>
      <c r="F36" s="8">
        <v>2271</v>
      </c>
      <c r="G36" s="8">
        <v>2151</v>
      </c>
      <c r="H36" s="8">
        <v>4257</v>
      </c>
      <c r="I36" s="8">
        <v>3575</v>
      </c>
      <c r="J36" s="8">
        <v>3063</v>
      </c>
      <c r="K36" s="8">
        <v>3007</v>
      </c>
      <c r="L36"/>
      <c r="N36" s="9" t="str">
        <f>B36</f>
        <v>Home-Based</v>
      </c>
      <c r="O36" s="11">
        <f>C36/SUM(C36:C38)</f>
        <v>2.3213862926592783E-2</v>
      </c>
      <c r="P36" s="11">
        <f t="shared" ref="P36" si="79">D36/SUM(D36:D38)</f>
        <v>2.3933765455634838E-2</v>
      </c>
      <c r="Q36" s="11">
        <f t="shared" ref="Q36" si="80">E36/SUM(E36:E38)</f>
        <v>2.3187585787780678E-2</v>
      </c>
      <c r="R36" s="11">
        <f t="shared" ref="R36" si="81">F36/SUM(F36:F38)</f>
        <v>2.3486948248045338E-2</v>
      </c>
      <c r="S36" s="11">
        <f t="shared" ref="S36" si="82">G36/SUM(G36:G38)</f>
        <v>2.2758292334550071E-2</v>
      </c>
      <c r="T36" s="11">
        <f t="shared" ref="T36" si="83">H36/SUM(H36:H38)</f>
        <v>4.6464161363909233E-2</v>
      </c>
      <c r="U36" s="11">
        <f t="shared" ref="U36:W36" si="84">I36/SUM(I36:I38)</f>
        <v>3.9469616675499031E-2</v>
      </c>
      <c r="V36" s="11">
        <f t="shared" si="84"/>
        <v>3.3980851795560194E-2</v>
      </c>
      <c r="W36" s="11">
        <f t="shared" si="84"/>
        <v>3.2869494878829945E-2</v>
      </c>
    </row>
    <row r="37" spans="2:23">
      <c r="B37" s="3" t="s">
        <v>114</v>
      </c>
      <c r="C37" s="8">
        <v>5694</v>
      </c>
      <c r="D37" s="8">
        <v>5681</v>
      </c>
      <c r="E37" s="8">
        <v>5938</v>
      </c>
      <c r="F37" s="8">
        <v>6115</v>
      </c>
      <c r="G37" s="8">
        <v>5050</v>
      </c>
      <c r="H37" s="8">
        <v>5427</v>
      </c>
      <c r="I37" s="8">
        <v>6135</v>
      </c>
      <c r="J37" s="8">
        <v>6624</v>
      </c>
      <c r="K37" s="8">
        <v>6646</v>
      </c>
      <c r="L37"/>
      <c r="N37" s="9" t="str">
        <f>B37</f>
        <v>Private</v>
      </c>
      <c r="O37" s="11">
        <f>C37/SUM(C36:C38)</f>
        <v>6.4196083294812675E-2</v>
      </c>
      <c r="P37" s="11">
        <f t="shared" ref="P37" si="85">D37/SUM(D36:D38)</f>
        <v>6.1887902391197777E-2</v>
      </c>
      <c r="Q37" s="11">
        <f t="shared" ref="Q37" si="86">E37/SUM(E36:E38)</f>
        <v>6.2217751652888231E-2</v>
      </c>
      <c r="R37" s="11">
        <f t="shared" ref="R37" si="87">F37/SUM(F36:F38)</f>
        <v>6.3242046911843791E-2</v>
      </c>
      <c r="S37" s="11">
        <f t="shared" ref="S37" si="88">G37/SUM(G36:G38)</f>
        <v>5.3430672380045494E-2</v>
      </c>
      <c r="T37" s="11">
        <f t="shared" ref="T37" si="89">H37/SUM(H36:H38)</f>
        <v>5.9234438271537564E-2</v>
      </c>
      <c r="U37" s="11">
        <f t="shared" ref="U37:W37" si="90">I37/SUM(I36:I38)</f>
        <v>6.7733174350821407E-2</v>
      </c>
      <c r="V37" s="11">
        <f t="shared" si="90"/>
        <v>7.3486504176882364E-2</v>
      </c>
      <c r="W37" s="11">
        <f t="shared" si="90"/>
        <v>7.2647377108315203E-2</v>
      </c>
    </row>
    <row r="38" spans="2:23">
      <c r="B38" s="3" t="s">
        <v>115</v>
      </c>
      <c r="C38" s="8">
        <v>80944</v>
      </c>
      <c r="D38" s="8">
        <v>83917</v>
      </c>
      <c r="E38" s="8">
        <v>87288</v>
      </c>
      <c r="F38" s="8">
        <v>88306</v>
      </c>
      <c r="G38" s="8">
        <v>87314</v>
      </c>
      <c r="H38" s="8">
        <v>81935</v>
      </c>
      <c r="I38" s="8">
        <v>80866</v>
      </c>
      <c r="J38" s="8">
        <v>80452</v>
      </c>
      <c r="K38" s="8">
        <v>81830</v>
      </c>
      <c r="L38"/>
      <c r="M38" s="19"/>
      <c r="N38" s="19" t="str">
        <f>B38</f>
        <v>Public</v>
      </c>
      <c r="O38" s="20">
        <f>C38/SUM(C36:C38)</f>
        <v>0.91259005377859459</v>
      </c>
      <c r="P38" s="20">
        <f t="shared" ref="P38" si="91">D38/SUM(D36:D38)</f>
        <v>0.91417833215316735</v>
      </c>
      <c r="Q38" s="20">
        <f t="shared" ref="Q38" si="92">E38/SUM(E36:E38)</f>
        <v>0.91459466255933108</v>
      </c>
      <c r="R38" s="20">
        <f t="shared" ref="R38" si="93">F38/SUM(F36:F38)</f>
        <v>0.91327100484011092</v>
      </c>
      <c r="S38" s="20">
        <f t="shared" ref="S38" si="94">G38/SUM(G36:G38)</f>
        <v>0.92381103528540442</v>
      </c>
      <c r="T38" s="20">
        <f t="shared" ref="T38" si="95">H38/SUM(H36:H38)</f>
        <v>0.89430140036455319</v>
      </c>
      <c r="U38" s="20">
        <f t="shared" ref="U38:W38" si="96">I38/SUM(I36:I38)</f>
        <v>0.89279720897367953</v>
      </c>
      <c r="V38" s="20">
        <f t="shared" si="96"/>
        <v>0.89253264402755739</v>
      </c>
      <c r="W38" s="20">
        <f t="shared" si="96"/>
        <v>0.8944831280128549</v>
      </c>
    </row>
    <row r="39" spans="2:23">
      <c r="B39" s="132" t="s">
        <v>136</v>
      </c>
      <c r="C39" s="133"/>
      <c r="D39" s="133"/>
      <c r="E39" s="133"/>
      <c r="F39" s="133"/>
      <c r="G39" s="133"/>
      <c r="H39" s="133"/>
      <c r="I39" s="133"/>
      <c r="J39" s="133"/>
      <c r="K39" s="133"/>
      <c r="L39"/>
      <c r="M39" s="1" t="s">
        <v>173</v>
      </c>
      <c r="N39" s="1"/>
      <c r="O39" s="1" t="str">
        <f>$C$14</f>
        <v>2015-2016</v>
      </c>
      <c r="P39" s="1" t="str">
        <f>$D$14</f>
        <v>2016-2017</v>
      </c>
      <c r="Q39" s="1" t="str">
        <f>$E$14</f>
        <v>2017-2018</v>
      </c>
      <c r="R39" s="1" t="str">
        <f>$F$14</f>
        <v>2018-2019</v>
      </c>
      <c r="S39" s="1" t="str">
        <f>$G$14</f>
        <v>2019-2020</v>
      </c>
      <c r="T39" s="1" t="str">
        <f>$H$14</f>
        <v>2020-2021</v>
      </c>
      <c r="U39" s="1" t="str">
        <f>$I$14</f>
        <v>2021-2022</v>
      </c>
      <c r="V39" s="1" t="str">
        <f>$J$14</f>
        <v>2022-2023</v>
      </c>
      <c r="W39" s="1" t="str">
        <f>$K$14</f>
        <v>2023-2024</v>
      </c>
    </row>
    <row r="40" spans="2:23">
      <c r="B40" s="3" t="s">
        <v>113</v>
      </c>
      <c r="C40" s="8">
        <v>2115</v>
      </c>
      <c r="D40" s="8">
        <v>2079</v>
      </c>
      <c r="E40" s="8">
        <v>2032</v>
      </c>
      <c r="F40" s="8">
        <v>2266</v>
      </c>
      <c r="G40" s="8">
        <v>2129</v>
      </c>
      <c r="H40" s="8">
        <v>3994</v>
      </c>
      <c r="I40" s="8">
        <v>3267</v>
      </c>
      <c r="J40" s="8">
        <v>3033</v>
      </c>
      <c r="K40" s="8">
        <v>2962</v>
      </c>
      <c r="L40"/>
      <c r="N40" s="9" t="str">
        <f>B40</f>
        <v>Home-Based</v>
      </c>
      <c r="O40" s="11">
        <f>C40/SUM(C40:C42)</f>
        <v>2.3901005763363091E-2</v>
      </c>
      <c r="P40" s="11">
        <f t="shared" ref="P40" si="97">D40/SUM(D40:D42)</f>
        <v>2.314706570025719E-2</v>
      </c>
      <c r="Q40" s="11">
        <f t="shared" ref="Q40" si="98">E40/SUM(E40:E42)</f>
        <v>2.1991579995454497E-2</v>
      </c>
      <c r="R40" s="11">
        <f t="shared" ref="R40" si="99">F40/SUM(F40:F42)</f>
        <v>2.3563911650929661E-2</v>
      </c>
      <c r="S40" s="11">
        <f t="shared" ref="S40" si="100">G40/SUM(G40:G42)</f>
        <v>2.2060118745401983E-2</v>
      </c>
      <c r="T40" s="11">
        <f t="shared" ref="T40" si="101">H40/SUM(H40:H42)</f>
        <v>4.2474450458881458E-2</v>
      </c>
      <c r="U40" s="11">
        <f t="shared" ref="U40:W40" si="102">I40/SUM(I40:I42)</f>
        <v>3.5963936988804616E-2</v>
      </c>
      <c r="V40" s="11">
        <f t="shared" si="102"/>
        <v>3.3432908211069347E-2</v>
      </c>
      <c r="W40" s="11">
        <f t="shared" si="102"/>
        <v>3.2686301989648968E-2</v>
      </c>
    </row>
    <row r="41" spans="2:23">
      <c r="B41" s="3" t="s">
        <v>114</v>
      </c>
      <c r="C41" s="8">
        <v>5827</v>
      </c>
      <c r="D41" s="8">
        <v>5972</v>
      </c>
      <c r="E41" s="8">
        <v>5877</v>
      </c>
      <c r="F41" s="8">
        <v>6245</v>
      </c>
      <c r="G41" s="8">
        <v>5596</v>
      </c>
      <c r="H41" s="8">
        <v>5564</v>
      </c>
      <c r="I41" s="8">
        <v>6531</v>
      </c>
      <c r="J41" s="8">
        <v>6742</v>
      </c>
      <c r="K41" s="8">
        <v>6871</v>
      </c>
      <c r="L41"/>
      <c r="N41" s="9" t="str">
        <f>B41</f>
        <v>Private</v>
      </c>
      <c r="O41" s="11">
        <f>C41/SUM(C40:C42)</f>
        <v>6.5849248502655666E-2</v>
      </c>
      <c r="P41" s="11">
        <f t="shared" ref="P41" si="103">D41/SUM(D40:D42)</f>
        <v>6.6490753420844609E-2</v>
      </c>
      <c r="Q41" s="11">
        <f t="shared" ref="Q41" si="104">E41/SUM(E40:E42)</f>
        <v>6.3604584465199843E-2</v>
      </c>
      <c r="R41" s="11">
        <f t="shared" ref="R41" si="105">F41/SUM(F40:F42)</f>
        <v>6.4941142215382053E-2</v>
      </c>
      <c r="S41" s="11">
        <f t="shared" ref="S41" si="106">G41/SUM(G40:G42)</f>
        <v>5.7984229450103099E-2</v>
      </c>
      <c r="T41" s="11">
        <f t="shared" ref="T41" si="107">H41/SUM(H40:H42)</f>
        <v>5.9170716663299053E-2</v>
      </c>
      <c r="U41" s="11">
        <f t="shared" ref="U41:W41" si="108">I41/SUM(I40:I42)</f>
        <v>7.1894849242082323E-2</v>
      </c>
      <c r="V41" s="11">
        <f t="shared" si="108"/>
        <v>7.4317397678545838E-2</v>
      </c>
      <c r="W41" s="11">
        <f t="shared" si="108"/>
        <v>7.582295103675829E-2</v>
      </c>
    </row>
    <row r="42" spans="2:23">
      <c r="B42" s="3" t="s">
        <v>115</v>
      </c>
      <c r="C42" s="8">
        <v>80548</v>
      </c>
      <c r="D42" s="8">
        <v>81766</v>
      </c>
      <c r="E42" s="8">
        <v>84490</v>
      </c>
      <c r="F42" s="8">
        <v>87653</v>
      </c>
      <c r="G42" s="8">
        <v>88784</v>
      </c>
      <c r="H42" s="8">
        <v>84475</v>
      </c>
      <c r="I42" s="8">
        <v>81043</v>
      </c>
      <c r="J42" s="8">
        <v>80944</v>
      </c>
      <c r="K42" s="8">
        <v>80786</v>
      </c>
      <c r="L42"/>
      <c r="M42" s="19"/>
      <c r="N42" s="19" t="str">
        <f>B42</f>
        <v>Public</v>
      </c>
      <c r="O42" s="20">
        <f>C42/SUM(C40:C42)</f>
        <v>0.91024974573398121</v>
      </c>
      <c r="P42" s="20">
        <f t="shared" ref="P42" si="109">D42/SUM(D40:D42)</f>
        <v>0.9103621808788982</v>
      </c>
      <c r="Q42" s="20">
        <f t="shared" ref="Q42" si="110">E42/SUM(E40:E42)</f>
        <v>0.91440383553934568</v>
      </c>
      <c r="R42" s="20">
        <f t="shared" ref="R42" si="111">F42/SUM(F40:F42)</f>
        <v>0.91149494613368831</v>
      </c>
      <c r="S42" s="20">
        <f t="shared" ref="S42" si="112">G42/SUM(G40:G42)</f>
        <v>0.9199556518044949</v>
      </c>
      <c r="T42" s="20">
        <f t="shared" ref="T42" si="113">H42/SUM(H40:H42)</f>
        <v>0.89835483287781948</v>
      </c>
      <c r="U42" s="20">
        <f t="shared" ref="U42:W42" si="114">I42/SUM(I40:I42)</f>
        <v>0.89214121376911304</v>
      </c>
      <c r="V42" s="20">
        <f t="shared" si="114"/>
        <v>0.89224969411038479</v>
      </c>
      <c r="W42" s="20">
        <f t="shared" si="114"/>
        <v>0.89149074697359276</v>
      </c>
    </row>
    <row r="43" spans="2:23">
      <c r="B43" s="132" t="s">
        <v>137</v>
      </c>
      <c r="C43" s="133"/>
      <c r="D43" s="133"/>
      <c r="E43" s="133"/>
      <c r="F43" s="133"/>
      <c r="G43" s="133"/>
      <c r="H43" s="133"/>
      <c r="I43" s="133"/>
      <c r="J43" s="133"/>
      <c r="K43" s="133"/>
      <c r="L43"/>
      <c r="M43" s="1" t="s">
        <v>174</v>
      </c>
      <c r="N43" s="1"/>
      <c r="O43" s="1" t="str">
        <f>$C$14</f>
        <v>2015-2016</v>
      </c>
      <c r="P43" s="1" t="str">
        <f>$D$14</f>
        <v>2016-2017</v>
      </c>
      <c r="Q43" s="1" t="str">
        <f>$E$14</f>
        <v>2017-2018</v>
      </c>
      <c r="R43" s="1" t="str">
        <f>$F$14</f>
        <v>2018-2019</v>
      </c>
      <c r="S43" s="1" t="str">
        <f>$G$14</f>
        <v>2019-2020</v>
      </c>
      <c r="T43" s="1" t="str">
        <f>$H$14</f>
        <v>2020-2021</v>
      </c>
      <c r="U43" s="1" t="str">
        <f>$I$14</f>
        <v>2021-2022</v>
      </c>
      <c r="V43" s="1" t="str">
        <f>$J$14</f>
        <v>2022-2023</v>
      </c>
      <c r="W43" s="1" t="str">
        <f>$K$14</f>
        <v>2023-2024</v>
      </c>
    </row>
    <row r="44" spans="2:23">
      <c r="B44" s="3" t="s">
        <v>113</v>
      </c>
      <c r="C44" s="8">
        <v>2019</v>
      </c>
      <c r="D44" s="8">
        <v>2009</v>
      </c>
      <c r="E44" s="8">
        <v>2013</v>
      </c>
      <c r="F44" s="8">
        <v>2003</v>
      </c>
      <c r="G44" s="8">
        <v>2080</v>
      </c>
      <c r="H44" s="8">
        <v>3591</v>
      </c>
      <c r="I44" s="8">
        <v>2948</v>
      </c>
      <c r="J44" s="8">
        <v>2798</v>
      </c>
      <c r="K44" s="8">
        <v>2800</v>
      </c>
      <c r="L44"/>
      <c r="N44" s="9" t="str">
        <f>B44</f>
        <v>Home-Based</v>
      </c>
      <c r="O44" s="11">
        <f>C44/SUM(C44:C46)</f>
        <v>2.3003304090235845E-2</v>
      </c>
      <c r="P44" s="11">
        <f t="shared" ref="P44" si="115">D44/SUM(D44:D46)</f>
        <v>2.2447679810496442E-2</v>
      </c>
      <c r="Q44" s="11">
        <f t="shared" ref="Q44" si="116">E44/SUM(E44:E46)</f>
        <v>2.222639342814239E-2</v>
      </c>
      <c r="R44" s="11">
        <f t="shared" ref="R44" si="117">F44/SUM(F44:F46)</f>
        <v>2.1555249451164393E-2</v>
      </c>
      <c r="S44" s="11">
        <f t="shared" ref="S44" si="118">G44/SUM(G44:G46)</f>
        <v>2.1702611617157586E-2</v>
      </c>
      <c r="T44" s="11">
        <f t="shared" ref="T44" si="119">H44/SUM(H44:H46)</f>
        <v>3.7520766506107181E-2</v>
      </c>
      <c r="U44" s="11">
        <f t="shared" ref="U44:W44" si="120">I44/SUM(I44:I46)</f>
        <v>3.1716658776950554E-2</v>
      </c>
      <c r="V44" s="11">
        <f t="shared" si="120"/>
        <v>3.0779723664525215E-2</v>
      </c>
      <c r="W44" s="11">
        <f t="shared" si="120"/>
        <v>3.0766526019690578E-2</v>
      </c>
    </row>
    <row r="45" spans="2:23">
      <c r="B45" s="3" t="s">
        <v>114</v>
      </c>
      <c r="C45" s="8">
        <v>5693</v>
      </c>
      <c r="D45" s="8">
        <v>5849</v>
      </c>
      <c r="E45" s="8">
        <v>5846</v>
      </c>
      <c r="F45" s="8">
        <v>5939</v>
      </c>
      <c r="G45" s="8">
        <v>5432</v>
      </c>
      <c r="H45" s="8">
        <v>5396</v>
      </c>
      <c r="I45" s="8">
        <v>6078</v>
      </c>
      <c r="J45" s="8">
        <v>6638</v>
      </c>
      <c r="K45" s="8">
        <v>6628</v>
      </c>
      <c r="L45"/>
      <c r="N45" s="9" t="str">
        <f>B45</f>
        <v>Private</v>
      </c>
      <c r="O45" s="11">
        <f>C45/SUM(C44:C46)</f>
        <v>6.4862709353993395E-2</v>
      </c>
      <c r="P45" s="11">
        <f t="shared" ref="P45" si="121">D45/SUM(D44:D46)</f>
        <v>6.5354145949026221E-2</v>
      </c>
      <c r="Q45" s="11">
        <f t="shared" ref="Q45" si="122">E45/SUM(E44:E46)</f>
        <v>6.4548184789329568E-2</v>
      </c>
      <c r="R45" s="11">
        <f t="shared" ref="R45" si="123">F45/SUM(F44:F46)</f>
        <v>6.3912444578365118E-2</v>
      </c>
      <c r="S45" s="11">
        <f t="shared" ref="S45" si="124">G45/SUM(G44:G46)</f>
        <v>5.6677204954038461E-2</v>
      </c>
      <c r="T45" s="11">
        <f t="shared" ref="T45" si="125">H45/SUM(H44:H46)</f>
        <v>5.6380411046213968E-2</v>
      </c>
      <c r="U45" s="11">
        <f t="shared" ref="U45:W45" si="126">I45/SUM(I44:I46)</f>
        <v>6.5391401643929939E-2</v>
      </c>
      <c r="V45" s="11">
        <f t="shared" si="126"/>
        <v>7.3022089236997267E-2</v>
      </c>
      <c r="W45" s="11">
        <f t="shared" si="126"/>
        <v>7.2828762306610409E-2</v>
      </c>
    </row>
    <row r="46" spans="2:23">
      <c r="B46" s="3" t="s">
        <v>115</v>
      </c>
      <c r="C46" s="8">
        <v>80058</v>
      </c>
      <c r="D46" s="8">
        <v>81639</v>
      </c>
      <c r="E46" s="8">
        <v>82709</v>
      </c>
      <c r="F46" s="8">
        <v>84982</v>
      </c>
      <c r="G46" s="8">
        <v>88329</v>
      </c>
      <c r="H46" s="8">
        <v>86720</v>
      </c>
      <c r="I46" s="8">
        <v>83922</v>
      </c>
      <c r="J46" s="8">
        <v>81468</v>
      </c>
      <c r="K46" s="8">
        <v>81580</v>
      </c>
      <c r="L46"/>
      <c r="M46" s="19"/>
      <c r="N46" s="19" t="str">
        <f>B46</f>
        <v>Public</v>
      </c>
      <c r="O46" s="20">
        <f>C46/SUM(C44:C46)</f>
        <v>0.91213398655577071</v>
      </c>
      <c r="P46" s="20">
        <f t="shared" ref="P46" si="127">D46/SUM(D44:D46)</f>
        <v>0.91219817424047733</v>
      </c>
      <c r="Q46" s="20">
        <f t="shared" ref="Q46" si="128">E46/SUM(E44:E46)</f>
        <v>0.91322542178252808</v>
      </c>
      <c r="R46" s="20">
        <f t="shared" ref="R46" si="129">F46/SUM(F44:F46)</f>
        <v>0.91453230597047053</v>
      </c>
      <c r="S46" s="20">
        <f t="shared" ref="S46" si="130">G46/SUM(G44:G46)</f>
        <v>0.92162018342880392</v>
      </c>
      <c r="T46" s="20">
        <f t="shared" ref="T46" si="131">H46/SUM(H44:H46)</f>
        <v>0.90609882244767881</v>
      </c>
      <c r="U46" s="20">
        <f t="shared" ref="U46:W46" si="132">I46/SUM(I44:I46)</f>
        <v>0.90289193957911951</v>
      </c>
      <c r="V46" s="20">
        <f t="shared" si="132"/>
        <v>0.89619818709847754</v>
      </c>
      <c r="W46" s="20">
        <f t="shared" si="132"/>
        <v>0.89640471167369906</v>
      </c>
    </row>
    <row r="47" spans="2:23">
      <c r="B47" s="132" t="s">
        <v>147</v>
      </c>
      <c r="C47" s="133"/>
      <c r="D47" s="133"/>
      <c r="E47" s="133"/>
      <c r="F47" s="133"/>
      <c r="G47" s="133"/>
      <c r="H47" s="133"/>
      <c r="I47" s="133"/>
      <c r="J47" s="133"/>
      <c r="K47" s="133"/>
      <c r="L47"/>
      <c r="M47" s="1" t="s">
        <v>175</v>
      </c>
      <c r="N47" s="1"/>
      <c r="O47" s="1" t="str">
        <f>$C$14</f>
        <v>2015-2016</v>
      </c>
      <c r="P47" s="1" t="str">
        <f>$D$14</f>
        <v>2016-2017</v>
      </c>
      <c r="Q47" s="1" t="str">
        <f>$E$14</f>
        <v>2017-2018</v>
      </c>
      <c r="R47" s="1" t="str">
        <f>$F$14</f>
        <v>2018-2019</v>
      </c>
      <c r="S47" s="1" t="str">
        <f>$G$14</f>
        <v>2019-2020</v>
      </c>
      <c r="T47" s="1" t="str">
        <f>$H$14</f>
        <v>2020-2021</v>
      </c>
      <c r="U47" s="1" t="str">
        <f>$I$14</f>
        <v>2021-2022</v>
      </c>
      <c r="V47" s="1" t="str">
        <f>$J$14</f>
        <v>2022-2023</v>
      </c>
      <c r="W47" s="1" t="str">
        <f>$K$14</f>
        <v>2023-2024</v>
      </c>
    </row>
    <row r="48" spans="2:23">
      <c r="B48" s="3" t="s">
        <v>113</v>
      </c>
      <c r="C48" s="8">
        <v>1942</v>
      </c>
      <c r="D48" s="8">
        <v>1933</v>
      </c>
      <c r="E48" s="8">
        <v>1943</v>
      </c>
      <c r="F48" s="8">
        <v>1966</v>
      </c>
      <c r="G48" s="8">
        <v>1864</v>
      </c>
      <c r="H48" s="8">
        <v>3139</v>
      </c>
      <c r="I48" s="8">
        <v>2669</v>
      </c>
      <c r="J48" s="8">
        <v>2621</v>
      </c>
      <c r="K48" s="8">
        <v>2479</v>
      </c>
      <c r="L48"/>
      <c r="N48" s="9" t="str">
        <f>B48</f>
        <v>Home-Based</v>
      </c>
      <c r="O48" s="11">
        <f>C48/SUM(C48:C50)</f>
        <v>2.2296723231302669E-2</v>
      </c>
      <c r="P48" s="11">
        <f t="shared" ref="P48" si="133">D48/SUM(D48:D50)</f>
        <v>2.1743532058492689E-2</v>
      </c>
      <c r="Q48" s="11">
        <f t="shared" ref="Q48" si="134">E48/SUM(E48:E50)</f>
        <v>2.157091312794893E-2</v>
      </c>
      <c r="R48" s="11">
        <f t="shared" ref="R48" si="135">F48/SUM(F48:F50)</f>
        <v>2.1582338928347954E-2</v>
      </c>
      <c r="S48" s="11">
        <f t="shared" ref="S48" si="136">G48/SUM(G48:G50)</f>
        <v>2.0109393373825425E-2</v>
      </c>
      <c r="T48" s="11">
        <f t="shared" ref="T48" si="137">H48/SUM(H48:H50)</f>
        <v>3.2871863611611443E-2</v>
      </c>
      <c r="U48" s="11">
        <f t="shared" ref="U48:W48" si="138">I48/SUM(I48:I50)</f>
        <v>2.8155731046836201E-2</v>
      </c>
      <c r="V48" s="11">
        <f t="shared" si="138"/>
        <v>2.8108444330051691E-2</v>
      </c>
      <c r="W48" s="11">
        <f t="shared" si="138"/>
        <v>2.7186787155641341E-2</v>
      </c>
    </row>
    <row r="49" spans="2:23">
      <c r="B49" s="3" t="s">
        <v>114</v>
      </c>
      <c r="C49" s="8">
        <v>5445</v>
      </c>
      <c r="D49" s="8">
        <v>5691</v>
      </c>
      <c r="E49" s="8">
        <v>5745</v>
      </c>
      <c r="F49" s="8">
        <v>5872</v>
      </c>
      <c r="G49" s="8">
        <v>5146</v>
      </c>
      <c r="H49" s="8">
        <v>5473</v>
      </c>
      <c r="I49" s="8">
        <v>6012</v>
      </c>
      <c r="J49" s="8">
        <v>6206</v>
      </c>
      <c r="K49" s="8">
        <v>6401</v>
      </c>
      <c r="L49"/>
      <c r="N49" s="9" t="str">
        <f>B49</f>
        <v>Private</v>
      </c>
      <c r="O49" s="11">
        <f>C49/SUM(C48:C50)</f>
        <v>6.2515786814852231E-2</v>
      </c>
      <c r="P49" s="11">
        <f t="shared" ref="P49" si="139">D49/SUM(D48:D50)</f>
        <v>6.4015748031496067E-2</v>
      </c>
      <c r="Q49" s="11">
        <f t="shared" ref="Q49" si="140">E49/SUM(E48:E50)</f>
        <v>6.3780183180682765E-2</v>
      </c>
      <c r="R49" s="11">
        <f t="shared" ref="R49" si="141">F49/SUM(F48:F50)</f>
        <v>6.4461594194943628E-2</v>
      </c>
      <c r="S49" s="11">
        <f t="shared" ref="S49" si="142">G49/SUM(G48:G50)</f>
        <v>5.5516597801344221E-2</v>
      </c>
      <c r="T49" s="11">
        <f t="shared" ref="T49" si="143">H49/SUM(H48:H50)</f>
        <v>5.7313701671344197E-2</v>
      </c>
      <c r="U49" s="11">
        <f t="shared" ref="U49:W49" si="144">I49/SUM(I48:I50)</f>
        <v>6.3421601743566591E-2</v>
      </c>
      <c r="V49" s="11">
        <f t="shared" si="144"/>
        <v>6.655513373227806E-2</v>
      </c>
      <c r="W49" s="11">
        <f t="shared" si="144"/>
        <v>7.0198719073521668E-2</v>
      </c>
    </row>
    <row r="50" spans="2:23">
      <c r="B50" s="3" t="s">
        <v>115</v>
      </c>
      <c r="C50" s="8">
        <v>79711</v>
      </c>
      <c r="D50" s="8">
        <v>81276</v>
      </c>
      <c r="E50" s="8">
        <v>82387</v>
      </c>
      <c r="F50" s="8">
        <v>83255</v>
      </c>
      <c r="G50" s="8">
        <v>85683</v>
      </c>
      <c r="H50" s="8">
        <v>86880</v>
      </c>
      <c r="I50" s="8">
        <v>86113.2</v>
      </c>
      <c r="J50" s="8">
        <v>84419</v>
      </c>
      <c r="K50" s="8">
        <v>82304</v>
      </c>
      <c r="L50"/>
      <c r="M50" s="19"/>
      <c r="N50" s="19" t="str">
        <f>B50</f>
        <v>Public</v>
      </c>
      <c r="O50" s="20">
        <f>C50/SUM(C48:C50)</f>
        <v>0.91518748995384513</v>
      </c>
      <c r="P50" s="20">
        <f t="shared" ref="P50" si="145">D50/SUM(D48:D50)</f>
        <v>0.91424071991001121</v>
      </c>
      <c r="Q50" s="20">
        <f t="shared" ref="Q50" si="146">E50/SUM(E48:E50)</f>
        <v>0.91464890369136831</v>
      </c>
      <c r="R50" s="20">
        <f t="shared" ref="R50" si="147">F50/SUM(F48:F50)</f>
        <v>0.91395606687670838</v>
      </c>
      <c r="S50" s="20">
        <f t="shared" ref="S50" si="148">G50/SUM(G48:G50)</f>
        <v>0.92437400882483034</v>
      </c>
      <c r="T50" s="20">
        <f t="shared" ref="T50" si="149">H50/SUM(H48:H50)</f>
        <v>0.90981443471704437</v>
      </c>
      <c r="U50" s="20">
        <f t="shared" ref="U50:W50" si="150">I50/SUM(I48:I50)</f>
        <v>0.90842266720959719</v>
      </c>
      <c r="V50" s="20">
        <f t="shared" si="150"/>
        <v>0.90533642193767028</v>
      </c>
      <c r="W50" s="20">
        <f t="shared" si="150"/>
        <v>0.90261449377083702</v>
      </c>
    </row>
    <row r="51" spans="2:23">
      <c r="B51" s="132" t="s">
        <v>148</v>
      </c>
      <c r="C51" s="133"/>
      <c r="D51" s="133"/>
      <c r="E51" s="133"/>
      <c r="F51" s="133"/>
      <c r="G51" s="133"/>
      <c r="H51" s="133"/>
      <c r="I51" s="133"/>
      <c r="J51" s="133"/>
      <c r="K51" s="133"/>
      <c r="L51"/>
      <c r="M51" s="1" t="s">
        <v>176</v>
      </c>
      <c r="N51" s="1"/>
      <c r="O51" s="1" t="str">
        <f>$C$14</f>
        <v>2015-2016</v>
      </c>
      <c r="P51" s="1" t="str">
        <f>$D$14</f>
        <v>2016-2017</v>
      </c>
      <c r="Q51" s="1" t="str">
        <f>$E$14</f>
        <v>2017-2018</v>
      </c>
      <c r="R51" s="1" t="str">
        <f>$F$14</f>
        <v>2018-2019</v>
      </c>
      <c r="S51" s="1" t="str">
        <f>$G$14</f>
        <v>2019-2020</v>
      </c>
      <c r="T51" s="1" t="str">
        <f>$H$14</f>
        <v>2020-2021</v>
      </c>
      <c r="U51" s="1" t="str">
        <f>$I$14</f>
        <v>2021-2022</v>
      </c>
      <c r="V51" s="1" t="str">
        <f>$J$14</f>
        <v>2022-2023</v>
      </c>
      <c r="W51" s="1" t="str">
        <f>$K$14</f>
        <v>2023-2024</v>
      </c>
    </row>
    <row r="52" spans="2:23">
      <c r="B52" s="3" t="s">
        <v>113</v>
      </c>
      <c r="C52" s="8">
        <v>1638</v>
      </c>
      <c r="D52" s="8">
        <v>1621</v>
      </c>
      <c r="E52" s="8">
        <v>1613</v>
      </c>
      <c r="F52" s="8">
        <v>1709</v>
      </c>
      <c r="G52" s="8">
        <v>1554</v>
      </c>
      <c r="H52" s="8">
        <v>2231</v>
      </c>
      <c r="I52" s="8">
        <v>2313</v>
      </c>
      <c r="J52" s="8">
        <v>2370</v>
      </c>
      <c r="K52" s="8">
        <v>2131</v>
      </c>
      <c r="L52"/>
      <c r="N52" s="9" t="str">
        <f>B52</f>
        <v>Home-Based</v>
      </c>
      <c r="O52" s="11">
        <f>C52/SUM(C52:C54)</f>
        <v>1.8254967736183396E-2</v>
      </c>
      <c r="P52" s="11">
        <f t="shared" ref="P52" si="151">D52/SUM(D52:D54)</f>
        <v>1.8300874964719164E-2</v>
      </c>
      <c r="Q52" s="11">
        <f t="shared" ref="Q52" si="152">E52/SUM(E52:E54)</f>
        <v>1.7914857225362905E-2</v>
      </c>
      <c r="R52" s="11">
        <f t="shared" ref="R52" si="153">F52/SUM(F52:F54)</f>
        <v>1.8752811824476315E-2</v>
      </c>
      <c r="S52" s="11">
        <f t="shared" ref="S52" si="154">G52/SUM(G52:G54)</f>
        <v>1.6986576887761794E-2</v>
      </c>
      <c r="T52" s="11">
        <f t="shared" ref="T52" si="155">H52/SUM(H52:H54)</f>
        <v>2.4030072596454191E-2</v>
      </c>
      <c r="U52" s="11">
        <f t="shared" ref="U52:W52" si="156">I52/SUM(I52:I54)</f>
        <v>2.4205194750831955E-2</v>
      </c>
      <c r="V52" s="11">
        <f t="shared" si="156"/>
        <v>2.4753250822497259E-2</v>
      </c>
      <c r="W52" s="11">
        <f t="shared" si="156"/>
        <v>2.2636498831527511E-2</v>
      </c>
    </row>
    <row r="53" spans="2:23">
      <c r="B53" s="3" t="s">
        <v>114</v>
      </c>
      <c r="C53" s="8">
        <v>4762</v>
      </c>
      <c r="D53" s="8">
        <v>4733</v>
      </c>
      <c r="E53" s="8">
        <v>4863</v>
      </c>
      <c r="F53" s="8">
        <v>4855</v>
      </c>
      <c r="G53" s="8">
        <v>4493</v>
      </c>
      <c r="H53" s="8">
        <v>4555</v>
      </c>
      <c r="I53" s="8">
        <v>5233</v>
      </c>
      <c r="J53" s="8">
        <v>5367</v>
      </c>
      <c r="K53" s="8">
        <v>5344</v>
      </c>
      <c r="L53"/>
      <c r="N53" s="9" t="str">
        <f>B53</f>
        <v>Private</v>
      </c>
      <c r="O53" s="11">
        <f>C53/SUM(C52:C54)</f>
        <v>5.3070913528513633E-2</v>
      </c>
      <c r="P53" s="11">
        <f t="shared" ref="P53" si="157">D53/SUM(D52:D54)</f>
        <v>5.3434942139429863E-2</v>
      </c>
      <c r="Q53" s="11">
        <f t="shared" ref="Q53" si="158">E53/SUM(E52:E54)</f>
        <v>5.4011128758177193E-2</v>
      </c>
      <c r="R53" s="11">
        <f t="shared" ref="R53" si="159">F53/SUM(F52:F54)</f>
        <v>5.3273786663447925E-2</v>
      </c>
      <c r="S53" s="11">
        <f t="shared" ref="S53" si="160">G53/SUM(G52:G54)</f>
        <v>4.911241309955839E-2</v>
      </c>
      <c r="T53" s="11">
        <f t="shared" ref="T53" si="161">H53/SUM(H52:H54)</f>
        <v>4.9061847008896833E-2</v>
      </c>
      <c r="U53" s="11">
        <f t="shared" ref="U53:W53" si="162">I53/SUM(I52:I54)</f>
        <v>5.4762552585864085E-2</v>
      </c>
      <c r="V53" s="11">
        <f t="shared" si="162"/>
        <v>5.6055146482845056E-2</v>
      </c>
      <c r="W53" s="11">
        <f t="shared" si="162"/>
        <v>5.6766517951986402E-2</v>
      </c>
    </row>
    <row r="54" spans="2:23">
      <c r="B54" s="3" t="s">
        <v>115</v>
      </c>
      <c r="C54" s="8">
        <v>83329</v>
      </c>
      <c r="D54" s="8">
        <v>82221</v>
      </c>
      <c r="E54" s="8">
        <v>83561</v>
      </c>
      <c r="F54" s="8">
        <v>84569</v>
      </c>
      <c r="G54" s="8">
        <v>85437</v>
      </c>
      <c r="H54" s="8">
        <v>86056</v>
      </c>
      <c r="I54" s="8">
        <v>88012</v>
      </c>
      <c r="J54" s="8">
        <v>88008</v>
      </c>
      <c r="K54" s="8">
        <v>86665</v>
      </c>
      <c r="L54"/>
      <c r="M54" s="19"/>
      <c r="N54" s="19" t="str">
        <f>B54</f>
        <v>Public</v>
      </c>
      <c r="O54" s="20">
        <f>C54/SUM(C52:C54)</f>
        <v>0.92867411873530292</v>
      </c>
      <c r="P54" s="20">
        <f t="shared" ref="P54" si="163">D54/SUM(D52:D54)</f>
        <v>0.928264182895851</v>
      </c>
      <c r="Q54" s="20">
        <f t="shared" ref="Q54" si="164">E54/SUM(E52:E54)</f>
        <v>0.92807401401645995</v>
      </c>
      <c r="R54" s="20">
        <f t="shared" ref="R54" si="165">F54/SUM(F52:F54)</f>
        <v>0.92797340151207575</v>
      </c>
      <c r="S54" s="20">
        <f t="shared" ref="S54" si="166">G54/SUM(G52:G54)</f>
        <v>0.93390101001267978</v>
      </c>
      <c r="T54" s="20">
        <f t="shared" ref="T54" si="167">H54/SUM(H52:H54)</f>
        <v>0.926908080394649</v>
      </c>
      <c r="U54" s="20">
        <f t="shared" ref="U54:W54" si="168">I54/SUM(I52:I54)</f>
        <v>0.92103225266330391</v>
      </c>
      <c r="V54" s="20">
        <f t="shared" si="168"/>
        <v>0.91919160269465772</v>
      </c>
      <c r="W54" s="20">
        <f t="shared" si="168"/>
        <v>0.92059698321648609</v>
      </c>
    </row>
    <row r="55" spans="2:23">
      <c r="B55" s="132" t="s">
        <v>150</v>
      </c>
      <c r="C55" s="133"/>
      <c r="D55" s="133"/>
      <c r="E55" s="133"/>
      <c r="F55" s="133"/>
      <c r="G55" s="133"/>
      <c r="H55" s="133"/>
      <c r="I55" s="133"/>
      <c r="J55" s="133"/>
      <c r="K55" s="133"/>
      <c r="L55"/>
      <c r="M55" s="1" t="s">
        <v>177</v>
      </c>
      <c r="N55" s="1"/>
      <c r="O55" s="1" t="str">
        <f>$C$14</f>
        <v>2015-2016</v>
      </c>
      <c r="P55" s="1" t="str">
        <f>$D$14</f>
        <v>2016-2017</v>
      </c>
      <c r="Q55" s="1" t="str">
        <f>$E$14</f>
        <v>2017-2018</v>
      </c>
      <c r="R55" s="1" t="str">
        <f>$F$14</f>
        <v>2018-2019</v>
      </c>
      <c r="S55" s="1" t="str">
        <f>$G$14</f>
        <v>2019-2020</v>
      </c>
      <c r="T55" s="1" t="str">
        <f>$H$14</f>
        <v>2020-2021</v>
      </c>
      <c r="U55" s="1" t="str">
        <f>$I$14</f>
        <v>2021-2022</v>
      </c>
      <c r="V55" s="1" t="str">
        <f>$J$14</f>
        <v>2022-2023</v>
      </c>
      <c r="W55" s="1" t="str">
        <f>$K$14</f>
        <v>2023-2024</v>
      </c>
    </row>
    <row r="56" spans="2:23">
      <c r="B56" s="3" t="s">
        <v>113</v>
      </c>
      <c r="C56" s="8">
        <v>1463</v>
      </c>
      <c r="D56" s="8">
        <v>1539</v>
      </c>
      <c r="E56" s="8">
        <v>1475</v>
      </c>
      <c r="F56" s="8">
        <v>1569</v>
      </c>
      <c r="G56" s="8">
        <v>1491</v>
      </c>
      <c r="H56" s="8">
        <v>1849</v>
      </c>
      <c r="I56" s="8">
        <v>1898</v>
      </c>
      <c r="J56" s="8">
        <v>2180</v>
      </c>
      <c r="K56" s="8">
        <v>1985</v>
      </c>
      <c r="L56"/>
      <c r="N56" s="9" t="str">
        <f>B56</f>
        <v>Home-Based</v>
      </c>
      <c r="O56" s="11">
        <f>C56/SUM(C56:C58)</f>
        <v>1.6409439633900132E-2</v>
      </c>
      <c r="P56" s="11">
        <f t="shared" ref="P56" si="169">D56/SUM(D56:D58)</f>
        <v>1.7096960540348382E-2</v>
      </c>
      <c r="Q56" s="11">
        <f t="shared" ref="Q56" si="170">E56/SUM(E56:E58)</f>
        <v>1.6603442259418937E-2</v>
      </c>
      <c r="R56" s="11">
        <f t="shared" ref="R56" si="171">F56/SUM(F56:F58)</f>
        <v>1.7425975699149249E-2</v>
      </c>
      <c r="S56" s="11">
        <f t="shared" ref="S56" si="172">G56/SUM(G56:G58)</f>
        <v>1.6424322538003966E-2</v>
      </c>
      <c r="T56" s="11">
        <f t="shared" ref="T56" si="173">H56/SUM(H56:H58)</f>
        <v>2.0389484363283489E-2</v>
      </c>
      <c r="U56" s="11">
        <f t="shared" ref="U56:W56" si="174">I56/SUM(I56:I58)</f>
        <v>2.0677408460524453E-2</v>
      </c>
      <c r="V56" s="11">
        <f t="shared" si="174"/>
        <v>2.2932643250123605E-2</v>
      </c>
      <c r="W56" s="11">
        <f t="shared" si="174"/>
        <v>2.0736917982094167E-2</v>
      </c>
    </row>
    <row r="57" spans="2:23">
      <c r="B57" s="3" t="s">
        <v>114</v>
      </c>
      <c r="C57" s="8">
        <v>4706</v>
      </c>
      <c r="D57" s="8">
        <v>4773</v>
      </c>
      <c r="E57" s="8">
        <v>4668</v>
      </c>
      <c r="F57" s="8">
        <v>4799</v>
      </c>
      <c r="G57" s="8">
        <v>4413</v>
      </c>
      <c r="H57" s="8">
        <v>4548</v>
      </c>
      <c r="I57" s="8">
        <v>4668</v>
      </c>
      <c r="J57" s="8">
        <v>5084</v>
      </c>
      <c r="K57" s="8">
        <v>5159</v>
      </c>
      <c r="L57"/>
      <c r="N57" s="9" t="str">
        <f>B57</f>
        <v>Private</v>
      </c>
      <c r="O57" s="11">
        <f>C57/SUM(C56:C58)</f>
        <v>5.2783884427295973E-2</v>
      </c>
      <c r="P57" s="11">
        <f t="shared" ref="P57" si="175">D57/SUM(D56:D58)</f>
        <v>5.3023906861002487E-2</v>
      </c>
      <c r="Q57" s="11">
        <f t="shared" ref="Q57" si="176">E57/SUM(E56:E58)</f>
        <v>5.2545673536927184E-2</v>
      </c>
      <c r="R57" s="11">
        <f t="shared" ref="R57" si="177">F57/SUM(F56:F58)</f>
        <v>5.3299717896887984E-2</v>
      </c>
      <c r="S57" s="11">
        <f t="shared" ref="S57" si="178">G57/SUM(G56:G58)</f>
        <v>4.8612029081295437E-2</v>
      </c>
      <c r="T57" s="11">
        <f t="shared" ref="T57" si="179">H57/SUM(H56:H58)</f>
        <v>5.0152176789731377E-2</v>
      </c>
      <c r="U57" s="11">
        <f t="shared" ref="U57:W57" si="180">I57/SUM(I56:I58)</f>
        <v>5.0854658953492171E-2</v>
      </c>
      <c r="V57" s="11">
        <f t="shared" si="180"/>
        <v>5.3481448753957987E-2</v>
      </c>
      <c r="W57" s="11">
        <f t="shared" si="180"/>
        <v>5.3895093133311742E-2</v>
      </c>
    </row>
    <row r="58" spans="2:23">
      <c r="B58" s="3" t="s">
        <v>115</v>
      </c>
      <c r="C58" s="8">
        <v>82987</v>
      </c>
      <c r="D58" s="8">
        <v>83704</v>
      </c>
      <c r="E58" s="8">
        <v>82694</v>
      </c>
      <c r="F58" s="8">
        <v>83670</v>
      </c>
      <c r="G58" s="8">
        <v>84876</v>
      </c>
      <c r="H58" s="8">
        <v>84287</v>
      </c>
      <c r="I58" s="8">
        <v>85225</v>
      </c>
      <c r="J58" s="8">
        <v>87797</v>
      </c>
      <c r="K58" s="8">
        <v>88579</v>
      </c>
      <c r="L58"/>
      <c r="M58" s="19"/>
      <c r="N58" s="19" t="str">
        <f>B58</f>
        <v>Public</v>
      </c>
      <c r="O58" s="20">
        <f>C58/SUM(C56:C58)</f>
        <v>0.93080667593880384</v>
      </c>
      <c r="P58" s="20">
        <f t="shared" ref="P58" si="181">D58/SUM(D56:D58)</f>
        <v>0.92987913259864918</v>
      </c>
      <c r="Q58" s="20">
        <f t="shared" ref="Q58" si="182">E58/SUM(E56:E58)</f>
        <v>0.93085088420365392</v>
      </c>
      <c r="R58" s="20">
        <f t="shared" ref="R58" si="183">F58/SUM(F56:F58)</f>
        <v>0.9292743064039628</v>
      </c>
      <c r="S58" s="20">
        <f t="shared" ref="S58" si="184">G58/SUM(G56:G58)</f>
        <v>0.93496364838070056</v>
      </c>
      <c r="T58" s="20">
        <f t="shared" ref="T58" si="185">H58/SUM(H56:H58)</f>
        <v>0.92945833884698514</v>
      </c>
      <c r="U58" s="20">
        <f t="shared" ref="U58:W58" si="186">I58/SUM(I56:I58)</f>
        <v>0.92846793258598337</v>
      </c>
      <c r="V58" s="20">
        <f t="shared" si="186"/>
        <v>0.92358590799591844</v>
      </c>
      <c r="W58" s="20">
        <f t="shared" si="186"/>
        <v>0.92536798888459404</v>
      </c>
    </row>
    <row r="59" spans="2:23">
      <c r="B59" s="132" t="s">
        <v>151</v>
      </c>
      <c r="C59" s="133"/>
      <c r="D59" s="133"/>
      <c r="E59" s="133"/>
      <c r="F59" s="133"/>
      <c r="G59" s="133"/>
      <c r="H59" s="133"/>
      <c r="I59" s="133"/>
      <c r="J59" s="133"/>
      <c r="K59" s="133"/>
      <c r="L59"/>
      <c r="M59" s="1" t="s">
        <v>178</v>
      </c>
      <c r="N59" s="1"/>
      <c r="O59" s="1" t="str">
        <f>$C$14</f>
        <v>2015-2016</v>
      </c>
      <c r="P59" s="1" t="str">
        <f>$D$14</f>
        <v>2016-2017</v>
      </c>
      <c r="Q59" s="1" t="str">
        <f>$E$14</f>
        <v>2017-2018</v>
      </c>
      <c r="R59" s="1" t="str">
        <f>$F$14</f>
        <v>2018-2019</v>
      </c>
      <c r="S59" s="1" t="str">
        <f>$G$14</f>
        <v>2019-2020</v>
      </c>
      <c r="T59" s="1" t="str">
        <f>$H$14</f>
        <v>2020-2021</v>
      </c>
      <c r="U59" s="1" t="str">
        <f>$I$14</f>
        <v>2021-2022</v>
      </c>
      <c r="V59" s="1" t="str">
        <f>$J$14</f>
        <v>2022-2023</v>
      </c>
      <c r="W59" s="1" t="str">
        <f>$K$14</f>
        <v>2023-2024</v>
      </c>
    </row>
    <row r="60" spans="2:23">
      <c r="B60" s="3" t="s">
        <v>113</v>
      </c>
      <c r="C60" s="8">
        <v>1374</v>
      </c>
      <c r="D60" s="8">
        <v>1300</v>
      </c>
      <c r="E60" s="8">
        <v>1334</v>
      </c>
      <c r="F60" s="8">
        <v>1323</v>
      </c>
      <c r="G60" s="8">
        <v>1283</v>
      </c>
      <c r="H60" s="8">
        <v>1535</v>
      </c>
      <c r="I60" s="8">
        <v>1518</v>
      </c>
      <c r="J60" s="8">
        <v>1814</v>
      </c>
      <c r="K60" s="8">
        <v>1681</v>
      </c>
      <c r="L60"/>
      <c r="N60" s="9" t="str">
        <f>B60</f>
        <v>Home-Based</v>
      </c>
      <c r="O60" s="11">
        <f>C60/SUM(C60:C62)</f>
        <v>1.6113143822122152E-2</v>
      </c>
      <c r="P60" s="11">
        <f t="shared" ref="P60" si="187">D60/SUM(D60:D62)</f>
        <v>1.5046122151363989E-2</v>
      </c>
      <c r="Q60" s="11">
        <f t="shared" ref="Q60" si="188">E60/SUM(E60:E62)</f>
        <v>1.5405936020325672E-2</v>
      </c>
      <c r="R60" s="11">
        <f t="shared" ref="R60" si="189">F60/SUM(F60:F62)</f>
        <v>1.5613198640483383E-2</v>
      </c>
      <c r="S60" s="11">
        <f t="shared" ref="S60" si="190">G60/SUM(G60:G62)</f>
        <v>1.5062221178680441E-2</v>
      </c>
      <c r="T60" s="11">
        <f t="shared" ref="T60" si="191">H60/SUM(H60:H62)</f>
        <v>1.78889834162714E-2</v>
      </c>
      <c r="U60" s="11">
        <f t="shared" ref="U60:W60" si="192">I60/SUM(I60:I62)</f>
        <v>1.7432646592709985E-2</v>
      </c>
      <c r="V60" s="11">
        <f t="shared" si="192"/>
        <v>2.0370255788201445E-2</v>
      </c>
      <c r="W60" s="11">
        <f t="shared" si="192"/>
        <v>1.8284060997628838E-2</v>
      </c>
    </row>
    <row r="61" spans="2:23">
      <c r="B61" s="3" t="s">
        <v>114</v>
      </c>
      <c r="C61" s="8">
        <v>4479</v>
      </c>
      <c r="D61" s="8">
        <v>4496</v>
      </c>
      <c r="E61" s="8">
        <v>4573</v>
      </c>
      <c r="F61" s="8">
        <v>4444</v>
      </c>
      <c r="G61" s="8">
        <v>4053</v>
      </c>
      <c r="H61" s="8">
        <v>4254</v>
      </c>
      <c r="I61" s="8">
        <v>4416</v>
      </c>
      <c r="J61" s="8">
        <v>4345</v>
      </c>
      <c r="K61" s="8">
        <v>4641</v>
      </c>
      <c r="L61"/>
      <c r="N61" s="9" t="str">
        <f>B61</f>
        <v>Private</v>
      </c>
      <c r="O61" s="11">
        <f>C61/SUM(C60:C62)</f>
        <v>5.2526034337179846E-2</v>
      </c>
      <c r="P61" s="11">
        <f t="shared" ref="P61" si="193">D61/SUM(D60:D62)</f>
        <v>5.203643476348653E-2</v>
      </c>
      <c r="Q61" s="11">
        <f t="shared" ref="Q61" si="194">E61/SUM(E60:E62)</f>
        <v>5.2812103014204873E-2</v>
      </c>
      <c r="R61" s="11">
        <f t="shared" ref="R61" si="195">F61/SUM(F60:F62)</f>
        <v>5.2445241691842899E-2</v>
      </c>
      <c r="S61" s="11">
        <f t="shared" ref="S61" si="196">G61/SUM(G60:G62)</f>
        <v>4.7581591922986617E-2</v>
      </c>
      <c r="T61" s="11">
        <f t="shared" ref="T61" si="197">H61/SUM(H60:H62)</f>
        <v>4.9576374887829663E-2</v>
      </c>
      <c r="U61" s="11">
        <f t="shared" ref="U61:W61" si="198">I61/SUM(I60:I62)</f>
        <v>5.0713153724247229E-2</v>
      </c>
      <c r="V61" s="11">
        <f t="shared" si="198"/>
        <v>4.8792040462919115E-2</v>
      </c>
      <c r="W61" s="11">
        <f t="shared" si="198"/>
        <v>5.047967108268616E-2</v>
      </c>
    </row>
    <row r="62" spans="2:23">
      <c r="B62" s="3" t="s">
        <v>115</v>
      </c>
      <c r="C62" s="8">
        <v>79419</v>
      </c>
      <c r="D62" s="8">
        <v>80605</v>
      </c>
      <c r="E62" s="8">
        <v>80683</v>
      </c>
      <c r="F62" s="8">
        <v>78969</v>
      </c>
      <c r="G62" s="8">
        <v>79844</v>
      </c>
      <c r="H62" s="8">
        <v>80018</v>
      </c>
      <c r="I62" s="8">
        <v>81144</v>
      </c>
      <c r="J62" s="8">
        <v>82892.41</v>
      </c>
      <c r="K62" s="8">
        <v>85616</v>
      </c>
      <c r="L62"/>
      <c r="M62" s="19"/>
      <c r="N62" s="19" t="str">
        <f>B62</f>
        <v>Public</v>
      </c>
      <c r="O62" s="20">
        <f>C62/SUM(C60:C62)</f>
        <v>0.93136082184069802</v>
      </c>
      <c r="P62" s="20">
        <f t="shared" ref="P62" si="199">D62/SUM(D60:D62)</f>
        <v>0.93291744308514946</v>
      </c>
      <c r="Q62" s="20">
        <f t="shared" ref="Q62" si="200">E62/SUM(E60:E62)</f>
        <v>0.9317819609654695</v>
      </c>
      <c r="R62" s="20">
        <f t="shared" ref="R62" si="201">F62/SUM(F60:F62)</f>
        <v>0.93194155966767367</v>
      </c>
      <c r="S62" s="20">
        <f t="shared" ref="S62" si="202">G62/SUM(G60:G62)</f>
        <v>0.93735618689833289</v>
      </c>
      <c r="T62" s="20">
        <f t="shared" ref="T62" si="203">H62/SUM(H60:H62)</f>
        <v>0.93253464169589895</v>
      </c>
      <c r="U62" s="20">
        <f t="shared" ref="U62:W62" si="204">I62/SUM(I60:I62)</f>
        <v>0.93185419968304284</v>
      </c>
      <c r="V62" s="20">
        <f t="shared" si="204"/>
        <v>0.93083770374887942</v>
      </c>
      <c r="W62" s="20">
        <f t="shared" si="204"/>
        <v>0.93123626791968506</v>
      </c>
    </row>
    <row r="63" spans="2:23">
      <c r="B63" s="132" t="s">
        <v>152</v>
      </c>
      <c r="C63" s="133"/>
      <c r="D63" s="133"/>
      <c r="E63" s="133"/>
      <c r="F63" s="133"/>
      <c r="G63" s="133"/>
      <c r="H63" s="133"/>
      <c r="I63" s="133"/>
      <c r="J63" s="133"/>
      <c r="K63" s="133"/>
      <c r="L63"/>
      <c r="M63" s="1" t="s">
        <v>179</v>
      </c>
      <c r="N63" s="1"/>
      <c r="O63" s="1" t="str">
        <f>$C$14</f>
        <v>2015-2016</v>
      </c>
      <c r="P63" s="1" t="str">
        <f>$D$14</f>
        <v>2016-2017</v>
      </c>
      <c r="Q63" s="1" t="str">
        <f>$E$14</f>
        <v>2017-2018</v>
      </c>
      <c r="R63" s="1" t="str">
        <f>$F$14</f>
        <v>2018-2019</v>
      </c>
      <c r="S63" s="1" t="str">
        <f>$G$14</f>
        <v>2019-2020</v>
      </c>
      <c r="T63" s="1" t="str">
        <f>$H$14</f>
        <v>2020-2021</v>
      </c>
      <c r="U63" s="1" t="str">
        <f>$I$14</f>
        <v>2021-2022</v>
      </c>
      <c r="V63" s="1" t="str">
        <f>$J$14</f>
        <v>2022-2023</v>
      </c>
      <c r="W63" s="1" t="str">
        <f>$K$14</f>
        <v>2023-2024</v>
      </c>
    </row>
    <row r="64" spans="2:23">
      <c r="B64" s="3" t="s">
        <v>113</v>
      </c>
      <c r="C64" s="8">
        <v>1216</v>
      </c>
      <c r="D64" s="8">
        <v>1189</v>
      </c>
      <c r="E64" s="8">
        <v>1192</v>
      </c>
      <c r="F64" s="8">
        <v>1239</v>
      </c>
      <c r="G64" s="8">
        <v>1128</v>
      </c>
      <c r="H64" s="8">
        <v>1176</v>
      </c>
      <c r="I64" s="8">
        <v>1221</v>
      </c>
      <c r="J64" s="8">
        <v>1305</v>
      </c>
      <c r="K64" s="8">
        <v>1335</v>
      </c>
      <c r="L64"/>
      <c r="N64" s="9" t="str">
        <f>B64</f>
        <v>Home-Based</v>
      </c>
      <c r="O64" s="11">
        <f>C64/SUM(C64:C66)</f>
        <v>1.3725534460572951E-2</v>
      </c>
      <c r="P64" s="11">
        <f t="shared" ref="P64" si="205">D64/SUM(D64:D66)</f>
        <v>1.3577864312713402E-2</v>
      </c>
      <c r="Q64" s="11">
        <f t="shared" ref="Q64" si="206">E64/SUM(E64:E66)</f>
        <v>1.3503715787565707E-2</v>
      </c>
      <c r="R64" s="11">
        <f t="shared" ref="R64" si="207">F64/SUM(F64:F66)</f>
        <v>1.4318071509464488E-2</v>
      </c>
      <c r="S64" s="11">
        <f t="shared" ref="S64" si="208">G64/SUM(G64:G66)</f>
        <v>1.3266530237809611E-2</v>
      </c>
      <c r="T64" s="11">
        <f t="shared" ref="T64" si="209">H64/SUM(H64:H66)</f>
        <v>1.3935630658387448E-2</v>
      </c>
      <c r="U64" s="11">
        <f t="shared" ref="U64:W64" si="210">I64/SUM(I64:I66)</f>
        <v>1.3908982172352908E-2</v>
      </c>
      <c r="V64" s="11">
        <f t="shared" si="210"/>
        <v>1.4981218373700924E-2</v>
      </c>
      <c r="W64" s="11">
        <f t="shared" si="210"/>
        <v>1.5227905279007163E-2</v>
      </c>
    </row>
    <row r="65" spans="2:23">
      <c r="B65" s="3" t="s">
        <v>114</v>
      </c>
      <c r="C65" s="8">
        <v>4353</v>
      </c>
      <c r="D65" s="8">
        <v>4385</v>
      </c>
      <c r="E65" s="8">
        <v>4333</v>
      </c>
      <c r="F65" s="8">
        <v>4476</v>
      </c>
      <c r="G65" s="8">
        <v>4191</v>
      </c>
      <c r="H65" s="8">
        <v>4069</v>
      </c>
      <c r="I65" s="8">
        <v>4253</v>
      </c>
      <c r="J65" s="8">
        <v>4259</v>
      </c>
      <c r="K65" s="8">
        <v>4125</v>
      </c>
      <c r="L65"/>
      <c r="N65" s="9" t="str">
        <f>B65</f>
        <v>Private</v>
      </c>
      <c r="O65" s="11">
        <f>C65/SUM(C64:C66)</f>
        <v>4.9134252883942478E-2</v>
      </c>
      <c r="P65" s="11">
        <f t="shared" ref="P65" si="211">D65/SUM(D64:D66)</f>
        <v>5.0074798159165913E-2</v>
      </c>
      <c r="Q65" s="11">
        <f t="shared" ref="Q65" si="212">E65/SUM(E64:E66)</f>
        <v>4.9086913177451515E-2</v>
      </c>
      <c r="R65" s="11">
        <f t="shared" ref="R65" si="213">F65/SUM(F64:F66)</f>
        <v>5.1725333394966141E-2</v>
      </c>
      <c r="S65" s="11">
        <f t="shared" ref="S65" si="214">G65/SUM(G64:G66)</f>
        <v>4.9290805165478797E-2</v>
      </c>
      <c r="T65" s="11">
        <f t="shared" ref="T65" si="215">H65/SUM(H64:H66)</f>
        <v>4.8217756079063374E-2</v>
      </c>
      <c r="U65" s="11">
        <f t="shared" ref="U65:W65" si="216">I65/SUM(I64:I66)</f>
        <v>4.8447912513527369E-2</v>
      </c>
      <c r="V65" s="11">
        <f t="shared" si="216"/>
        <v>4.8892727244131982E-2</v>
      </c>
      <c r="W65" s="11">
        <f t="shared" si="216"/>
        <v>4.7052516311538985E-2</v>
      </c>
    </row>
    <row r="66" spans="2:23">
      <c r="B66" s="3" t="s">
        <v>115</v>
      </c>
      <c r="C66" s="8">
        <v>83025</v>
      </c>
      <c r="D66" s="8">
        <v>81995</v>
      </c>
      <c r="E66" s="8">
        <v>82747</v>
      </c>
      <c r="F66" s="8">
        <v>80819</v>
      </c>
      <c r="G66" s="8">
        <v>79707</v>
      </c>
      <c r="H66" s="8">
        <v>79143</v>
      </c>
      <c r="I66" s="8">
        <v>82311</v>
      </c>
      <c r="J66" s="8">
        <v>81545.070000000007</v>
      </c>
      <c r="K66" s="8">
        <v>82208</v>
      </c>
      <c r="L66"/>
      <c r="M66" s="19"/>
      <c r="N66" s="19" t="str">
        <f>B66</f>
        <v>Public</v>
      </c>
      <c r="O66" s="20">
        <f>C66/SUM(C64:C66)</f>
        <v>0.93714021265548453</v>
      </c>
      <c r="P66" s="20">
        <f t="shared" ref="P66" si="217">D66/SUM(D64:D66)</f>
        <v>0.93634733752812072</v>
      </c>
      <c r="Q66" s="20">
        <f t="shared" ref="Q66" si="218">E66/SUM(E64:E66)</f>
        <v>0.93740937103498279</v>
      </c>
      <c r="R66" s="20">
        <f t="shared" ref="R66" si="219">F66/SUM(F64:F66)</f>
        <v>0.93395659509556939</v>
      </c>
      <c r="S66" s="20">
        <f t="shared" ref="S66" si="220">G66/SUM(G64:G66)</f>
        <v>0.93744266459671155</v>
      </c>
      <c r="T66" s="20">
        <f t="shared" ref="T66" si="221">H66/SUM(H64:H66)</f>
        <v>0.93784661326254914</v>
      </c>
      <c r="U66" s="20">
        <f t="shared" ref="U66:W66" si="222">I66/SUM(I64:I66)</f>
        <v>0.93764310531411976</v>
      </c>
      <c r="V66" s="20">
        <f t="shared" si="222"/>
        <v>0.93612605438216712</v>
      </c>
      <c r="W66" s="20">
        <f t="shared" si="222"/>
        <v>0.93771957840945386</v>
      </c>
    </row>
    <row r="67" spans="2:23">
      <c r="B67" s="132" t="s">
        <v>243</v>
      </c>
      <c r="C67" s="133"/>
      <c r="D67" s="133"/>
      <c r="E67" s="133"/>
      <c r="F67" s="133"/>
      <c r="G67" s="133"/>
      <c r="H67" s="133"/>
      <c r="I67" s="133"/>
      <c r="J67" s="133"/>
      <c r="K67" s="133"/>
      <c r="L67"/>
      <c r="M67" s="1" t="s">
        <v>248</v>
      </c>
      <c r="N67" s="1"/>
      <c r="O67" s="1" t="str">
        <f>$C$14</f>
        <v>2015-2016</v>
      </c>
      <c r="P67" s="1" t="str">
        <f>$D$14</f>
        <v>2016-2017</v>
      </c>
      <c r="Q67" s="1" t="str">
        <f>$E$14</f>
        <v>2017-2018</v>
      </c>
      <c r="R67" s="1" t="str">
        <f>$F$14</f>
        <v>2018-2019</v>
      </c>
      <c r="S67" s="1" t="str">
        <f>$G$14</f>
        <v>2019-2020</v>
      </c>
      <c r="T67" s="1" t="str">
        <f>$H$14</f>
        <v>2020-2021</v>
      </c>
      <c r="U67" s="1" t="str">
        <f>$I$14</f>
        <v>2021-2022</v>
      </c>
      <c r="V67" s="1" t="str">
        <f>$J$14</f>
        <v>2022-2023</v>
      </c>
      <c r="W67" s="1" t="str">
        <f>$K$14</f>
        <v>2023-2024</v>
      </c>
    </row>
    <row r="68" spans="2:23">
      <c r="B68" s="3" t="s">
        <v>113</v>
      </c>
      <c r="C68" s="8">
        <v>5691</v>
      </c>
      <c r="D68" s="8">
        <v>5649</v>
      </c>
      <c r="E68" s="8">
        <v>5614</v>
      </c>
      <c r="F68" s="8">
        <v>5840</v>
      </c>
      <c r="G68" s="8">
        <v>5456</v>
      </c>
      <c r="H68" s="8">
        <v>6791</v>
      </c>
      <c r="I68" s="8">
        <v>6950</v>
      </c>
      <c r="J68" s="8">
        <v>7669</v>
      </c>
      <c r="K68" s="8">
        <v>7132</v>
      </c>
      <c r="L68"/>
      <c r="N68" s="9" t="str">
        <f>B68</f>
        <v>Home-Based</v>
      </c>
      <c r="O68" s="11">
        <f>C68/SUM(C68:C70)</f>
        <v>1.5474766151838156E-2</v>
      </c>
      <c r="P68" s="11">
        <f t="shared" ref="P68" si="223">D68/SUM(D68:D70)</f>
        <v>1.5282478309918596E-2</v>
      </c>
      <c r="Q68" s="11">
        <f t="shared" ref="Q68" si="224">E68/SUM(E68:E70)</f>
        <v>1.5070412704889428E-2</v>
      </c>
      <c r="R68" s="11">
        <f t="shared" ref="R68" si="225">F68/SUM(F68:F70)</f>
        <v>1.5650039393078609E-2</v>
      </c>
      <c r="S68" s="11">
        <f t="shared" ref="S68" si="226">G68/SUM(G68:G70)</f>
        <v>1.4579697984335376E-2</v>
      </c>
      <c r="T68" s="11">
        <f t="shared" ref="T68" si="227">H68/SUM(H68:H70)</f>
        <v>1.8097509627043665E-2</v>
      </c>
      <c r="U68" s="11">
        <f t="shared" ref="U68" si="228">I68/SUM(I68:I70)</f>
        <v>1.8327962405261574E-2</v>
      </c>
      <c r="V68" s="11">
        <f t="shared" ref="V68" si="229">J68/SUM(J68:J70)</f>
        <v>1.9975854976491059E-2</v>
      </c>
      <c r="W68" s="11">
        <f t="shared" ref="W68" si="230">K68/SUM(K68:K70)</f>
        <v>1.8383385873249492E-2</v>
      </c>
    </row>
    <row r="69" spans="2:23">
      <c r="B69" s="3" t="s">
        <v>114</v>
      </c>
      <c r="C69" s="8">
        <v>18300</v>
      </c>
      <c r="D69" s="8">
        <v>18387</v>
      </c>
      <c r="E69" s="8">
        <v>18437</v>
      </c>
      <c r="F69" s="8">
        <v>18574</v>
      </c>
      <c r="G69" s="8">
        <v>17150</v>
      </c>
      <c r="H69" s="8">
        <v>17426</v>
      </c>
      <c r="I69" s="8">
        <v>18570</v>
      </c>
      <c r="J69" s="8">
        <v>19055</v>
      </c>
      <c r="K69" s="8">
        <v>19269</v>
      </c>
      <c r="L69"/>
      <c r="N69" s="9" t="str">
        <f>B69</f>
        <v>Private</v>
      </c>
      <c r="O69" s="11">
        <f>C69/SUM(C68:C70)</f>
        <v>4.9760713508810096E-2</v>
      </c>
      <c r="P69" s="11">
        <f t="shared" ref="P69" si="231">D69/SUM(D68:D70)</f>
        <v>4.9743127754376566E-2</v>
      </c>
      <c r="Q69" s="11">
        <f t="shared" ref="Q69" si="232">E69/SUM(E68:E70)</f>
        <v>4.9492910409698325E-2</v>
      </c>
      <c r="R69" s="11">
        <f t="shared" ref="R69" si="233">F69/SUM(F68:F70)</f>
        <v>4.9774628713534608E-2</v>
      </c>
      <c r="S69" s="11">
        <f t="shared" ref="S69" si="234">G69/SUM(G68:G70)</f>
        <v>4.5828779404573257E-2</v>
      </c>
      <c r="T69" s="11">
        <f t="shared" ref="T69" si="235">H69/SUM(H68:H70)</f>
        <v>4.6438993191115135E-2</v>
      </c>
      <c r="U69" s="11">
        <f t="shared" ref="U69" si="236">I69/SUM(I68:I70)</f>
        <v>4.8971260700101792E-2</v>
      </c>
      <c r="V69" s="11">
        <f t="shared" ref="V69" si="237">J69/SUM(J68:J70)</f>
        <v>4.9633578899079031E-2</v>
      </c>
      <c r="W69" s="11">
        <f t="shared" ref="W69" si="238">K69/SUM(K68:K70)</f>
        <v>4.9667619516495301E-2</v>
      </c>
    </row>
    <row r="70" spans="2:23">
      <c r="B70" s="3" t="s">
        <v>115</v>
      </c>
      <c r="C70" s="8">
        <v>343769</v>
      </c>
      <c r="D70" s="8">
        <v>345603</v>
      </c>
      <c r="E70" s="8">
        <v>348467</v>
      </c>
      <c r="F70" s="8">
        <v>348748</v>
      </c>
      <c r="G70" s="8">
        <v>351613</v>
      </c>
      <c r="H70" s="8">
        <v>351028</v>
      </c>
      <c r="I70" s="8">
        <v>353682</v>
      </c>
      <c r="J70" s="8">
        <v>357189.48</v>
      </c>
      <c r="K70" s="8">
        <v>361558</v>
      </c>
      <c r="L70"/>
      <c r="N70" s="9" t="str">
        <f>B70</f>
        <v>Public</v>
      </c>
      <c r="O70" s="11">
        <f>C70/SUM(C68:C70)</f>
        <v>0.93476452033935176</v>
      </c>
      <c r="P70" s="11">
        <f t="shared" ref="P70" si="239">D70/SUM(D68:D70)</f>
        <v>0.93497439393570481</v>
      </c>
      <c r="Q70" s="11">
        <f t="shared" ref="Q70" si="240">E70/SUM(E68:E70)</f>
        <v>0.93543667688541221</v>
      </c>
      <c r="R70" s="11">
        <f t="shared" ref="R70" si="241">F70/SUM(F68:F70)</f>
        <v>0.93457533189338682</v>
      </c>
      <c r="S70" s="11">
        <f t="shared" ref="S70" si="242">G70/SUM(G68:G70)</f>
        <v>0.93959152261109136</v>
      </c>
      <c r="T70" s="11">
        <f t="shared" ref="T70" si="243">H70/SUM(H68:H70)</f>
        <v>0.93546349718184119</v>
      </c>
      <c r="U70" s="11">
        <f t="shared" ref="U70" si="244">I70/SUM(I68:I70)</f>
        <v>0.9327007768946366</v>
      </c>
      <c r="V70" s="11">
        <f t="shared" ref="V70" si="245">J70/SUM(J68:J70)</f>
        <v>0.93039056612442994</v>
      </c>
      <c r="W70" s="11">
        <f t="shared" ref="W70" si="246">K70/SUM(K68:K70)</f>
        <v>0.93194899461025515</v>
      </c>
    </row>
    <row r="71" spans="2:23">
      <c r="B71" s="137" t="s">
        <v>153</v>
      </c>
      <c r="C71" s="138">
        <v>89375</v>
      </c>
      <c r="D71" s="138">
        <v>90545</v>
      </c>
      <c r="E71" s="138">
        <v>90732.5</v>
      </c>
      <c r="F71" s="138">
        <v>91596</v>
      </c>
      <c r="G71" s="138">
        <v>91072</v>
      </c>
      <c r="H71" s="138">
        <v>82329</v>
      </c>
      <c r="I71" s="138">
        <v>89289.5</v>
      </c>
      <c r="J71" s="138">
        <v>86823</v>
      </c>
      <c r="K71" s="138">
        <v>83439</v>
      </c>
      <c r="L71"/>
    </row>
    <row r="72" spans="2:23">
      <c r="B72" s="139" t="s">
        <v>154</v>
      </c>
      <c r="C72" s="140">
        <v>92544</v>
      </c>
      <c r="D72" s="140">
        <v>91237</v>
      </c>
      <c r="E72" s="140">
        <v>91927.5</v>
      </c>
      <c r="F72" s="140">
        <v>91477</v>
      </c>
      <c r="G72" s="140">
        <v>91563</v>
      </c>
      <c r="H72" s="140">
        <v>89490</v>
      </c>
      <c r="I72" s="140">
        <v>86274.5</v>
      </c>
      <c r="J72" s="140">
        <v>91543.5</v>
      </c>
      <c r="K72" s="140">
        <v>88290</v>
      </c>
      <c r="L72"/>
      <c r="M72" s="1"/>
      <c r="N72" s="1"/>
      <c r="O72" s="1"/>
      <c r="P72" s="1"/>
      <c r="Q72" s="1"/>
      <c r="R72" s="1"/>
      <c r="S72" s="1"/>
      <c r="T72" s="1"/>
      <c r="U72" s="1"/>
      <c r="V72" s="1"/>
      <c r="W72" s="1"/>
    </row>
    <row r="73" spans="2:23">
      <c r="B73" s="139" t="s">
        <v>155</v>
      </c>
      <c r="C73" s="140">
        <v>93839</v>
      </c>
      <c r="D73" s="140">
        <v>93238</v>
      </c>
      <c r="E73" s="140">
        <v>91707</v>
      </c>
      <c r="F73" s="140">
        <v>91915</v>
      </c>
      <c r="G73" s="140">
        <v>90647</v>
      </c>
      <c r="H73" s="140">
        <v>90189.5</v>
      </c>
      <c r="I73" s="140">
        <v>89330</v>
      </c>
      <c r="J73" s="140">
        <v>86842</v>
      </c>
      <c r="K73" s="140">
        <v>91908.5</v>
      </c>
      <c r="L73"/>
      <c r="O73" s="11"/>
      <c r="P73" s="11"/>
      <c r="Q73" s="11"/>
      <c r="R73" s="11"/>
      <c r="S73" s="11"/>
      <c r="T73" s="11"/>
      <c r="U73" s="11"/>
      <c r="V73" s="11"/>
      <c r="W73" s="11"/>
    </row>
    <row r="74" spans="2:23">
      <c r="B74" s="139" t="s">
        <v>156</v>
      </c>
      <c r="C74" s="140">
        <v>93507</v>
      </c>
      <c r="D74" s="140">
        <v>95218</v>
      </c>
      <c r="E74" s="140">
        <v>94359</v>
      </c>
      <c r="F74" s="140">
        <v>92516</v>
      </c>
      <c r="G74" s="140">
        <v>92122</v>
      </c>
      <c r="H74" s="140">
        <v>90420</v>
      </c>
      <c r="I74" s="140">
        <v>90250</v>
      </c>
      <c r="J74" s="140">
        <v>90183</v>
      </c>
      <c r="K74" s="140">
        <v>88590</v>
      </c>
      <c r="L74"/>
      <c r="O74" s="11"/>
      <c r="P74" s="11"/>
      <c r="Q74" s="11"/>
      <c r="R74" s="11"/>
      <c r="S74" s="11"/>
      <c r="T74" s="11"/>
      <c r="U74" s="11"/>
      <c r="V74" s="11"/>
      <c r="W74" s="11"/>
    </row>
    <row r="75" spans="2:23">
      <c r="B75" s="139" t="s">
        <v>157</v>
      </c>
      <c r="C75" s="140">
        <v>90510</v>
      </c>
      <c r="D75" s="140">
        <v>94596</v>
      </c>
      <c r="E75" s="140">
        <v>96091</v>
      </c>
      <c r="F75" s="140">
        <v>94915</v>
      </c>
      <c r="G75" s="140">
        <v>91941</v>
      </c>
      <c r="H75" s="140">
        <v>91436</v>
      </c>
      <c r="I75" s="140">
        <v>89605</v>
      </c>
      <c r="J75" s="140">
        <v>90724</v>
      </c>
      <c r="K75" s="140">
        <v>90894</v>
      </c>
      <c r="L75"/>
      <c r="O75" s="11"/>
      <c r="P75" s="11"/>
      <c r="Q75" s="11"/>
      <c r="R75" s="11"/>
      <c r="S75" s="11"/>
      <c r="T75" s="11"/>
      <c r="U75" s="11"/>
      <c r="V75" s="11"/>
      <c r="W75" s="11"/>
    </row>
    <row r="76" spans="2:23">
      <c r="B76" s="139" t="s">
        <v>158</v>
      </c>
      <c r="C76" s="140">
        <v>88697</v>
      </c>
      <c r="D76" s="140">
        <v>91795</v>
      </c>
      <c r="E76" s="140">
        <v>95439</v>
      </c>
      <c r="F76" s="140">
        <v>96692</v>
      </c>
      <c r="G76" s="140">
        <v>94515</v>
      </c>
      <c r="H76" s="140">
        <v>91619</v>
      </c>
      <c r="I76" s="140">
        <v>90576</v>
      </c>
      <c r="J76" s="140">
        <v>90139</v>
      </c>
      <c r="K76" s="140">
        <v>91483</v>
      </c>
      <c r="L76"/>
    </row>
    <row r="77" spans="2:23">
      <c r="B77" s="139" t="s">
        <v>159</v>
      </c>
      <c r="C77" s="140">
        <v>88490</v>
      </c>
      <c r="D77" s="140">
        <v>89817</v>
      </c>
      <c r="E77" s="140">
        <v>92399</v>
      </c>
      <c r="F77" s="140">
        <v>96164</v>
      </c>
      <c r="G77" s="140">
        <v>96509</v>
      </c>
      <c r="H77" s="140">
        <v>94033</v>
      </c>
      <c r="I77" s="140">
        <v>90841</v>
      </c>
      <c r="J77" s="140">
        <v>90719</v>
      </c>
      <c r="K77" s="140">
        <v>90619</v>
      </c>
      <c r="L77"/>
      <c r="M77" s="1"/>
      <c r="N77" s="1"/>
      <c r="O77" s="1"/>
      <c r="P77" s="1"/>
      <c r="Q77" s="1"/>
      <c r="R77" s="1"/>
      <c r="S77" s="1"/>
      <c r="T77" s="1"/>
      <c r="U77" s="1"/>
      <c r="V77" s="1"/>
      <c r="W77" s="1"/>
    </row>
    <row r="78" spans="2:23">
      <c r="B78" s="139" t="s">
        <v>160</v>
      </c>
      <c r="C78" s="140">
        <v>87770</v>
      </c>
      <c r="D78" s="140">
        <v>89497</v>
      </c>
      <c r="E78" s="140">
        <v>90568</v>
      </c>
      <c r="F78" s="140">
        <v>92924</v>
      </c>
      <c r="G78" s="140">
        <v>95841</v>
      </c>
      <c r="H78" s="140">
        <v>95707</v>
      </c>
      <c r="I78" s="140">
        <v>92948</v>
      </c>
      <c r="J78" s="140">
        <v>90904</v>
      </c>
      <c r="K78" s="140">
        <v>91008</v>
      </c>
      <c r="L78"/>
      <c r="O78" s="11"/>
      <c r="P78" s="11"/>
      <c r="Q78" s="11"/>
      <c r="R78" s="11"/>
      <c r="S78" s="11"/>
      <c r="T78" s="11"/>
      <c r="U78" s="11"/>
      <c r="V78" s="11"/>
      <c r="W78" s="11"/>
    </row>
    <row r="79" spans="2:23">
      <c r="B79" s="139" t="s">
        <v>161</v>
      </c>
      <c r="C79" s="140">
        <v>87098</v>
      </c>
      <c r="D79" s="140">
        <v>88900</v>
      </c>
      <c r="E79" s="140">
        <v>90075</v>
      </c>
      <c r="F79" s="140">
        <v>91093</v>
      </c>
      <c r="G79" s="140">
        <v>92693</v>
      </c>
      <c r="H79" s="140">
        <v>95492</v>
      </c>
      <c r="I79" s="140">
        <v>94794.2</v>
      </c>
      <c r="J79" s="140">
        <v>93246</v>
      </c>
      <c r="K79" s="140">
        <v>91184</v>
      </c>
      <c r="L79"/>
      <c r="O79" s="11"/>
      <c r="P79" s="11"/>
      <c r="Q79" s="11"/>
      <c r="R79" s="11"/>
      <c r="S79" s="11"/>
      <c r="T79" s="11"/>
      <c r="U79" s="11"/>
      <c r="V79" s="11"/>
      <c r="W79" s="11"/>
    </row>
    <row r="80" spans="2:23">
      <c r="B80" s="139" t="s">
        <v>163</v>
      </c>
      <c r="C80" s="140">
        <v>89729</v>
      </c>
      <c r="D80" s="140">
        <v>88575</v>
      </c>
      <c r="E80" s="140">
        <v>90037</v>
      </c>
      <c r="F80" s="140">
        <v>91133</v>
      </c>
      <c r="G80" s="140">
        <v>91484</v>
      </c>
      <c r="H80" s="140">
        <v>92842</v>
      </c>
      <c r="I80" s="140">
        <v>95558</v>
      </c>
      <c r="J80" s="140">
        <v>95745</v>
      </c>
      <c r="K80" s="140">
        <v>94140</v>
      </c>
      <c r="L80"/>
      <c r="O80" s="11"/>
      <c r="P80" s="11"/>
      <c r="Q80" s="11"/>
      <c r="R80" s="11"/>
      <c r="S80" s="11"/>
      <c r="T80" s="11"/>
      <c r="U80" s="11"/>
      <c r="V80" s="11"/>
      <c r="W80" s="11"/>
    </row>
    <row r="81" spans="2:23">
      <c r="B81" s="139" t="s">
        <v>164</v>
      </c>
      <c r="C81" s="140">
        <v>89156</v>
      </c>
      <c r="D81" s="140">
        <v>90016</v>
      </c>
      <c r="E81" s="140">
        <v>88837</v>
      </c>
      <c r="F81" s="140">
        <v>90038</v>
      </c>
      <c r="G81" s="140">
        <v>90780</v>
      </c>
      <c r="H81" s="140">
        <v>90684</v>
      </c>
      <c r="I81" s="140">
        <v>91791</v>
      </c>
      <c r="J81" s="140">
        <v>95061</v>
      </c>
      <c r="K81" s="140">
        <v>95723</v>
      </c>
      <c r="L81"/>
    </row>
    <row r="82" spans="2:23">
      <c r="B82" s="139" t="s">
        <v>165</v>
      </c>
      <c r="C82" s="140">
        <v>85272</v>
      </c>
      <c r="D82" s="140">
        <v>86401</v>
      </c>
      <c r="E82" s="140">
        <v>86590</v>
      </c>
      <c r="F82" s="140">
        <v>84736</v>
      </c>
      <c r="G82" s="140">
        <v>85180</v>
      </c>
      <c r="H82" s="140">
        <v>85807</v>
      </c>
      <c r="I82" s="140">
        <v>87078</v>
      </c>
      <c r="J82" s="140">
        <v>89051.41</v>
      </c>
      <c r="K82" s="140">
        <v>91938</v>
      </c>
      <c r="L82"/>
      <c r="M82" s="1"/>
      <c r="N82" s="1"/>
      <c r="O82" s="1"/>
      <c r="P82" s="1"/>
      <c r="Q82" s="1"/>
      <c r="R82" s="1"/>
      <c r="S82" s="1"/>
      <c r="T82" s="1"/>
      <c r="U82" s="1"/>
      <c r="V82" s="1"/>
      <c r="W82" s="1"/>
    </row>
    <row r="83" spans="2:23">
      <c r="B83" s="139" t="s">
        <v>166</v>
      </c>
      <c r="C83" s="140">
        <v>88594</v>
      </c>
      <c r="D83" s="140">
        <v>87569</v>
      </c>
      <c r="E83" s="140">
        <v>88272</v>
      </c>
      <c r="F83" s="140">
        <v>86534</v>
      </c>
      <c r="G83" s="140">
        <v>85026</v>
      </c>
      <c r="H83" s="140">
        <v>84388</v>
      </c>
      <c r="I83" s="140">
        <v>87785</v>
      </c>
      <c r="J83" s="140">
        <v>87109.07</v>
      </c>
      <c r="K83" s="140">
        <v>87668</v>
      </c>
      <c r="L83"/>
      <c r="O83" s="11"/>
      <c r="P83" s="11"/>
      <c r="Q83" s="11"/>
      <c r="R83" s="11"/>
      <c r="S83" s="11"/>
      <c r="T83" s="11"/>
      <c r="U83" s="11"/>
      <c r="V83" s="11"/>
      <c r="W83" s="11"/>
    </row>
    <row r="84" spans="2:23">
      <c r="B84" s="139" t="s">
        <v>247</v>
      </c>
      <c r="C84" s="140">
        <v>367760</v>
      </c>
      <c r="D84" s="140">
        <v>369639</v>
      </c>
      <c r="E84" s="140">
        <v>372518</v>
      </c>
      <c r="F84" s="140">
        <v>373162</v>
      </c>
      <c r="G84" s="140">
        <v>374219</v>
      </c>
      <c r="H84" s="140">
        <v>375245</v>
      </c>
      <c r="I84" s="140">
        <v>379202</v>
      </c>
      <c r="J84" s="140">
        <v>383913.48</v>
      </c>
      <c r="K84" s="140">
        <v>387959</v>
      </c>
      <c r="L84"/>
      <c r="O84" s="11"/>
      <c r="P84" s="11"/>
      <c r="Q84" s="11"/>
      <c r="R84" s="11"/>
      <c r="S84" s="11"/>
      <c r="T84" s="11"/>
      <c r="U84" s="11"/>
      <c r="V84" s="11"/>
      <c r="W84" s="11"/>
    </row>
    <row r="85" spans="2:23">
      <c r="B85"/>
      <c r="C85"/>
      <c r="D85"/>
      <c r="E85"/>
      <c r="F85"/>
      <c r="G85"/>
      <c r="H85"/>
      <c r="I85"/>
      <c r="J85"/>
      <c r="K85"/>
      <c r="L85"/>
      <c r="O85" s="11"/>
      <c r="P85" s="11"/>
      <c r="Q85" s="11"/>
      <c r="R85" s="11"/>
      <c r="S85" s="11"/>
      <c r="T85" s="11"/>
      <c r="U85" s="11"/>
      <c r="V85" s="11"/>
      <c r="W85" s="11"/>
    </row>
    <row r="86" spans="2:23">
      <c r="B86"/>
      <c r="C86"/>
      <c r="D86"/>
      <c r="E86"/>
      <c r="F86"/>
      <c r="G86"/>
      <c r="H86"/>
      <c r="I86"/>
      <c r="J86"/>
      <c r="K86"/>
      <c r="L86"/>
    </row>
    <row r="87" spans="2:23">
      <c r="B87"/>
      <c r="C87"/>
      <c r="D87"/>
      <c r="E87"/>
      <c r="F87"/>
      <c r="G87"/>
      <c r="H87"/>
      <c r="I87"/>
      <c r="J87"/>
      <c r="K87"/>
      <c r="L87"/>
      <c r="M87" s="1"/>
      <c r="N87" s="1"/>
      <c r="O87" s="1"/>
      <c r="P87" s="1"/>
      <c r="Q87" s="1"/>
      <c r="R87" s="1"/>
      <c r="S87" s="1"/>
      <c r="T87" s="1"/>
      <c r="U87" s="1"/>
      <c r="V87" s="1"/>
      <c r="W87" s="1"/>
    </row>
    <row r="88" spans="2:23">
      <c r="B88"/>
      <c r="C88"/>
      <c r="D88"/>
      <c r="E88"/>
      <c r="F88"/>
      <c r="G88"/>
      <c r="H88"/>
      <c r="I88"/>
      <c r="J88"/>
      <c r="K88"/>
      <c r="L88"/>
      <c r="O88" s="11"/>
      <c r="P88" s="11"/>
      <c r="Q88" s="11"/>
      <c r="R88" s="11"/>
      <c r="S88" s="11"/>
      <c r="T88" s="11"/>
      <c r="U88" s="11"/>
      <c r="V88" s="11"/>
      <c r="W88" s="11"/>
    </row>
    <row r="89" spans="2:23">
      <c r="B89"/>
      <c r="C89"/>
      <c r="D89"/>
      <c r="E89"/>
      <c r="F89"/>
      <c r="G89"/>
      <c r="H89"/>
      <c r="I89"/>
      <c r="J89"/>
      <c r="K89"/>
      <c r="L89"/>
      <c r="O89" s="11"/>
      <c r="P89" s="11"/>
      <c r="Q89" s="11"/>
      <c r="R89" s="11"/>
      <c r="S89" s="11"/>
      <c r="T89" s="11"/>
      <c r="U89" s="11"/>
      <c r="V89" s="11"/>
      <c r="W89" s="11"/>
    </row>
    <row r="90" spans="2:23">
      <c r="B90"/>
      <c r="C90"/>
      <c r="D90"/>
      <c r="E90"/>
      <c r="F90"/>
      <c r="G90"/>
      <c r="H90"/>
      <c r="I90"/>
      <c r="J90"/>
      <c r="K90"/>
      <c r="L90"/>
      <c r="O90" s="11"/>
      <c r="P90" s="11"/>
      <c r="Q90" s="11"/>
      <c r="R90" s="11"/>
      <c r="S90" s="11"/>
      <c r="T90" s="11"/>
      <c r="U90" s="11"/>
      <c r="V90" s="11"/>
      <c r="W90" s="11"/>
    </row>
    <row r="91" spans="2:23">
      <c r="B91"/>
      <c r="C91"/>
      <c r="D91"/>
      <c r="E91"/>
      <c r="F91"/>
      <c r="G91"/>
      <c r="H91"/>
      <c r="I91"/>
      <c r="J91"/>
      <c r="K91"/>
      <c r="L91"/>
    </row>
    <row r="92" spans="2:23">
      <c r="B92"/>
      <c r="C92"/>
      <c r="D92"/>
      <c r="E92"/>
      <c r="F92"/>
      <c r="G92"/>
      <c r="H92"/>
      <c r="I92"/>
      <c r="J92"/>
      <c r="K92"/>
      <c r="L92"/>
      <c r="M92" s="1"/>
      <c r="N92" s="1"/>
      <c r="O92" s="1"/>
      <c r="P92" s="1"/>
      <c r="Q92" s="1"/>
      <c r="R92" s="1"/>
      <c r="S92" s="1"/>
      <c r="T92" s="1"/>
      <c r="U92" s="1"/>
      <c r="V92" s="1"/>
      <c r="W92" s="1"/>
    </row>
    <row r="93" spans="2:23">
      <c r="O93" s="11"/>
      <c r="P93" s="11"/>
      <c r="Q93" s="11"/>
      <c r="R93" s="11"/>
      <c r="S93" s="11"/>
      <c r="T93" s="11"/>
      <c r="U93" s="11"/>
      <c r="V93" s="11"/>
      <c r="W93" s="11"/>
    </row>
    <row r="94" spans="2:23">
      <c r="O94" s="11"/>
      <c r="P94" s="11"/>
      <c r="Q94" s="11"/>
      <c r="R94" s="11"/>
      <c r="S94" s="11"/>
      <c r="T94" s="11"/>
      <c r="U94" s="11"/>
      <c r="V94" s="11"/>
      <c r="W94" s="11"/>
    </row>
    <row r="95" spans="2:23">
      <c r="O95" s="11"/>
      <c r="P95" s="11"/>
      <c r="Q95" s="11"/>
      <c r="R95" s="11"/>
      <c r="S95" s="11"/>
      <c r="T95" s="11"/>
      <c r="U95" s="11"/>
      <c r="V95" s="11"/>
      <c r="W95" s="11"/>
    </row>
    <row r="97" spans="13:23">
      <c r="M97" s="1"/>
      <c r="N97" s="1"/>
      <c r="O97" s="1"/>
      <c r="P97" s="1"/>
      <c r="Q97" s="1"/>
      <c r="R97" s="1"/>
      <c r="S97" s="1"/>
      <c r="T97" s="1"/>
      <c r="U97" s="1"/>
      <c r="V97" s="1"/>
      <c r="W97" s="1"/>
    </row>
    <row r="98" spans="13:23">
      <c r="O98" s="11"/>
      <c r="P98" s="11"/>
      <c r="Q98" s="11"/>
      <c r="R98" s="11"/>
      <c r="S98" s="11"/>
      <c r="T98" s="11"/>
      <c r="U98" s="11"/>
      <c r="V98" s="11"/>
      <c r="W98" s="11"/>
    </row>
    <row r="99" spans="13:23">
      <c r="O99" s="11"/>
      <c r="P99" s="11"/>
      <c r="Q99" s="11"/>
      <c r="R99" s="11"/>
      <c r="S99" s="11"/>
      <c r="T99" s="11"/>
      <c r="U99" s="11"/>
      <c r="V99" s="11"/>
      <c r="W99" s="11"/>
    </row>
    <row r="100" spans="13:23">
      <c r="O100" s="11"/>
      <c r="P100" s="11"/>
      <c r="Q100" s="11"/>
      <c r="R100" s="11"/>
      <c r="S100" s="11"/>
      <c r="T100" s="11"/>
      <c r="U100" s="11"/>
      <c r="V100" s="11"/>
      <c r="W100" s="11"/>
    </row>
    <row r="102" spans="13:23">
      <c r="M102" s="1"/>
      <c r="N102" s="1"/>
      <c r="O102" s="1"/>
      <c r="P102" s="1"/>
      <c r="Q102" s="1"/>
      <c r="R102" s="1"/>
      <c r="S102" s="1"/>
      <c r="T102" s="1"/>
      <c r="U102" s="1"/>
      <c r="V102" s="1"/>
      <c r="W102" s="1"/>
    </row>
    <row r="103" spans="13:23">
      <c r="O103" s="11"/>
      <c r="P103" s="11"/>
      <c r="Q103" s="11"/>
      <c r="R103" s="11"/>
      <c r="S103" s="11"/>
      <c r="T103" s="11"/>
      <c r="U103" s="11"/>
      <c r="V103" s="11"/>
      <c r="W103" s="11"/>
    </row>
    <row r="104" spans="13:23">
      <c r="O104" s="11"/>
      <c r="P104" s="11"/>
      <c r="Q104" s="11"/>
      <c r="R104" s="11"/>
      <c r="S104" s="11"/>
      <c r="T104" s="11"/>
      <c r="U104" s="11"/>
      <c r="V104" s="11"/>
      <c r="W104" s="11"/>
    </row>
    <row r="105" spans="13:23">
      <c r="O105" s="11"/>
      <c r="P105" s="11"/>
      <c r="Q105" s="11"/>
      <c r="R105" s="11"/>
      <c r="S105" s="11"/>
      <c r="T105" s="11"/>
      <c r="U105" s="11"/>
      <c r="V105" s="11"/>
      <c r="W105" s="11"/>
    </row>
    <row r="107" spans="13:23">
      <c r="M107" s="1"/>
      <c r="N107" s="1"/>
      <c r="O107" s="1"/>
      <c r="P107" s="1"/>
      <c r="Q107" s="1"/>
      <c r="R107" s="1"/>
      <c r="S107" s="1"/>
      <c r="T107" s="1"/>
      <c r="U107" s="1"/>
      <c r="V107" s="1"/>
      <c r="W107" s="1"/>
    </row>
    <row r="108" spans="13:23">
      <c r="O108" s="11"/>
      <c r="P108" s="11"/>
      <c r="Q108" s="11"/>
      <c r="R108" s="11"/>
      <c r="S108" s="11"/>
      <c r="T108" s="11"/>
      <c r="U108" s="11"/>
      <c r="V108" s="11"/>
      <c r="W108" s="11"/>
    </row>
    <row r="109" spans="13:23">
      <c r="O109" s="11"/>
      <c r="P109" s="11"/>
      <c r="Q109" s="11"/>
      <c r="R109" s="11"/>
      <c r="S109" s="11"/>
      <c r="T109" s="11"/>
      <c r="U109" s="11"/>
      <c r="V109" s="11"/>
      <c r="W109" s="11"/>
    </row>
    <row r="110" spans="13:23">
      <c r="O110" s="11"/>
      <c r="P110" s="11"/>
      <c r="Q110" s="11"/>
      <c r="R110" s="11"/>
      <c r="S110" s="11"/>
      <c r="T110" s="11"/>
      <c r="U110" s="11"/>
      <c r="V110" s="11"/>
      <c r="W110" s="11"/>
    </row>
    <row r="112" spans="13:23">
      <c r="M112" s="1"/>
      <c r="N112" s="1"/>
      <c r="O112" s="1"/>
      <c r="P112" s="1"/>
      <c r="Q112" s="1"/>
      <c r="R112" s="1"/>
      <c r="S112" s="1"/>
      <c r="T112" s="1"/>
      <c r="U112" s="1"/>
      <c r="V112" s="1"/>
      <c r="W112" s="1"/>
    </row>
    <row r="113" spans="13:23">
      <c r="O113" s="11"/>
      <c r="P113" s="11"/>
      <c r="Q113" s="11"/>
      <c r="R113" s="11"/>
      <c r="S113" s="11"/>
      <c r="T113" s="11"/>
      <c r="U113" s="11"/>
      <c r="V113" s="11"/>
      <c r="W113" s="11"/>
    </row>
    <row r="114" spans="13:23">
      <c r="O114" s="11"/>
      <c r="P114" s="11"/>
      <c r="Q114" s="11"/>
      <c r="R114" s="11"/>
      <c r="S114" s="11"/>
      <c r="T114" s="11"/>
      <c r="U114" s="11"/>
      <c r="V114" s="11"/>
      <c r="W114" s="11"/>
    </row>
    <row r="115" spans="13:23">
      <c r="O115" s="11"/>
      <c r="P115" s="11"/>
      <c r="Q115" s="11"/>
      <c r="R115" s="11"/>
      <c r="S115" s="11"/>
      <c r="T115" s="11"/>
      <c r="U115" s="11"/>
      <c r="V115" s="11"/>
      <c r="W115" s="11"/>
    </row>
    <row r="117" spans="13:23">
      <c r="M117" s="1"/>
      <c r="N117" s="1"/>
      <c r="O117" s="1"/>
      <c r="P117" s="1"/>
      <c r="Q117" s="1"/>
      <c r="R117" s="1"/>
      <c r="S117" s="1"/>
      <c r="T117" s="1"/>
      <c r="U117" s="1"/>
      <c r="V117" s="1"/>
      <c r="W117" s="1"/>
    </row>
    <row r="118" spans="13:23">
      <c r="O118" s="11"/>
      <c r="P118" s="11"/>
      <c r="Q118" s="11"/>
      <c r="R118" s="11"/>
      <c r="S118" s="11"/>
      <c r="T118" s="11"/>
      <c r="U118" s="11"/>
      <c r="V118" s="11"/>
      <c r="W118" s="11"/>
    </row>
    <row r="119" spans="13:23">
      <c r="O119" s="11"/>
      <c r="P119" s="11"/>
      <c r="Q119" s="11"/>
      <c r="R119" s="11"/>
      <c r="S119" s="11"/>
      <c r="T119" s="11"/>
      <c r="U119" s="11"/>
      <c r="V119" s="11"/>
      <c r="W119" s="11"/>
    </row>
    <row r="120" spans="13:23">
      <c r="O120" s="11"/>
      <c r="P120" s="11"/>
      <c r="Q120" s="11"/>
      <c r="R120" s="11"/>
      <c r="S120" s="11"/>
      <c r="T120" s="11"/>
      <c r="U120" s="11"/>
      <c r="V120" s="11"/>
      <c r="W120" s="11"/>
    </row>
    <row r="122" spans="13:23">
      <c r="M122" s="1"/>
      <c r="N122" s="1"/>
      <c r="O122" s="1"/>
      <c r="P122" s="1"/>
      <c r="Q122" s="1"/>
      <c r="R122" s="1"/>
      <c r="S122" s="1"/>
      <c r="T122" s="1"/>
      <c r="U122" s="1"/>
      <c r="V122" s="1"/>
      <c r="W122" s="1"/>
    </row>
    <row r="123" spans="13:23">
      <c r="O123" s="11"/>
      <c r="P123" s="11"/>
      <c r="Q123" s="11"/>
      <c r="R123" s="11"/>
      <c r="S123" s="11"/>
      <c r="T123" s="11"/>
      <c r="U123" s="11"/>
      <c r="V123" s="11"/>
      <c r="W123" s="11"/>
    </row>
    <row r="124" spans="13:23">
      <c r="O124" s="11"/>
      <c r="P124" s="11"/>
      <c r="Q124" s="11"/>
      <c r="R124" s="11"/>
      <c r="S124" s="11"/>
      <c r="T124" s="11"/>
      <c r="U124" s="11"/>
      <c r="V124" s="11"/>
      <c r="W124" s="11"/>
    </row>
    <row r="125" spans="13:23">
      <c r="O125" s="11"/>
      <c r="P125" s="11"/>
      <c r="Q125" s="11"/>
      <c r="R125" s="11"/>
      <c r="S125" s="11"/>
      <c r="T125" s="11"/>
      <c r="U125" s="11"/>
      <c r="V125" s="11"/>
      <c r="W125" s="11"/>
    </row>
    <row r="127" spans="13:23">
      <c r="M127" s="1"/>
      <c r="N127" s="1"/>
      <c r="O127" s="1"/>
      <c r="P127" s="1"/>
      <c r="Q127" s="1"/>
      <c r="R127" s="1"/>
      <c r="S127" s="1"/>
      <c r="T127" s="1"/>
      <c r="U127" s="1"/>
      <c r="V127" s="1"/>
      <c r="W127" s="1"/>
    </row>
    <row r="128" spans="13:23">
      <c r="O128" s="11"/>
      <c r="P128" s="11"/>
      <c r="Q128" s="11"/>
      <c r="R128" s="11"/>
      <c r="S128" s="11"/>
      <c r="T128" s="11"/>
      <c r="U128" s="11"/>
      <c r="V128" s="11"/>
      <c r="W128" s="11"/>
    </row>
    <row r="129" spans="13:23">
      <c r="O129" s="11"/>
      <c r="P129" s="11"/>
      <c r="Q129" s="11"/>
      <c r="R129" s="11"/>
      <c r="S129" s="11"/>
      <c r="T129" s="11"/>
      <c r="U129" s="11"/>
      <c r="V129" s="11"/>
      <c r="W129" s="11"/>
    </row>
    <row r="130" spans="13:23">
      <c r="O130" s="11"/>
      <c r="P130" s="11"/>
      <c r="Q130" s="11"/>
      <c r="R130" s="11"/>
      <c r="S130" s="11"/>
      <c r="T130" s="11"/>
      <c r="U130" s="11"/>
      <c r="V130" s="11"/>
      <c r="W130" s="11"/>
    </row>
    <row r="132" spans="13:23">
      <c r="M132" s="1"/>
      <c r="N132" s="1"/>
      <c r="O132" s="1"/>
      <c r="P132" s="1"/>
      <c r="Q132" s="1"/>
      <c r="R132" s="1"/>
      <c r="S132" s="1"/>
      <c r="T132" s="1"/>
      <c r="U132" s="1"/>
      <c r="V132" s="1"/>
      <c r="W132" s="1"/>
    </row>
    <row r="133" spans="13:23">
      <c r="O133" s="11"/>
      <c r="P133" s="11"/>
      <c r="Q133" s="11"/>
      <c r="R133" s="11"/>
      <c r="S133" s="11"/>
      <c r="T133" s="11"/>
      <c r="U133" s="11"/>
      <c r="V133" s="11"/>
      <c r="W133" s="11"/>
    </row>
    <row r="134" spans="13:23">
      <c r="O134" s="11"/>
      <c r="P134" s="11"/>
      <c r="Q134" s="11"/>
      <c r="R134" s="11"/>
      <c r="S134" s="11"/>
      <c r="T134" s="11"/>
      <c r="U134" s="11"/>
      <c r="V134" s="11"/>
      <c r="W134" s="11"/>
    </row>
    <row r="135" spans="13:23">
      <c r="O135" s="11"/>
      <c r="P135" s="11"/>
      <c r="Q135" s="11"/>
      <c r="R135" s="11"/>
      <c r="S135" s="11"/>
      <c r="T135" s="11"/>
      <c r="U135" s="11"/>
      <c r="V135" s="11"/>
      <c r="W135" s="11"/>
    </row>
    <row r="137" spans="13:23">
      <c r="M137" s="1"/>
      <c r="N137" s="1"/>
      <c r="O137" s="1"/>
      <c r="P137" s="1"/>
      <c r="Q137" s="1"/>
      <c r="R137" s="1"/>
      <c r="S137" s="1"/>
      <c r="T137" s="1"/>
      <c r="U137" s="1"/>
      <c r="V137" s="1"/>
      <c r="W137" s="1"/>
    </row>
    <row r="138" spans="13:23">
      <c r="O138" s="11"/>
      <c r="P138" s="11"/>
      <c r="Q138" s="11"/>
      <c r="R138" s="11"/>
      <c r="S138" s="11"/>
      <c r="T138" s="11"/>
      <c r="U138" s="11"/>
      <c r="V138" s="11"/>
      <c r="W138" s="11"/>
    </row>
    <row r="139" spans="13:23">
      <c r="O139" s="11"/>
      <c r="P139" s="11"/>
      <c r="Q139" s="11"/>
      <c r="R139" s="11"/>
      <c r="S139" s="11"/>
      <c r="T139" s="11"/>
      <c r="U139" s="11"/>
      <c r="V139" s="11"/>
      <c r="W139" s="11"/>
    </row>
    <row r="141" spans="13:23">
      <c r="M141" s="1"/>
      <c r="N141" s="1"/>
      <c r="O141" s="1"/>
      <c r="P141" s="1"/>
      <c r="Q141" s="1"/>
      <c r="R141" s="1"/>
      <c r="S141" s="1"/>
      <c r="T141" s="1"/>
      <c r="U141" s="1"/>
      <c r="V141" s="1"/>
      <c r="W141" s="1"/>
    </row>
    <row r="142" spans="13:23">
      <c r="O142" s="11"/>
      <c r="P142" s="11"/>
      <c r="Q142" s="11"/>
      <c r="R142" s="11"/>
      <c r="S142" s="11"/>
      <c r="T142" s="11"/>
      <c r="U142" s="11"/>
      <c r="V142" s="11"/>
      <c r="W142" s="11"/>
    </row>
    <row r="143" spans="13:23">
      <c r="O143" s="11"/>
      <c r="P143" s="11"/>
      <c r="Q143" s="11"/>
      <c r="R143" s="11"/>
      <c r="S143" s="11"/>
      <c r="T143" s="11"/>
      <c r="U143" s="11"/>
      <c r="V143" s="11"/>
      <c r="W143" s="11"/>
    </row>
    <row r="144" spans="13:23">
      <c r="O144" s="11"/>
      <c r="P144" s="11"/>
      <c r="Q144" s="11"/>
      <c r="R144" s="11"/>
      <c r="S144" s="11"/>
      <c r="T144" s="11"/>
      <c r="U144" s="11"/>
      <c r="V144" s="11"/>
      <c r="W144" s="11"/>
    </row>
    <row r="146" spans="13:23">
      <c r="M146" s="1"/>
      <c r="N146" s="1"/>
      <c r="O146" s="1"/>
      <c r="P146" s="1"/>
      <c r="Q146" s="1"/>
      <c r="R146" s="1"/>
      <c r="S146" s="1"/>
      <c r="T146" s="1"/>
      <c r="U146" s="1"/>
      <c r="V146" s="1"/>
      <c r="W146" s="1"/>
    </row>
    <row r="147" spans="13:23">
      <c r="O147" s="11"/>
      <c r="P147" s="11"/>
      <c r="Q147" s="11"/>
      <c r="R147" s="11"/>
      <c r="S147" s="11"/>
      <c r="T147" s="11"/>
      <c r="U147" s="11"/>
      <c r="V147" s="11"/>
      <c r="W147" s="11"/>
    </row>
    <row r="148" spans="13:23">
      <c r="O148" s="11"/>
      <c r="P148" s="11"/>
      <c r="Q148" s="11"/>
      <c r="R148" s="11"/>
      <c r="S148" s="11"/>
      <c r="T148" s="11"/>
      <c r="U148" s="11"/>
      <c r="V148" s="11"/>
      <c r="W148" s="11"/>
    </row>
    <row r="149" spans="13:23">
      <c r="O149" s="11"/>
      <c r="P149" s="11"/>
      <c r="Q149" s="11"/>
      <c r="R149" s="11"/>
      <c r="S149" s="11"/>
      <c r="T149" s="11"/>
      <c r="U149" s="11"/>
      <c r="V149" s="11"/>
      <c r="W149" s="11"/>
    </row>
    <row r="151" spans="13:23">
      <c r="M151" s="1"/>
      <c r="N151" s="1"/>
      <c r="O151" s="1"/>
      <c r="P151" s="1"/>
      <c r="Q151" s="1"/>
      <c r="R151" s="1"/>
      <c r="S151" s="1"/>
      <c r="T151" s="1"/>
      <c r="U151" s="1"/>
      <c r="V151" s="1"/>
      <c r="W151" s="1"/>
    </row>
    <row r="152" spans="13:23">
      <c r="O152" s="11"/>
      <c r="P152" s="11"/>
      <c r="Q152" s="11"/>
      <c r="R152" s="11"/>
      <c r="S152" s="11"/>
      <c r="T152" s="11"/>
      <c r="U152" s="11"/>
      <c r="V152" s="11"/>
      <c r="W152" s="11"/>
    </row>
    <row r="153" spans="13:23">
      <c r="O153" s="11"/>
      <c r="P153" s="11"/>
      <c r="Q153" s="11"/>
      <c r="R153" s="11"/>
      <c r="S153" s="11"/>
      <c r="T153" s="11"/>
      <c r="U153" s="11"/>
      <c r="V153" s="11"/>
      <c r="W153" s="11"/>
    </row>
    <row r="154" spans="13:23">
      <c r="O154" s="11"/>
      <c r="P154" s="11"/>
      <c r="Q154" s="11"/>
      <c r="R154" s="11"/>
      <c r="S154" s="11"/>
      <c r="T154" s="11"/>
      <c r="U154" s="11"/>
      <c r="V154" s="11"/>
      <c r="W154" s="11"/>
    </row>
    <row r="156" spans="13:23">
      <c r="M156" s="1"/>
      <c r="N156" s="1"/>
      <c r="O156" s="1"/>
      <c r="P156" s="1"/>
      <c r="Q156" s="1"/>
      <c r="R156" s="1"/>
      <c r="S156" s="1"/>
      <c r="T156" s="1"/>
      <c r="U156" s="1"/>
      <c r="V156" s="1"/>
      <c r="W156" s="1"/>
    </row>
    <row r="157" spans="13:23">
      <c r="O157" s="11"/>
      <c r="P157" s="11"/>
      <c r="Q157" s="11"/>
      <c r="R157" s="11"/>
      <c r="S157" s="11"/>
      <c r="T157" s="11"/>
      <c r="U157" s="11"/>
      <c r="V157" s="11"/>
      <c r="W157" s="11"/>
    </row>
    <row r="158" spans="13:23">
      <c r="O158" s="11"/>
      <c r="P158" s="11"/>
      <c r="Q158" s="11"/>
      <c r="R158" s="11"/>
      <c r="S158" s="11"/>
      <c r="T158" s="11"/>
      <c r="U158" s="11"/>
      <c r="V158" s="11"/>
      <c r="W158" s="11"/>
    </row>
    <row r="160" spans="13:23">
      <c r="M160" s="1"/>
      <c r="N160" s="1"/>
      <c r="O160" s="1"/>
      <c r="P160" s="1"/>
      <c r="Q160" s="1"/>
      <c r="R160" s="1"/>
      <c r="S160" s="1"/>
      <c r="T160" s="1"/>
      <c r="U160" s="1"/>
      <c r="V160" s="1"/>
      <c r="W160" s="1"/>
    </row>
    <row r="161" spans="13:23">
      <c r="O161" s="11"/>
      <c r="P161" s="11"/>
      <c r="Q161" s="11"/>
      <c r="R161" s="11"/>
      <c r="S161" s="11"/>
      <c r="T161" s="11"/>
      <c r="U161" s="11"/>
      <c r="V161" s="11"/>
      <c r="W161" s="11"/>
    </row>
    <row r="162" spans="13:23">
      <c r="O162" s="11"/>
      <c r="P162" s="11"/>
      <c r="Q162" s="11"/>
      <c r="R162" s="11"/>
      <c r="S162" s="11"/>
      <c r="T162" s="11"/>
      <c r="U162" s="11"/>
      <c r="V162" s="11"/>
      <c r="W162" s="11"/>
    </row>
    <row r="163" spans="13:23">
      <c r="O163" s="11"/>
      <c r="P163" s="11"/>
      <c r="Q163" s="11"/>
      <c r="R163" s="11"/>
      <c r="S163" s="11"/>
      <c r="T163" s="11"/>
      <c r="U163" s="11"/>
      <c r="V163" s="11"/>
      <c r="W163" s="11"/>
    </row>
    <row r="165" spans="13:23">
      <c r="M165" s="1"/>
      <c r="N165" s="1"/>
      <c r="O165" s="1"/>
      <c r="P165" s="1"/>
      <c r="Q165" s="1"/>
      <c r="R165" s="1"/>
      <c r="S165" s="1"/>
      <c r="T165" s="1"/>
      <c r="U165" s="1"/>
      <c r="V165" s="1"/>
      <c r="W165" s="1"/>
    </row>
    <row r="166" spans="13:23">
      <c r="O166" s="11"/>
      <c r="P166" s="11"/>
      <c r="Q166" s="11"/>
      <c r="R166" s="11"/>
      <c r="S166" s="11"/>
      <c r="T166" s="11"/>
      <c r="U166" s="11"/>
      <c r="V166" s="11"/>
      <c r="W166" s="11"/>
    </row>
    <row r="167" spans="13:23">
      <c r="O167" s="11"/>
      <c r="P167" s="11"/>
      <c r="Q167" s="11"/>
      <c r="R167" s="11"/>
      <c r="S167" s="11"/>
      <c r="T167" s="11"/>
      <c r="U167" s="11"/>
      <c r="V167" s="11"/>
      <c r="W167" s="11"/>
    </row>
    <row r="168" spans="13:23">
      <c r="O168" s="11"/>
      <c r="P168" s="11"/>
      <c r="Q168" s="11"/>
      <c r="R168" s="11"/>
      <c r="S168" s="11"/>
      <c r="T168" s="11"/>
      <c r="U168" s="11"/>
      <c r="V168" s="11"/>
      <c r="W168" s="11"/>
    </row>
    <row r="170" spans="13:23">
      <c r="M170" s="1"/>
      <c r="N170" s="1"/>
      <c r="O170" s="1"/>
      <c r="P170" s="1"/>
      <c r="Q170" s="1"/>
      <c r="R170" s="1"/>
      <c r="S170" s="1"/>
      <c r="T170" s="1"/>
      <c r="U170" s="1"/>
      <c r="V170" s="1"/>
      <c r="W170" s="1"/>
    </row>
    <row r="171" spans="13:23">
      <c r="O171" s="11"/>
      <c r="P171" s="11"/>
      <c r="Q171" s="11"/>
      <c r="R171" s="11"/>
      <c r="S171" s="11"/>
      <c r="T171" s="11"/>
      <c r="U171" s="11"/>
      <c r="V171" s="11"/>
      <c r="W171" s="11"/>
    </row>
    <row r="172" spans="13:23">
      <c r="O172" s="11"/>
      <c r="P172" s="11"/>
      <c r="Q172" s="11"/>
      <c r="R172" s="11"/>
      <c r="S172" s="11"/>
      <c r="T172" s="11"/>
      <c r="U172" s="11"/>
      <c r="V172" s="11"/>
      <c r="W172" s="11"/>
    </row>
    <row r="173" spans="13:23">
      <c r="O173" s="11"/>
      <c r="P173" s="11"/>
      <c r="Q173" s="11"/>
      <c r="R173" s="11"/>
      <c r="S173" s="11"/>
      <c r="T173" s="11"/>
      <c r="U173" s="11"/>
      <c r="V173" s="11"/>
      <c r="W173" s="11"/>
    </row>
    <row r="175" spans="13:23">
      <c r="M175" s="1"/>
      <c r="N175" s="1"/>
      <c r="O175" s="1"/>
      <c r="P175" s="1"/>
      <c r="Q175" s="1"/>
      <c r="R175" s="1"/>
      <c r="S175" s="1"/>
      <c r="T175" s="1"/>
      <c r="U175" s="1"/>
      <c r="V175" s="1"/>
      <c r="W175" s="1"/>
    </row>
    <row r="176" spans="13:23">
      <c r="O176" s="11"/>
      <c r="P176" s="11"/>
      <c r="Q176" s="11"/>
      <c r="R176" s="11"/>
      <c r="S176" s="11"/>
      <c r="T176" s="11"/>
      <c r="U176" s="11"/>
      <c r="V176" s="11"/>
      <c r="W176" s="11"/>
    </row>
    <row r="177" spans="13:23">
      <c r="O177" s="11"/>
      <c r="P177" s="11"/>
      <c r="Q177" s="11"/>
      <c r="R177" s="11"/>
      <c r="S177" s="11"/>
      <c r="T177" s="11"/>
      <c r="U177" s="11"/>
      <c r="V177" s="11"/>
      <c r="W177" s="11"/>
    </row>
    <row r="178" spans="13:23">
      <c r="O178" s="11"/>
      <c r="P178" s="11"/>
      <c r="Q178" s="11"/>
      <c r="R178" s="11"/>
      <c r="S178" s="11"/>
      <c r="T178" s="11"/>
      <c r="U178" s="11"/>
      <c r="V178" s="11"/>
      <c r="W178" s="11"/>
    </row>
    <row r="180" spans="13:23">
      <c r="M180" s="1"/>
      <c r="N180" s="1"/>
      <c r="O180" s="1"/>
      <c r="P180" s="1"/>
      <c r="Q180" s="1"/>
      <c r="R180" s="1"/>
      <c r="S180" s="1"/>
      <c r="T180" s="1"/>
      <c r="U180" s="1"/>
      <c r="V180" s="1"/>
      <c r="W180" s="1"/>
    </row>
    <row r="181" spans="13:23">
      <c r="O181" s="11"/>
      <c r="P181" s="11"/>
      <c r="Q181" s="11"/>
      <c r="R181" s="11"/>
      <c r="S181" s="11"/>
      <c r="T181" s="11"/>
      <c r="U181" s="11"/>
      <c r="V181" s="11"/>
      <c r="W181" s="11"/>
    </row>
    <row r="182" spans="13:23">
      <c r="O182" s="11"/>
      <c r="P182" s="11"/>
      <c r="Q182" s="11"/>
      <c r="R182" s="11"/>
      <c r="S182" s="11"/>
      <c r="T182" s="11"/>
      <c r="U182" s="11"/>
      <c r="V182" s="11"/>
      <c r="W182" s="11"/>
    </row>
    <row r="184" spans="13:23">
      <c r="M184" s="1"/>
      <c r="N184" s="1"/>
      <c r="O184" s="1"/>
      <c r="P184" s="1"/>
      <c r="Q184" s="1"/>
      <c r="R184" s="1"/>
      <c r="S184" s="1"/>
      <c r="T184" s="1"/>
      <c r="U184" s="1"/>
      <c r="V184" s="1"/>
      <c r="W184" s="1"/>
    </row>
    <row r="185" spans="13:23">
      <c r="O185" s="11"/>
      <c r="P185" s="11"/>
      <c r="Q185" s="11"/>
      <c r="R185" s="11"/>
      <c r="S185" s="11"/>
      <c r="T185" s="11"/>
      <c r="U185" s="11"/>
      <c r="V185" s="11"/>
      <c r="W185" s="11"/>
    </row>
    <row r="186" spans="13:23">
      <c r="O186" s="11"/>
      <c r="P186" s="11"/>
      <c r="Q186" s="11"/>
      <c r="R186" s="11"/>
      <c r="S186" s="11"/>
      <c r="T186" s="11"/>
      <c r="U186" s="11"/>
      <c r="V186" s="11"/>
      <c r="W186" s="11"/>
    </row>
    <row r="187" spans="13:23">
      <c r="O187" s="11"/>
      <c r="P187" s="11"/>
      <c r="Q187" s="11"/>
      <c r="R187" s="11"/>
      <c r="S187" s="11"/>
      <c r="T187" s="11"/>
      <c r="U187" s="11"/>
      <c r="V187" s="11"/>
      <c r="W187" s="11"/>
    </row>
    <row r="189" spans="13:23">
      <c r="M189" s="1"/>
      <c r="N189" s="1"/>
      <c r="O189" s="1"/>
      <c r="P189" s="1"/>
      <c r="Q189" s="1"/>
      <c r="R189" s="1"/>
      <c r="S189" s="1"/>
      <c r="T189" s="1"/>
      <c r="U189" s="1"/>
      <c r="V189" s="1"/>
      <c r="W189" s="1"/>
    </row>
    <row r="190" spans="13:23">
      <c r="O190" s="11"/>
      <c r="P190" s="11"/>
      <c r="Q190" s="11"/>
      <c r="R190" s="11"/>
      <c r="S190" s="11"/>
      <c r="T190" s="11"/>
      <c r="U190" s="11"/>
      <c r="V190" s="11"/>
      <c r="W190" s="11"/>
    </row>
    <row r="191" spans="13:23">
      <c r="O191" s="11"/>
      <c r="P191" s="11"/>
      <c r="Q191" s="11"/>
      <c r="R191" s="11"/>
      <c r="S191" s="11"/>
      <c r="T191" s="11"/>
      <c r="U191" s="11"/>
      <c r="V191" s="11"/>
      <c r="W191" s="11"/>
    </row>
    <row r="192" spans="13:23">
      <c r="O192" s="11"/>
      <c r="P192" s="11"/>
      <c r="Q192" s="11"/>
      <c r="R192" s="11"/>
      <c r="S192" s="11"/>
      <c r="T192" s="11"/>
      <c r="U192" s="11"/>
      <c r="V192" s="11"/>
      <c r="W192" s="11"/>
    </row>
    <row r="194" spans="13:23">
      <c r="M194" s="1"/>
      <c r="N194" s="1"/>
      <c r="O194" s="1"/>
      <c r="P194" s="1"/>
      <c r="Q194" s="1"/>
      <c r="R194" s="1"/>
      <c r="S194" s="1"/>
      <c r="T194" s="1"/>
      <c r="U194" s="1"/>
      <c r="V194" s="1"/>
      <c r="W194" s="1"/>
    </row>
    <row r="195" spans="13:23">
      <c r="O195" s="11"/>
      <c r="P195" s="11"/>
      <c r="Q195" s="11"/>
      <c r="R195" s="11"/>
      <c r="S195" s="11"/>
      <c r="T195" s="11"/>
      <c r="U195" s="11"/>
      <c r="V195" s="11"/>
      <c r="W195" s="11"/>
    </row>
    <row r="196" spans="13:23">
      <c r="O196" s="11"/>
      <c r="P196" s="11"/>
      <c r="Q196" s="11"/>
      <c r="R196" s="11"/>
      <c r="S196" s="11"/>
      <c r="T196" s="11"/>
      <c r="U196" s="11"/>
      <c r="V196" s="11"/>
      <c r="W196" s="11"/>
    </row>
    <row r="197" spans="13:23">
      <c r="O197" s="11"/>
      <c r="P197" s="11"/>
      <c r="Q197" s="11"/>
      <c r="R197" s="11"/>
      <c r="S197" s="11"/>
      <c r="T197" s="11"/>
      <c r="U197" s="11"/>
      <c r="V197" s="11"/>
      <c r="W197" s="11"/>
    </row>
    <row r="199" spans="13:23">
      <c r="M199" s="1"/>
      <c r="N199" s="1"/>
      <c r="O199" s="1"/>
      <c r="P199" s="1"/>
      <c r="Q199" s="1"/>
      <c r="R199" s="1"/>
      <c r="S199" s="1"/>
      <c r="T199" s="1"/>
      <c r="U199" s="1"/>
      <c r="V199" s="1"/>
      <c r="W199" s="1"/>
    </row>
    <row r="200" spans="13:23">
      <c r="O200" s="11"/>
      <c r="P200" s="11"/>
      <c r="Q200" s="11"/>
      <c r="R200" s="11"/>
      <c r="S200" s="11"/>
      <c r="T200" s="11"/>
      <c r="U200" s="11"/>
      <c r="V200" s="11"/>
      <c r="W200" s="11"/>
    </row>
    <row r="201" spans="13:23">
      <c r="O201" s="11"/>
      <c r="P201" s="11"/>
      <c r="Q201" s="11"/>
      <c r="R201" s="11"/>
      <c r="S201" s="11"/>
      <c r="T201" s="11"/>
      <c r="U201" s="11"/>
      <c r="V201" s="11"/>
      <c r="W201" s="11"/>
    </row>
    <row r="202" spans="13:23">
      <c r="O202" s="11"/>
      <c r="P202" s="11"/>
      <c r="Q202" s="11"/>
      <c r="R202" s="11"/>
      <c r="S202" s="11"/>
      <c r="T202" s="11"/>
      <c r="U202" s="11"/>
      <c r="V202" s="11"/>
      <c r="W202" s="1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1E29F5-7674-4F05-A6C3-8EA662C0FF93}">
  <sheetPr>
    <tabColor theme="8" tint="0.79998168889431442"/>
  </sheetPr>
  <dimension ref="A1:X200"/>
  <sheetViews>
    <sheetView zoomScale="70" zoomScaleNormal="70" workbookViewId="0">
      <selection activeCell="X87" sqref="X87"/>
    </sheetView>
  </sheetViews>
  <sheetFormatPr defaultRowHeight="15"/>
  <cols>
    <col min="1" max="1" width="14.28515625" style="9" bestFit="1" customWidth="1"/>
    <col min="2" max="2" width="30" style="9" customWidth="1"/>
    <col min="3" max="3" width="17.85546875" style="9" customWidth="1"/>
    <col min="4" max="6" width="14.28515625" style="9" bestFit="1" customWidth="1"/>
    <col min="7" max="9" width="14" style="9" bestFit="1" customWidth="1"/>
    <col min="10" max="10" width="14.42578125" style="9" bestFit="1" customWidth="1"/>
    <col min="11" max="12" width="14.42578125" style="9" customWidth="1"/>
    <col min="13" max="13" width="6.7109375" style="9" customWidth="1"/>
    <col min="14" max="14" width="24.5703125" style="9" bestFit="1" customWidth="1"/>
    <col min="15" max="15" width="35.85546875" style="9" bestFit="1" customWidth="1"/>
    <col min="16" max="19" width="13.5703125" style="9" bestFit="1" customWidth="1"/>
    <col min="20" max="22" width="14" style="9" bestFit="1" customWidth="1"/>
    <col min="23" max="24" width="14.42578125" style="9" bestFit="1" customWidth="1"/>
    <col min="25" max="16384" width="9.140625" style="9"/>
  </cols>
  <sheetData>
    <row r="1" spans="1:24">
      <c r="B1" s="1" t="s">
        <v>149</v>
      </c>
      <c r="C1" s="9" t="s">
        <v>129</v>
      </c>
      <c r="N1" s="1" t="s">
        <v>149</v>
      </c>
      <c r="O1" s="9" t="s">
        <v>268</v>
      </c>
    </row>
    <row r="3" spans="1:24">
      <c r="B3" s="1" t="s">
        <v>118</v>
      </c>
      <c r="C3" s="1" t="s">
        <v>112</v>
      </c>
      <c r="D3" s="1"/>
      <c r="E3" s="1"/>
      <c r="F3" s="1"/>
      <c r="G3" s="1"/>
      <c r="H3" s="1"/>
      <c r="I3" s="1"/>
      <c r="J3" s="1"/>
      <c r="K3" s="1"/>
    </row>
    <row r="4" spans="1:24">
      <c r="B4" s="129" t="s">
        <v>110</v>
      </c>
      <c r="C4" s="129" t="s">
        <v>0</v>
      </c>
      <c r="D4" s="129" t="s">
        <v>103</v>
      </c>
      <c r="E4" s="129" t="s">
        <v>104</v>
      </c>
      <c r="F4" s="129" t="s">
        <v>105</v>
      </c>
      <c r="G4" s="129" t="s">
        <v>106</v>
      </c>
      <c r="H4" s="129" t="s">
        <v>107</v>
      </c>
      <c r="I4" s="129" t="s">
        <v>108</v>
      </c>
      <c r="J4" s="129" t="s">
        <v>230</v>
      </c>
      <c r="K4" s="129" t="s">
        <v>234</v>
      </c>
      <c r="N4" s="1" t="s">
        <v>116</v>
      </c>
      <c r="O4" s="1" t="str">
        <f>A5</f>
        <v>State Total</v>
      </c>
      <c r="P4" s="1" t="str">
        <f t="shared" ref="P4:X4" si="0">C4</f>
        <v>2015-2016</v>
      </c>
      <c r="Q4" s="1" t="str">
        <f t="shared" si="0"/>
        <v>2016-2017</v>
      </c>
      <c r="R4" s="1" t="str">
        <f t="shared" si="0"/>
        <v>2017-2018</v>
      </c>
      <c r="S4" s="1" t="str">
        <f t="shared" si="0"/>
        <v>2018-2019</v>
      </c>
      <c r="T4" s="1" t="str">
        <f t="shared" si="0"/>
        <v>2019-2020</v>
      </c>
      <c r="U4" s="1" t="str">
        <f t="shared" si="0"/>
        <v>2020-2021</v>
      </c>
      <c r="V4" s="1" t="str">
        <f t="shared" si="0"/>
        <v>2021-2022</v>
      </c>
      <c r="W4" s="1" t="str">
        <f t="shared" si="0"/>
        <v>2022-2023</v>
      </c>
      <c r="X4" s="1" t="str">
        <f t="shared" si="0"/>
        <v>2023-2024</v>
      </c>
    </row>
    <row r="5" spans="1:24">
      <c r="A5" s="1" t="s">
        <v>126</v>
      </c>
      <c r="B5" s="10" t="s">
        <v>113</v>
      </c>
      <c r="C5" s="8">
        <v>24471</v>
      </c>
      <c r="D5" s="8">
        <v>24689</v>
      </c>
      <c r="E5" s="8">
        <v>24764</v>
      </c>
      <c r="F5" s="8">
        <v>25373</v>
      </c>
      <c r="G5" s="8">
        <v>24169</v>
      </c>
      <c r="H5" s="8">
        <v>46096.5</v>
      </c>
      <c r="I5" s="8">
        <v>37907</v>
      </c>
      <c r="J5" s="8">
        <v>34475.5</v>
      </c>
      <c r="K5" s="8">
        <v>33621.5</v>
      </c>
      <c r="L5" s="8"/>
      <c r="O5" s="9" t="str">
        <f>B5</f>
        <v>Home-Based</v>
      </c>
      <c r="P5" s="33">
        <f>C5/C8</f>
        <v>2.0745343721123442E-2</v>
      </c>
      <c r="Q5" s="33">
        <f t="shared" ref="Q5:X5" si="1">D5/D8</f>
        <v>2.0669210586681089E-2</v>
      </c>
      <c r="R5" s="33">
        <f t="shared" si="1"/>
        <v>2.0537130043057978E-2</v>
      </c>
      <c r="S5" s="33">
        <f t="shared" si="1"/>
        <v>2.0926979497778886E-2</v>
      </c>
      <c r="T5" s="33">
        <f t="shared" si="1"/>
        <v>1.9955875626072352E-2</v>
      </c>
      <c r="U5" s="33">
        <f t="shared" si="1"/>
        <v>3.8543497046934244E-2</v>
      </c>
      <c r="V5" s="33">
        <f t="shared" si="1"/>
        <v>3.1771583211676509E-2</v>
      </c>
      <c r="W5" s="33">
        <f t="shared" si="1"/>
        <v>2.8848898048326504E-2</v>
      </c>
      <c r="X5" s="33">
        <f t="shared" si="1"/>
        <v>2.8126331957056137E-2</v>
      </c>
    </row>
    <row r="6" spans="1:24">
      <c r="B6" s="10" t="s">
        <v>114</v>
      </c>
      <c r="C6" s="8">
        <v>72246</v>
      </c>
      <c r="D6" s="8">
        <v>73268</v>
      </c>
      <c r="E6" s="8">
        <v>73080</v>
      </c>
      <c r="F6" s="8">
        <v>74499</v>
      </c>
      <c r="G6" s="8">
        <v>65269</v>
      </c>
      <c r="H6" s="8">
        <v>67647</v>
      </c>
      <c r="I6" s="8">
        <v>77745</v>
      </c>
      <c r="J6" s="8">
        <v>81435</v>
      </c>
      <c r="K6" s="8">
        <v>81962</v>
      </c>
      <c r="L6" s="8"/>
      <c r="O6" s="9" t="str">
        <f>B6</f>
        <v>Private</v>
      </c>
      <c r="P6" s="33">
        <f t="shared" ref="P6:X6" si="2">C6/C8</f>
        <v>6.1246704363380498E-2</v>
      </c>
      <c r="Q6" s="33">
        <f t="shared" si="2"/>
        <v>6.1338722559234879E-2</v>
      </c>
      <c r="R6" s="33">
        <f t="shared" si="2"/>
        <v>6.060626165186065E-2</v>
      </c>
      <c r="S6" s="33">
        <f t="shared" si="2"/>
        <v>6.1444805328697005E-2</v>
      </c>
      <c r="T6" s="33">
        <f t="shared" si="2"/>
        <v>5.3891350334648369E-2</v>
      </c>
      <c r="U6" s="33">
        <f t="shared" si="2"/>
        <v>5.6562904878547413E-2</v>
      </c>
      <c r="V6" s="33">
        <f t="shared" si="2"/>
        <v>6.5161625472651225E-2</v>
      </c>
      <c r="W6" s="33">
        <f t="shared" si="2"/>
        <v>6.8144334746862809E-2</v>
      </c>
      <c r="X6" s="33">
        <f t="shared" si="2"/>
        <v>6.856595987282646E-2</v>
      </c>
    </row>
    <row r="7" spans="1:24">
      <c r="B7" s="10" t="s">
        <v>115</v>
      </c>
      <c r="C7" s="8">
        <v>1082873</v>
      </c>
      <c r="D7" s="8">
        <v>1096525</v>
      </c>
      <c r="E7" s="8">
        <v>1107972</v>
      </c>
      <c r="F7" s="8">
        <v>1112582</v>
      </c>
      <c r="G7" s="8">
        <v>1121684</v>
      </c>
      <c r="H7" s="8">
        <v>1082217</v>
      </c>
      <c r="I7" s="8">
        <v>1077458.2</v>
      </c>
      <c r="J7" s="8">
        <v>1079126.48</v>
      </c>
      <c r="K7" s="8">
        <v>1079791</v>
      </c>
      <c r="L7" s="8"/>
      <c r="O7" s="9" t="str">
        <f>B7</f>
        <v>Public</v>
      </c>
      <c r="P7" s="33">
        <f t="shared" ref="P7:W7" si="3">C7/C8</f>
        <v>0.91800795191549611</v>
      </c>
      <c r="Q7" s="33">
        <f t="shared" si="3"/>
        <v>0.91799206685408408</v>
      </c>
      <c r="R7" s="33">
        <f t="shared" si="3"/>
        <v>0.91885660830508142</v>
      </c>
      <c r="S7" s="33">
        <f t="shared" si="3"/>
        <v>0.91762821517352411</v>
      </c>
      <c r="T7" s="33">
        <f t="shared" si="3"/>
        <v>0.92615277403927931</v>
      </c>
      <c r="U7" s="33">
        <f t="shared" si="3"/>
        <v>0.9048935980745183</v>
      </c>
      <c r="V7" s="33">
        <f t="shared" si="3"/>
        <v>0.90306679131567225</v>
      </c>
      <c r="W7" s="33">
        <f t="shared" si="3"/>
        <v>0.90300676720481066</v>
      </c>
      <c r="X7" s="33">
        <f>K7/K8</f>
        <v>0.90330770817011741</v>
      </c>
    </row>
    <row r="8" spans="1:24">
      <c r="B8" s="130" t="s">
        <v>111</v>
      </c>
      <c r="C8" s="131">
        <v>1179590</v>
      </c>
      <c r="D8" s="131">
        <v>1194482</v>
      </c>
      <c r="E8" s="131">
        <v>1205816</v>
      </c>
      <c r="F8" s="131">
        <v>1212454</v>
      </c>
      <c r="G8" s="131">
        <v>1211122</v>
      </c>
      <c r="H8" s="131">
        <v>1195960.5</v>
      </c>
      <c r="I8" s="131">
        <v>1193110.2</v>
      </c>
      <c r="J8" s="131">
        <v>1195036.98</v>
      </c>
      <c r="K8" s="131">
        <v>1195374.5</v>
      </c>
      <c r="L8" s="8"/>
    </row>
    <row r="10" spans="1:24">
      <c r="A10" s="1" t="s">
        <v>203</v>
      </c>
      <c r="B10" s="1" t="s">
        <v>149</v>
      </c>
      <c r="C10" s="10"/>
      <c r="D10" s="10"/>
      <c r="E10" s="10"/>
      <c r="F10" s="10"/>
      <c r="G10" s="10"/>
      <c r="H10" s="10"/>
      <c r="I10" s="10"/>
      <c r="J10" s="10"/>
      <c r="K10" s="10"/>
      <c r="L10" s="10"/>
      <c r="N10" s="1" t="s">
        <v>149</v>
      </c>
    </row>
    <row r="11" spans="1:24">
      <c r="B11" s="128" t="s">
        <v>118</v>
      </c>
      <c r="C11" s="128" t="s">
        <v>112</v>
      </c>
      <c r="D11" s="128"/>
      <c r="E11" s="128"/>
      <c r="F11" s="128"/>
      <c r="G11" s="128"/>
      <c r="H11" s="128"/>
      <c r="I11" s="128"/>
      <c r="J11" s="128"/>
      <c r="K11" s="128"/>
    </row>
    <row r="12" spans="1:24">
      <c r="B12" s="129" t="s">
        <v>110</v>
      </c>
      <c r="C12" s="129" t="s">
        <v>0</v>
      </c>
      <c r="D12" s="129" t="s">
        <v>103</v>
      </c>
      <c r="E12" s="129" t="s">
        <v>104</v>
      </c>
      <c r="F12" s="129" t="s">
        <v>105</v>
      </c>
      <c r="G12" s="129" t="s">
        <v>106</v>
      </c>
      <c r="H12" s="129" t="s">
        <v>107</v>
      </c>
      <c r="I12" s="129" t="s">
        <v>108</v>
      </c>
      <c r="J12" s="129" t="s">
        <v>230</v>
      </c>
      <c r="K12" s="129" t="s">
        <v>234</v>
      </c>
    </row>
    <row r="13" spans="1:24">
      <c r="B13" s="132" t="s">
        <v>186</v>
      </c>
      <c r="C13" s="133"/>
      <c r="D13" s="133"/>
      <c r="E13" s="133"/>
      <c r="F13" s="133"/>
      <c r="G13" s="133"/>
      <c r="H13" s="133"/>
      <c r="I13" s="133"/>
      <c r="J13" s="133"/>
      <c r="K13" s="133"/>
      <c r="L13" s="8"/>
      <c r="N13" s="1" t="s">
        <v>116</v>
      </c>
      <c r="O13" s="1" t="str">
        <f>B13</f>
        <v>Benton-Franklin</v>
      </c>
      <c r="P13" s="1" t="str">
        <f>$C$12</f>
        <v>2015-2016</v>
      </c>
      <c r="Q13" s="1" t="str">
        <f>$D$12</f>
        <v>2016-2017</v>
      </c>
      <c r="R13" s="1" t="str">
        <f>$E$12</f>
        <v>2017-2018</v>
      </c>
      <c r="S13" s="1" t="str">
        <f>$F$12</f>
        <v>2018-2019</v>
      </c>
      <c r="T13" s="1" t="str">
        <f>$G$12</f>
        <v>2019-2020</v>
      </c>
      <c r="U13" s="1" t="str">
        <f>$H$12</f>
        <v>2020-2021</v>
      </c>
      <c r="V13" s="1" t="str">
        <f>$I$12</f>
        <v>2021-2022</v>
      </c>
      <c r="W13" s="1" t="str">
        <f>$J$12</f>
        <v>2022-2023</v>
      </c>
      <c r="X13" s="1" t="str">
        <f>$K$12</f>
        <v>2023-2024</v>
      </c>
    </row>
    <row r="14" spans="1:24">
      <c r="B14" s="3" t="s">
        <v>113</v>
      </c>
      <c r="C14" s="8">
        <v>802</v>
      </c>
      <c r="D14" s="8">
        <v>838.5</v>
      </c>
      <c r="E14" s="8">
        <v>740</v>
      </c>
      <c r="F14" s="8">
        <v>872.5</v>
      </c>
      <c r="G14" s="8">
        <v>1017</v>
      </c>
      <c r="H14" s="8">
        <v>2159</v>
      </c>
      <c r="I14" s="8">
        <v>1350.5</v>
      </c>
      <c r="J14" s="8">
        <v>1410</v>
      </c>
      <c r="K14" s="8">
        <v>1399</v>
      </c>
      <c r="L14" s="8"/>
      <c r="O14" s="9" t="str">
        <f>B14</f>
        <v>Home-Based</v>
      </c>
      <c r="P14" s="11">
        <f t="shared" ref="P14:X14" si="4">C14/C17</f>
        <v>1.3601980936874597E-2</v>
      </c>
      <c r="Q14" s="11">
        <f t="shared" si="4"/>
        <v>1.3961620114057362E-2</v>
      </c>
      <c r="R14" s="11">
        <f t="shared" si="4"/>
        <v>1.2103171358008537E-2</v>
      </c>
      <c r="S14" s="11">
        <f t="shared" si="4"/>
        <v>1.41081924535319E-2</v>
      </c>
      <c r="T14" s="11">
        <f t="shared" si="4"/>
        <v>1.63420748168145E-2</v>
      </c>
      <c r="U14" s="11">
        <f t="shared" si="4"/>
        <v>3.4744685302306122E-2</v>
      </c>
      <c r="V14" s="11">
        <f t="shared" si="4"/>
        <v>2.1770845927537984E-2</v>
      </c>
      <c r="W14" s="11">
        <f t="shared" si="4"/>
        <v>2.2517486984573128E-2</v>
      </c>
      <c r="X14" s="11">
        <f t="shared" si="4"/>
        <v>2.2240239094493196E-2</v>
      </c>
    </row>
    <row r="15" spans="1:24">
      <c r="B15" s="3" t="s">
        <v>114</v>
      </c>
      <c r="C15" s="8">
        <v>1937</v>
      </c>
      <c r="D15" s="8">
        <v>1892</v>
      </c>
      <c r="E15" s="8">
        <v>1838</v>
      </c>
      <c r="F15" s="8">
        <v>1872</v>
      </c>
      <c r="G15" s="8">
        <v>1486</v>
      </c>
      <c r="H15" s="8">
        <v>1891</v>
      </c>
      <c r="I15" s="8">
        <v>2405</v>
      </c>
      <c r="J15" s="8">
        <v>2466</v>
      </c>
      <c r="K15" s="8">
        <v>2564</v>
      </c>
      <c r="L15" s="8"/>
      <c r="O15" s="9" t="str">
        <f>B15</f>
        <v>Private</v>
      </c>
      <c r="P15" s="11">
        <f t="shared" ref="P15:X15" si="5">C15/C17</f>
        <v>3.2851667175468946E-2</v>
      </c>
      <c r="Q15" s="11">
        <f t="shared" si="5"/>
        <v>3.1503142821462764E-2</v>
      </c>
      <c r="R15" s="11">
        <f t="shared" si="5"/>
        <v>3.0061660751377964E-2</v>
      </c>
      <c r="S15" s="11">
        <f t="shared" si="5"/>
        <v>3.0269955613767007E-2</v>
      </c>
      <c r="T15" s="11">
        <f t="shared" si="5"/>
        <v>2.3878390538629644E-2</v>
      </c>
      <c r="U15" s="11">
        <f t="shared" si="5"/>
        <v>3.0431773926197718E-2</v>
      </c>
      <c r="V15" s="11">
        <f t="shared" si="5"/>
        <v>3.8769999596985454E-2</v>
      </c>
      <c r="W15" s="11">
        <f t="shared" si="5"/>
        <v>3.9381647449615129E-2</v>
      </c>
      <c r="X15" s="11">
        <f t="shared" si="5"/>
        <v>4.0760523973038282E-2</v>
      </c>
    </row>
    <row r="16" spans="1:24">
      <c r="B16" s="3" t="s">
        <v>115</v>
      </c>
      <c r="C16" s="8">
        <v>56223</v>
      </c>
      <c r="D16" s="8">
        <v>57327</v>
      </c>
      <c r="E16" s="8">
        <v>58563</v>
      </c>
      <c r="F16" s="8">
        <v>59099</v>
      </c>
      <c r="G16" s="8">
        <v>59729</v>
      </c>
      <c r="H16" s="8">
        <v>58089</v>
      </c>
      <c r="I16" s="8">
        <v>58277</v>
      </c>
      <c r="J16" s="8">
        <v>58742</v>
      </c>
      <c r="K16" s="8">
        <v>58941</v>
      </c>
      <c r="L16" s="8"/>
      <c r="O16" s="9" t="str">
        <f>B16</f>
        <v>Public</v>
      </c>
      <c r="P16" s="11">
        <f t="shared" ref="P16:W16" si="6">C16/C17</f>
        <v>0.95354635188765646</v>
      </c>
      <c r="Q16" s="11">
        <f t="shared" si="6"/>
        <v>0.95453523706447985</v>
      </c>
      <c r="R16" s="11">
        <f t="shared" si="6"/>
        <v>0.95783516789061351</v>
      </c>
      <c r="S16" s="11">
        <f t="shared" si="6"/>
        <v>0.95562185193270111</v>
      </c>
      <c r="T16" s="11">
        <f t="shared" si="6"/>
        <v>0.9597795346445559</v>
      </c>
      <c r="U16" s="11">
        <f t="shared" si="6"/>
        <v>0.93482354077149621</v>
      </c>
      <c r="V16" s="11">
        <f t="shared" si="6"/>
        <v>0.93945915447547657</v>
      </c>
      <c r="W16" s="11">
        <f t="shared" si="6"/>
        <v>0.93810086556581174</v>
      </c>
      <c r="X16" s="11">
        <f>K16/K17</f>
        <v>0.93699923693246856</v>
      </c>
    </row>
    <row r="17" spans="2:24">
      <c r="B17" s="134" t="s">
        <v>195</v>
      </c>
      <c r="C17" s="135">
        <v>58962</v>
      </c>
      <c r="D17" s="135">
        <v>60057.5</v>
      </c>
      <c r="E17" s="135">
        <v>61141</v>
      </c>
      <c r="F17" s="135">
        <v>61843.5</v>
      </c>
      <c r="G17" s="135">
        <v>62232</v>
      </c>
      <c r="H17" s="135">
        <v>62139</v>
      </c>
      <c r="I17" s="135">
        <v>62032.5</v>
      </c>
      <c r="J17" s="135">
        <v>62618</v>
      </c>
      <c r="K17" s="135">
        <v>62904</v>
      </c>
      <c r="L17" s="8"/>
    </row>
    <row r="18" spans="2:24">
      <c r="B18" s="132" t="s">
        <v>221</v>
      </c>
      <c r="C18" s="133"/>
      <c r="D18" s="133"/>
      <c r="E18" s="133"/>
      <c r="F18" s="133"/>
      <c r="G18" s="133"/>
      <c r="H18" s="133"/>
      <c r="I18" s="133"/>
      <c r="J18" s="133"/>
      <c r="K18" s="133"/>
      <c r="L18" s="8"/>
      <c r="N18" s="1" t="s">
        <v>116</v>
      </c>
      <c r="O18" s="1" t="str">
        <f>B18</f>
        <v>Central WA (Grant-Kittitas-Klickitat-Skamania-Yakima)</v>
      </c>
      <c r="P18" s="1" t="str">
        <f>$C$12</f>
        <v>2015-2016</v>
      </c>
      <c r="Q18" s="1" t="str">
        <f>$D$12</f>
        <v>2016-2017</v>
      </c>
      <c r="R18" s="1" t="str">
        <f>$E$12</f>
        <v>2017-2018</v>
      </c>
      <c r="S18" s="1" t="str">
        <f>$F$12</f>
        <v>2018-2019</v>
      </c>
      <c r="T18" s="1" t="str">
        <f>$G$12</f>
        <v>2019-2020</v>
      </c>
      <c r="U18" s="1" t="str">
        <f>$H$12</f>
        <v>2020-2021</v>
      </c>
      <c r="V18" s="1" t="str">
        <f>$I$12</f>
        <v>2021-2022</v>
      </c>
      <c r="W18" s="1" t="str">
        <f>$J$12</f>
        <v>2022-2023</v>
      </c>
      <c r="X18" s="1" t="str">
        <f>$K$12</f>
        <v>2023-2024</v>
      </c>
    </row>
    <row r="19" spans="2:24">
      <c r="B19" s="3" t="s">
        <v>113</v>
      </c>
      <c r="C19" s="8">
        <v>1153.5</v>
      </c>
      <c r="D19" s="8">
        <v>1406.5</v>
      </c>
      <c r="E19" s="8">
        <v>1240</v>
      </c>
      <c r="F19" s="8">
        <v>1444</v>
      </c>
      <c r="G19" s="8">
        <v>1105.5</v>
      </c>
      <c r="H19" s="8">
        <v>2072</v>
      </c>
      <c r="I19" s="8">
        <v>2299</v>
      </c>
      <c r="J19" s="8">
        <v>1900</v>
      </c>
      <c r="K19" s="8">
        <v>2367</v>
      </c>
      <c r="L19" s="8"/>
      <c r="O19" s="9" t="str">
        <f>B19</f>
        <v>Home-Based</v>
      </c>
      <c r="P19" s="11">
        <f t="shared" ref="P19:X19" si="7">C19/C22</f>
        <v>1.3261135732638948E-2</v>
      </c>
      <c r="Q19" s="11">
        <f t="shared" si="7"/>
        <v>1.5923873356240764E-2</v>
      </c>
      <c r="R19" s="11">
        <f t="shared" si="7"/>
        <v>1.3942767189520436E-2</v>
      </c>
      <c r="S19" s="11">
        <f t="shared" si="7"/>
        <v>1.6218341101813895E-2</v>
      </c>
      <c r="T19" s="11">
        <f t="shared" si="7"/>
        <v>1.2411098699388707E-2</v>
      </c>
      <c r="U19" s="11">
        <f t="shared" si="7"/>
        <v>2.3451382522381808E-2</v>
      </c>
      <c r="V19" s="11">
        <f t="shared" si="7"/>
        <v>2.5746987412086191E-2</v>
      </c>
      <c r="W19" s="11">
        <f t="shared" si="7"/>
        <v>2.1179119617438218E-2</v>
      </c>
      <c r="X19" s="11">
        <f t="shared" si="7"/>
        <v>2.6401793581921407E-2</v>
      </c>
    </row>
    <row r="20" spans="2:24">
      <c r="B20" s="3" t="s">
        <v>114</v>
      </c>
      <c r="C20" s="8">
        <v>2162</v>
      </c>
      <c r="D20" s="8">
        <v>2134</v>
      </c>
      <c r="E20" s="8">
        <v>2133</v>
      </c>
      <c r="F20" s="8">
        <v>2181</v>
      </c>
      <c r="G20" s="8">
        <v>2131</v>
      </c>
      <c r="H20" s="8">
        <v>2189</v>
      </c>
      <c r="I20" s="8">
        <v>2406</v>
      </c>
      <c r="J20" s="8">
        <v>2563</v>
      </c>
      <c r="K20" s="8">
        <v>2457</v>
      </c>
      <c r="L20" s="8"/>
      <c r="O20" s="9" t="str">
        <f>B20</f>
        <v>Private</v>
      </c>
      <c r="P20" s="11">
        <f t="shared" ref="P20:X20" si="8">C20/C22</f>
        <v>2.4855288646697362E-2</v>
      </c>
      <c r="Q20" s="11">
        <f t="shared" si="8"/>
        <v>2.4160359574985989E-2</v>
      </c>
      <c r="R20" s="11">
        <f t="shared" si="8"/>
        <v>2.3983808399392816E-2</v>
      </c>
      <c r="S20" s="11">
        <f t="shared" si="8"/>
        <v>2.4495984725108104E-2</v>
      </c>
      <c r="T20" s="11">
        <f t="shared" si="8"/>
        <v>2.3924062712254487E-2</v>
      </c>
      <c r="U20" s="11">
        <f t="shared" si="8"/>
        <v>2.4775615994929431E-2</v>
      </c>
      <c r="V20" s="11">
        <f t="shared" si="8"/>
        <v>2.6945303050665233E-2</v>
      </c>
      <c r="W20" s="11">
        <f t="shared" si="8"/>
        <v>2.8569517673417977E-2</v>
      </c>
      <c r="X20" s="11">
        <f t="shared" si="8"/>
        <v>2.7405664060321463E-2</v>
      </c>
    </row>
    <row r="21" spans="2:24">
      <c r="B21" s="3" t="s">
        <v>115</v>
      </c>
      <c r="C21" s="8">
        <v>83668</v>
      </c>
      <c r="D21" s="8">
        <v>84786</v>
      </c>
      <c r="E21" s="8">
        <v>85562</v>
      </c>
      <c r="F21" s="8">
        <v>85410</v>
      </c>
      <c r="G21" s="8">
        <v>85837</v>
      </c>
      <c r="H21" s="8">
        <v>84092</v>
      </c>
      <c r="I21" s="8">
        <v>84587</v>
      </c>
      <c r="J21" s="8">
        <v>85248</v>
      </c>
      <c r="K21" s="8">
        <v>84829</v>
      </c>
      <c r="L21" s="8"/>
      <c r="O21" s="9" t="str">
        <f>B21</f>
        <v>Public</v>
      </c>
      <c r="P21" s="11">
        <f>C21/C22</f>
        <v>0.96188357562066373</v>
      </c>
      <c r="Q21" s="11">
        <f t="shared" ref="Q21:W21" si="9">D21/D22</f>
        <v>0.95991576706877324</v>
      </c>
      <c r="R21" s="11">
        <f t="shared" si="9"/>
        <v>0.96207342441108679</v>
      </c>
      <c r="S21" s="11">
        <f t="shared" si="9"/>
        <v>0.95928567417307797</v>
      </c>
      <c r="T21" s="11">
        <f t="shared" si="9"/>
        <v>0.96366483858835683</v>
      </c>
      <c r="U21" s="11">
        <f t="shared" si="9"/>
        <v>0.95177300148268873</v>
      </c>
      <c r="V21" s="11">
        <f t="shared" si="9"/>
        <v>0.94730770953724863</v>
      </c>
      <c r="W21" s="11">
        <f t="shared" si="9"/>
        <v>0.95025136270914379</v>
      </c>
      <c r="X21" s="11">
        <f>K21/K22</f>
        <v>0.94619254235775718</v>
      </c>
    </row>
    <row r="22" spans="2:24">
      <c r="B22" s="134" t="s">
        <v>223</v>
      </c>
      <c r="C22" s="135">
        <v>86983.5</v>
      </c>
      <c r="D22" s="135">
        <v>88326.5</v>
      </c>
      <c r="E22" s="135">
        <v>88935</v>
      </c>
      <c r="F22" s="135">
        <v>89035</v>
      </c>
      <c r="G22" s="135">
        <v>89073.5</v>
      </c>
      <c r="H22" s="135">
        <v>88353</v>
      </c>
      <c r="I22" s="135">
        <v>89292</v>
      </c>
      <c r="J22" s="135">
        <v>89711</v>
      </c>
      <c r="K22" s="135">
        <v>89653</v>
      </c>
      <c r="L22" s="8"/>
    </row>
    <row r="23" spans="2:24">
      <c r="B23" s="132" t="s">
        <v>181</v>
      </c>
      <c r="C23" s="133"/>
      <c r="D23" s="133"/>
      <c r="E23" s="133"/>
      <c r="F23" s="133"/>
      <c r="G23" s="133"/>
      <c r="H23" s="133"/>
      <c r="I23" s="133"/>
      <c r="J23" s="133"/>
      <c r="K23" s="133"/>
      <c r="L23" s="8"/>
      <c r="N23" s="1" t="s">
        <v>116</v>
      </c>
      <c r="O23" s="1" t="str">
        <f>B23</f>
        <v>Chelan-Douglas-Okanogan</v>
      </c>
      <c r="P23" s="1" t="str">
        <f>$C$12</f>
        <v>2015-2016</v>
      </c>
      <c r="Q23" s="1" t="str">
        <f>$D$12</f>
        <v>2016-2017</v>
      </c>
      <c r="R23" s="1" t="str">
        <f>$E$12</f>
        <v>2017-2018</v>
      </c>
      <c r="S23" s="1" t="str">
        <f>$F$12</f>
        <v>2018-2019</v>
      </c>
      <c r="T23" s="1" t="str">
        <f>$G$12</f>
        <v>2019-2020</v>
      </c>
      <c r="U23" s="1" t="str">
        <f>$H$12</f>
        <v>2020-2021</v>
      </c>
      <c r="V23" s="1" t="str">
        <f>$I$12</f>
        <v>2021-2022</v>
      </c>
      <c r="W23" s="1" t="str">
        <f>$J$12</f>
        <v>2022-2023</v>
      </c>
      <c r="X23" s="1" t="str">
        <f>$K$12</f>
        <v>2023-2024</v>
      </c>
    </row>
    <row r="24" spans="2:24">
      <c r="B24" s="3" t="s">
        <v>113</v>
      </c>
      <c r="C24" s="8">
        <v>480.5</v>
      </c>
      <c r="D24" s="8">
        <v>411.5</v>
      </c>
      <c r="E24" s="8">
        <v>475.5</v>
      </c>
      <c r="F24" s="8">
        <v>534</v>
      </c>
      <c r="G24" s="8">
        <v>488.5</v>
      </c>
      <c r="H24" s="8">
        <v>1076.5</v>
      </c>
      <c r="I24" s="8">
        <v>937.5</v>
      </c>
      <c r="J24" s="8">
        <v>851</v>
      </c>
      <c r="K24" s="8">
        <v>792.5</v>
      </c>
      <c r="L24" s="8"/>
      <c r="O24" s="9" t="str">
        <f>B24</f>
        <v>Home-Based</v>
      </c>
      <c r="P24" s="11">
        <f t="shared" ref="P24:X24" si="10">C24/C27</f>
        <v>1.4929546831549349E-2</v>
      </c>
      <c r="Q24" s="11">
        <f t="shared" si="10"/>
        <v>1.2823109643040776E-2</v>
      </c>
      <c r="R24" s="11">
        <f t="shared" si="10"/>
        <v>1.4704745411531861E-2</v>
      </c>
      <c r="S24" s="11">
        <f t="shared" si="10"/>
        <v>1.6496756255792399E-2</v>
      </c>
      <c r="T24" s="11">
        <f t="shared" si="10"/>
        <v>1.5180472039652573E-2</v>
      </c>
      <c r="U24" s="11">
        <f t="shared" si="10"/>
        <v>3.1059305529508505E-2</v>
      </c>
      <c r="V24" s="11">
        <f t="shared" si="10"/>
        <v>2.8644759154865026E-2</v>
      </c>
      <c r="W24" s="11">
        <f t="shared" si="10"/>
        <v>2.641790581442275E-2</v>
      </c>
      <c r="X24" s="11">
        <f t="shared" si="10"/>
        <v>2.4554228439528435E-2</v>
      </c>
    </row>
    <row r="25" spans="2:24">
      <c r="B25" s="3" t="s">
        <v>114</v>
      </c>
      <c r="C25" s="8">
        <v>643</v>
      </c>
      <c r="D25" s="8">
        <v>683</v>
      </c>
      <c r="E25" s="8">
        <v>720</v>
      </c>
      <c r="F25" s="8">
        <v>701</v>
      </c>
      <c r="G25" s="8">
        <v>569</v>
      </c>
      <c r="H25" s="8">
        <v>643</v>
      </c>
      <c r="I25" s="8">
        <v>573</v>
      </c>
      <c r="J25" s="8">
        <v>1017</v>
      </c>
      <c r="K25" s="8">
        <v>1030</v>
      </c>
      <c r="L25" s="8"/>
      <c r="O25" s="9" t="str">
        <f>B25</f>
        <v>Private</v>
      </c>
      <c r="P25" s="11">
        <f t="shared" ref="P25:X25" si="11">C25/C27</f>
        <v>1.997856110860818E-2</v>
      </c>
      <c r="Q25" s="11">
        <f t="shared" si="11"/>
        <v>2.1283557439117497E-2</v>
      </c>
      <c r="R25" s="11">
        <f t="shared" si="11"/>
        <v>2.2265860560048242E-2</v>
      </c>
      <c r="S25" s="11">
        <f t="shared" si="11"/>
        <v>2.1655854185974668E-2</v>
      </c>
      <c r="T25" s="11">
        <f t="shared" si="11"/>
        <v>1.7682064668500131E-2</v>
      </c>
      <c r="U25" s="11">
        <f t="shared" si="11"/>
        <v>1.8551912174151388E-2</v>
      </c>
      <c r="V25" s="11">
        <f t="shared" si="11"/>
        <v>1.7507676795453505E-2</v>
      </c>
      <c r="W25" s="11">
        <f t="shared" si="11"/>
        <v>3.1571104833452331E-2</v>
      </c>
      <c r="X25" s="11">
        <f t="shared" si="11"/>
        <v>3.1912751157999103E-2</v>
      </c>
    </row>
    <row r="26" spans="2:24">
      <c r="B26" s="3" t="s">
        <v>115</v>
      </c>
      <c r="C26" s="8">
        <v>31061</v>
      </c>
      <c r="D26" s="8">
        <v>30996</v>
      </c>
      <c r="E26" s="8">
        <v>31141</v>
      </c>
      <c r="F26" s="8">
        <v>31135</v>
      </c>
      <c r="G26" s="8">
        <v>31122</v>
      </c>
      <c r="H26" s="8">
        <v>32940</v>
      </c>
      <c r="I26" s="8">
        <v>31218</v>
      </c>
      <c r="J26" s="8">
        <v>30345</v>
      </c>
      <c r="K26" s="8">
        <v>30453</v>
      </c>
      <c r="L26" s="8"/>
      <c r="O26" s="9" t="str">
        <f>B26</f>
        <v>Public</v>
      </c>
      <c r="P26" s="11">
        <f t="shared" ref="P26:X26" si="12">C26/C27</f>
        <v>0.96509189205984247</v>
      </c>
      <c r="Q26" s="11">
        <f t="shared" si="12"/>
        <v>0.96589333291784174</v>
      </c>
      <c r="R26" s="11">
        <f t="shared" si="12"/>
        <v>0.96302939402841992</v>
      </c>
      <c r="S26" s="11">
        <f t="shared" si="12"/>
        <v>0.9618473895582329</v>
      </c>
      <c r="T26" s="11">
        <f t="shared" si="12"/>
        <v>0.96713746329184724</v>
      </c>
      <c r="U26" s="11">
        <f t="shared" si="12"/>
        <v>0.95038878229634016</v>
      </c>
      <c r="V26" s="11">
        <f t="shared" si="12"/>
        <v>0.95384756404968152</v>
      </c>
      <c r="W26" s="11">
        <f t="shared" si="12"/>
        <v>0.94201098935212491</v>
      </c>
      <c r="X26" s="11">
        <f t="shared" si="12"/>
        <v>0.94353302040247244</v>
      </c>
    </row>
    <row r="27" spans="2:24">
      <c r="B27" s="134" t="s">
        <v>196</v>
      </c>
      <c r="C27" s="135">
        <v>32184.5</v>
      </c>
      <c r="D27" s="135">
        <v>32090.5</v>
      </c>
      <c r="E27" s="135">
        <v>32336.5</v>
      </c>
      <c r="F27" s="135">
        <v>32370</v>
      </c>
      <c r="G27" s="135">
        <v>32179.5</v>
      </c>
      <c r="H27" s="135">
        <v>34659.5</v>
      </c>
      <c r="I27" s="135">
        <v>32728.5</v>
      </c>
      <c r="J27" s="135">
        <v>32213</v>
      </c>
      <c r="K27" s="135">
        <v>32275.5</v>
      </c>
      <c r="L27" s="8"/>
    </row>
    <row r="28" spans="2:24">
      <c r="B28" s="132" t="s">
        <v>220</v>
      </c>
      <c r="C28" s="133"/>
      <c r="D28" s="133"/>
      <c r="E28" s="133"/>
      <c r="F28" s="133"/>
      <c r="G28" s="133"/>
      <c r="H28" s="133"/>
      <c r="I28" s="133"/>
      <c r="J28" s="133"/>
      <c r="K28" s="133"/>
      <c r="L28" s="8"/>
      <c r="N28" s="1" t="s">
        <v>116</v>
      </c>
      <c r="O28" s="1" t="str">
        <f>B28</f>
        <v>Clallam-Jefferson-Kitsap</v>
      </c>
      <c r="P28" s="1" t="str">
        <f>$C$12</f>
        <v>2015-2016</v>
      </c>
      <c r="Q28" s="1" t="str">
        <f>$D$12</f>
        <v>2016-2017</v>
      </c>
      <c r="R28" s="1" t="str">
        <f>$E$12</f>
        <v>2017-2018</v>
      </c>
      <c r="S28" s="1" t="str">
        <f>$F$12</f>
        <v>2018-2019</v>
      </c>
      <c r="T28" s="1" t="str">
        <f>$G$12</f>
        <v>2019-2020</v>
      </c>
      <c r="U28" s="1" t="str">
        <f>$H$12</f>
        <v>2020-2021</v>
      </c>
      <c r="V28" s="1" t="str">
        <f>$I$12</f>
        <v>2021-2022</v>
      </c>
      <c r="W28" s="1" t="str">
        <f>$J$12</f>
        <v>2022-2023</v>
      </c>
      <c r="X28" s="1" t="str">
        <f>$K$12</f>
        <v>2023-2024</v>
      </c>
    </row>
    <row r="29" spans="2:24">
      <c r="B29" s="3" t="s">
        <v>113</v>
      </c>
      <c r="C29" s="8">
        <v>2249.5</v>
      </c>
      <c r="D29" s="8">
        <v>2303</v>
      </c>
      <c r="E29" s="8">
        <v>1773.5</v>
      </c>
      <c r="F29" s="8">
        <v>2053.5</v>
      </c>
      <c r="G29" s="8">
        <v>1407</v>
      </c>
      <c r="H29" s="8">
        <v>3120</v>
      </c>
      <c r="I29" s="8">
        <v>2270</v>
      </c>
      <c r="J29" s="8">
        <v>1880</v>
      </c>
      <c r="K29" s="8">
        <v>2057.5</v>
      </c>
      <c r="L29" s="8"/>
      <c r="O29" s="9" t="str">
        <f>B29</f>
        <v>Home-Based</v>
      </c>
      <c r="P29" s="11">
        <f t="shared" ref="P29:X29" si="13">C29/C32</f>
        <v>4.1869468511814466E-2</v>
      </c>
      <c r="Q29" s="11">
        <f t="shared" si="13"/>
        <v>4.2728858213662846E-2</v>
      </c>
      <c r="R29" s="11">
        <f t="shared" si="13"/>
        <v>3.312445718661574E-2</v>
      </c>
      <c r="S29" s="11">
        <f t="shared" si="13"/>
        <v>3.8081020686329958E-2</v>
      </c>
      <c r="T29" s="11">
        <f t="shared" si="13"/>
        <v>2.6390321673075121E-2</v>
      </c>
      <c r="U29" s="11">
        <f t="shared" si="13"/>
        <v>5.8391974846533912E-2</v>
      </c>
      <c r="V29" s="11">
        <f t="shared" si="13"/>
        <v>4.2684417367104793E-2</v>
      </c>
      <c r="W29" s="11">
        <f t="shared" si="13"/>
        <v>3.6357307238585157E-2</v>
      </c>
      <c r="X29" s="11">
        <f t="shared" si="13"/>
        <v>3.9456147584209872E-2</v>
      </c>
    </row>
    <row r="30" spans="2:24">
      <c r="B30" s="3" t="s">
        <v>114</v>
      </c>
      <c r="C30" s="8">
        <v>2134</v>
      </c>
      <c r="D30" s="8">
        <v>2130</v>
      </c>
      <c r="E30" s="8">
        <v>2024</v>
      </c>
      <c r="F30" s="8">
        <v>2096</v>
      </c>
      <c r="G30" s="8">
        <v>1590</v>
      </c>
      <c r="H30" s="8">
        <v>1887</v>
      </c>
      <c r="I30" s="8">
        <v>2310</v>
      </c>
      <c r="J30" s="8">
        <v>2417</v>
      </c>
      <c r="K30" s="8">
        <v>2524</v>
      </c>
      <c r="L30" s="8"/>
      <c r="O30" s="9" t="str">
        <f>B30</f>
        <v>Private</v>
      </c>
      <c r="P30" s="11">
        <f t="shared" ref="P30:X30" si="14">C30/C32</f>
        <v>3.9719691399960913E-2</v>
      </c>
      <c r="Q30" s="11">
        <f t="shared" si="14"/>
        <v>3.9519091617499724E-2</v>
      </c>
      <c r="R30" s="11">
        <f t="shared" si="14"/>
        <v>3.7803158356757967E-2</v>
      </c>
      <c r="S30" s="11">
        <f t="shared" si="14"/>
        <v>3.8869159658411298E-2</v>
      </c>
      <c r="T30" s="11">
        <f t="shared" si="14"/>
        <v>2.9822751570852481E-2</v>
      </c>
      <c r="U30" s="11">
        <f t="shared" si="14"/>
        <v>3.5315915556220989E-2</v>
      </c>
      <c r="V30" s="11">
        <f t="shared" si="14"/>
        <v>4.3436565690754214E-2</v>
      </c>
      <c r="W30" s="11">
        <f t="shared" si="14"/>
        <v>4.6742346593436346E-2</v>
      </c>
      <c r="X30" s="11">
        <f t="shared" si="14"/>
        <v>4.8402097935623674E-2</v>
      </c>
    </row>
    <row r="31" spans="2:24">
      <c r="B31" s="3" t="s">
        <v>115</v>
      </c>
      <c r="C31" s="8">
        <v>49343</v>
      </c>
      <c r="D31" s="8">
        <v>49465</v>
      </c>
      <c r="E31" s="8">
        <v>49743</v>
      </c>
      <c r="F31" s="8">
        <v>49775</v>
      </c>
      <c r="G31" s="8">
        <v>50318</v>
      </c>
      <c r="H31" s="8">
        <v>48425</v>
      </c>
      <c r="I31" s="8">
        <v>48601</v>
      </c>
      <c r="J31" s="8">
        <v>47412</v>
      </c>
      <c r="K31" s="8">
        <v>47565</v>
      </c>
      <c r="L31" s="8"/>
      <c r="O31" s="9" t="str">
        <f>B31</f>
        <v>Public</v>
      </c>
      <c r="P31" s="11">
        <f t="shared" ref="P31:X31" si="15">C31/C32</f>
        <v>0.9184108400882246</v>
      </c>
      <c r="Q31" s="11">
        <f t="shared" si="15"/>
        <v>0.91775205016883743</v>
      </c>
      <c r="R31" s="11">
        <f t="shared" si="15"/>
        <v>0.92907238445662632</v>
      </c>
      <c r="S31" s="11">
        <f t="shared" si="15"/>
        <v>0.92304981965525879</v>
      </c>
      <c r="T31" s="11">
        <f t="shared" si="15"/>
        <v>0.94378692675607245</v>
      </c>
      <c r="U31" s="11">
        <f t="shared" si="15"/>
        <v>0.90629210959724504</v>
      </c>
      <c r="V31" s="11">
        <f t="shared" si="15"/>
        <v>0.91387901694214102</v>
      </c>
      <c r="W31" s="11">
        <f t="shared" si="15"/>
        <v>0.91690034616797844</v>
      </c>
      <c r="X31" s="11">
        <f t="shared" si="15"/>
        <v>0.91214175448016643</v>
      </c>
    </row>
    <row r="32" spans="2:24">
      <c r="B32" s="134" t="s">
        <v>222</v>
      </c>
      <c r="C32" s="135">
        <v>53726.5</v>
      </c>
      <c r="D32" s="135">
        <v>53898</v>
      </c>
      <c r="E32" s="135">
        <v>53540.5</v>
      </c>
      <c r="F32" s="135">
        <v>53924.5</v>
      </c>
      <c r="G32" s="135">
        <v>53315</v>
      </c>
      <c r="H32" s="135">
        <v>53432</v>
      </c>
      <c r="I32" s="135">
        <v>53181</v>
      </c>
      <c r="J32" s="135">
        <v>51709</v>
      </c>
      <c r="K32" s="135">
        <v>52146.5</v>
      </c>
      <c r="L32" s="8"/>
    </row>
    <row r="33" spans="2:24">
      <c r="B33" s="132" t="s">
        <v>6</v>
      </c>
      <c r="C33" s="133"/>
      <c r="D33" s="133"/>
      <c r="E33" s="133"/>
      <c r="F33" s="133"/>
      <c r="G33" s="133"/>
      <c r="H33" s="133"/>
      <c r="I33" s="133"/>
      <c r="J33" s="133"/>
      <c r="K33" s="133"/>
      <c r="L33" s="8"/>
      <c r="N33" s="1" t="s">
        <v>116</v>
      </c>
      <c r="O33" s="1" t="str">
        <f>B33</f>
        <v>Clark</v>
      </c>
      <c r="P33" s="1" t="str">
        <f>$C$12</f>
        <v>2015-2016</v>
      </c>
      <c r="Q33" s="1" t="str">
        <f>$D$12</f>
        <v>2016-2017</v>
      </c>
      <c r="R33" s="1" t="str">
        <f>$E$12</f>
        <v>2017-2018</v>
      </c>
      <c r="S33" s="1" t="str">
        <f>$F$12</f>
        <v>2018-2019</v>
      </c>
      <c r="T33" s="1" t="str">
        <f>$G$12</f>
        <v>2019-2020</v>
      </c>
      <c r="U33" s="1" t="str">
        <f>$H$12</f>
        <v>2020-2021</v>
      </c>
      <c r="V33" s="1" t="str">
        <f>$I$12</f>
        <v>2021-2022</v>
      </c>
      <c r="W33" s="1" t="str">
        <f>$J$12</f>
        <v>2022-2023</v>
      </c>
      <c r="X33" s="1" t="str">
        <f>$K$12</f>
        <v>2023-2024</v>
      </c>
    </row>
    <row r="34" spans="2:24">
      <c r="B34" s="3" t="s">
        <v>113</v>
      </c>
      <c r="C34" s="8">
        <v>1775.5</v>
      </c>
      <c r="D34" s="8">
        <v>1739</v>
      </c>
      <c r="E34" s="8">
        <v>1836.5</v>
      </c>
      <c r="F34" s="8">
        <v>1764</v>
      </c>
      <c r="G34" s="8">
        <v>2046</v>
      </c>
      <c r="H34" s="8">
        <v>4416.5</v>
      </c>
      <c r="I34" s="8">
        <v>3484</v>
      </c>
      <c r="J34" s="8">
        <v>2983</v>
      </c>
      <c r="K34" s="8">
        <v>3078</v>
      </c>
      <c r="L34" s="8"/>
      <c r="O34" s="9" t="str">
        <f>B34</f>
        <v>Home-Based</v>
      </c>
      <c r="P34" s="11">
        <f t="shared" ref="P34:X34" si="16">C34/C37</f>
        <v>2.095195388328033E-2</v>
      </c>
      <c r="Q34" s="11">
        <f t="shared" si="16"/>
        <v>2.0334900254917094E-2</v>
      </c>
      <c r="R34" s="11">
        <f t="shared" si="16"/>
        <v>2.146258801530955E-2</v>
      </c>
      <c r="S34" s="11">
        <f t="shared" si="16"/>
        <v>2.0767845159467384E-2</v>
      </c>
      <c r="T34" s="11">
        <f t="shared" si="16"/>
        <v>2.3994089432515159E-2</v>
      </c>
      <c r="U34" s="11">
        <f t="shared" si="16"/>
        <v>5.3305573157116565E-2</v>
      </c>
      <c r="V34" s="11">
        <f t="shared" si="16"/>
        <v>4.2480552100860831E-2</v>
      </c>
      <c r="W34" s="11">
        <f t="shared" si="16"/>
        <v>3.6296161099957411E-2</v>
      </c>
      <c r="X34" s="11">
        <f t="shared" si="16"/>
        <v>3.7467590169322343E-2</v>
      </c>
    </row>
    <row r="35" spans="2:24">
      <c r="B35" s="3" t="s">
        <v>114</v>
      </c>
      <c r="C35" s="8">
        <v>3215</v>
      </c>
      <c r="D35" s="8">
        <v>3317</v>
      </c>
      <c r="E35" s="8">
        <v>3315</v>
      </c>
      <c r="F35" s="8">
        <v>3306</v>
      </c>
      <c r="G35" s="8">
        <v>3328</v>
      </c>
      <c r="H35" s="8">
        <v>3391</v>
      </c>
      <c r="I35" s="8">
        <v>3934</v>
      </c>
      <c r="J35" s="8">
        <v>4115</v>
      </c>
      <c r="K35" s="8">
        <v>4418</v>
      </c>
      <c r="L35" s="8"/>
      <c r="O35" s="9" t="str">
        <f>B35</f>
        <v>Private</v>
      </c>
      <c r="P35" s="11">
        <f t="shared" ref="P35:X35" si="17">C35/C37</f>
        <v>3.7938908327088849E-2</v>
      </c>
      <c r="Q35" s="11">
        <f t="shared" si="17"/>
        <v>3.8787155920391031E-2</v>
      </c>
      <c r="R35" s="11">
        <f t="shared" si="17"/>
        <v>3.8741344552546235E-2</v>
      </c>
      <c r="S35" s="11">
        <f t="shared" si="17"/>
        <v>3.892204994172288E-2</v>
      </c>
      <c r="T35" s="11">
        <f t="shared" si="17"/>
        <v>3.9028509106261211E-2</v>
      </c>
      <c r="U35" s="11">
        <f t="shared" si="17"/>
        <v>4.0928155456986817E-2</v>
      </c>
      <c r="V35" s="11">
        <f t="shared" si="17"/>
        <v>4.7967420196551806E-2</v>
      </c>
      <c r="W35" s="11">
        <f t="shared" si="17"/>
        <v>5.0069964105372025E-2</v>
      </c>
      <c r="X35" s="11">
        <f t="shared" si="17"/>
        <v>5.3779016688780414E-2</v>
      </c>
    </row>
    <row r="36" spans="2:24">
      <c r="B36" s="3" t="s">
        <v>115</v>
      </c>
      <c r="C36" s="8">
        <v>79751</v>
      </c>
      <c r="D36" s="8">
        <v>80462</v>
      </c>
      <c r="E36" s="8">
        <v>80416</v>
      </c>
      <c r="F36" s="8">
        <v>79869</v>
      </c>
      <c r="G36" s="8">
        <v>79897</v>
      </c>
      <c r="H36" s="8">
        <v>75045</v>
      </c>
      <c r="I36" s="8">
        <v>74596</v>
      </c>
      <c r="J36" s="8">
        <v>75087</v>
      </c>
      <c r="K36" s="8">
        <v>74655</v>
      </c>
      <c r="L36" s="8"/>
      <c r="O36" s="9" t="str">
        <f>B36</f>
        <v>Public</v>
      </c>
      <c r="P36" s="11">
        <f t="shared" ref="P36:U36" si="18">C36/C37</f>
        <v>0.94110913778963079</v>
      </c>
      <c r="Q36" s="11">
        <f t="shared" si="18"/>
        <v>0.94087794382469192</v>
      </c>
      <c r="R36" s="11">
        <f t="shared" si="18"/>
        <v>0.93979606743214417</v>
      </c>
      <c r="S36" s="11">
        <f t="shared" si="18"/>
        <v>0.94031010489880973</v>
      </c>
      <c r="T36" s="11">
        <f t="shared" si="18"/>
        <v>0.93697740146122366</v>
      </c>
      <c r="U36" s="11">
        <f t="shared" si="18"/>
        <v>0.9057662713858966</v>
      </c>
      <c r="V36" s="11">
        <f>I36/I37</f>
        <v>0.90955202770258736</v>
      </c>
      <c r="W36" s="11">
        <f>J36/J37</f>
        <v>0.91363387479467051</v>
      </c>
      <c r="X36" s="11">
        <f>K36/K37</f>
        <v>0.90875339314189729</v>
      </c>
    </row>
    <row r="37" spans="2:24">
      <c r="B37" s="134" t="s">
        <v>119</v>
      </c>
      <c r="C37" s="135">
        <v>84741.5</v>
      </c>
      <c r="D37" s="135">
        <v>85518</v>
      </c>
      <c r="E37" s="135">
        <v>85567.5</v>
      </c>
      <c r="F37" s="135">
        <v>84939</v>
      </c>
      <c r="G37" s="135">
        <v>85271</v>
      </c>
      <c r="H37" s="135">
        <v>82852.5</v>
      </c>
      <c r="I37" s="135">
        <v>82014</v>
      </c>
      <c r="J37" s="135">
        <v>82185</v>
      </c>
      <c r="K37" s="135">
        <v>82151</v>
      </c>
      <c r="L37" s="8"/>
    </row>
    <row r="38" spans="2:24">
      <c r="B38" s="132" t="s">
        <v>17</v>
      </c>
      <c r="C38" s="133"/>
      <c r="D38" s="133"/>
      <c r="E38" s="133"/>
      <c r="F38" s="133"/>
      <c r="G38" s="133"/>
      <c r="H38" s="133"/>
      <c r="I38" s="133"/>
      <c r="J38" s="133"/>
      <c r="K38" s="133"/>
      <c r="L38" s="8"/>
      <c r="N38" s="1" t="s">
        <v>116</v>
      </c>
      <c r="O38" s="1" t="str">
        <f>B38</f>
        <v>King</v>
      </c>
      <c r="P38" s="1" t="str">
        <f>$C$12</f>
        <v>2015-2016</v>
      </c>
      <c r="Q38" s="1" t="str">
        <f>$D$12</f>
        <v>2016-2017</v>
      </c>
      <c r="R38" s="1" t="str">
        <f>$E$12</f>
        <v>2017-2018</v>
      </c>
      <c r="S38" s="1" t="str">
        <f>$F$12</f>
        <v>2018-2019</v>
      </c>
      <c r="T38" s="1" t="str">
        <f>$G$12</f>
        <v>2019-2020</v>
      </c>
      <c r="U38" s="1" t="str">
        <f>$H$12</f>
        <v>2020-2021</v>
      </c>
      <c r="V38" s="1" t="str">
        <f>$I$12</f>
        <v>2021-2022</v>
      </c>
      <c r="W38" s="1" t="str">
        <f>$J$12</f>
        <v>2022-2023</v>
      </c>
      <c r="X38" s="1" t="str">
        <f>$K$12</f>
        <v>2023-2024</v>
      </c>
    </row>
    <row r="39" spans="2:24">
      <c r="B39" s="3" t="s">
        <v>113</v>
      </c>
      <c r="C39" s="8">
        <v>4787</v>
      </c>
      <c r="D39" s="8">
        <v>4548</v>
      </c>
      <c r="E39" s="8">
        <v>4424</v>
      </c>
      <c r="F39" s="8">
        <v>4467</v>
      </c>
      <c r="G39" s="8">
        <v>4606</v>
      </c>
      <c r="H39" s="8">
        <v>7628</v>
      </c>
      <c r="I39" s="8">
        <v>6214</v>
      </c>
      <c r="J39" s="8">
        <v>6848.5</v>
      </c>
      <c r="K39" s="8">
        <v>4993</v>
      </c>
      <c r="L39" s="8"/>
      <c r="O39" s="9" t="str">
        <f>B39</f>
        <v>Home-Based</v>
      </c>
      <c r="P39" s="11">
        <f t="shared" ref="P39:X39" si="19">C39/C42</f>
        <v>1.4697754961682059E-2</v>
      </c>
      <c r="Q39" s="11">
        <f t="shared" si="19"/>
        <v>1.3742838494452099E-2</v>
      </c>
      <c r="R39" s="11">
        <f t="shared" si="19"/>
        <v>1.3204275272129249E-2</v>
      </c>
      <c r="S39" s="11">
        <f t="shared" si="19"/>
        <v>1.3261607246234826E-2</v>
      </c>
      <c r="T39" s="11">
        <f t="shared" si="19"/>
        <v>1.3768406200864487E-2</v>
      </c>
      <c r="U39" s="11">
        <f t="shared" si="19"/>
        <v>2.3148401036640509E-2</v>
      </c>
      <c r="V39" s="11">
        <f t="shared" si="19"/>
        <v>1.9031751233511075E-2</v>
      </c>
      <c r="W39" s="11">
        <f t="shared" si="19"/>
        <v>2.0860304100803473E-2</v>
      </c>
      <c r="X39" s="11">
        <f t="shared" si="19"/>
        <v>1.5299478169210451E-2</v>
      </c>
    </row>
    <row r="40" spans="2:24">
      <c r="B40" s="3" t="s">
        <v>114</v>
      </c>
      <c r="C40" s="8">
        <v>36606</v>
      </c>
      <c r="D40" s="8">
        <v>37395</v>
      </c>
      <c r="E40" s="8">
        <v>37403</v>
      </c>
      <c r="F40" s="8">
        <v>38224</v>
      </c>
      <c r="G40" s="8">
        <v>32237</v>
      </c>
      <c r="H40" s="8">
        <v>33770</v>
      </c>
      <c r="I40" s="8">
        <v>38548</v>
      </c>
      <c r="J40" s="8">
        <v>39708</v>
      </c>
      <c r="K40" s="8">
        <v>39135</v>
      </c>
      <c r="L40" s="8"/>
      <c r="O40" s="9" t="str">
        <f>B40</f>
        <v>Private</v>
      </c>
      <c r="P40" s="11">
        <f t="shared" ref="P40:X40" si="20">C40/C42</f>
        <v>0.11239315189624681</v>
      </c>
      <c r="Q40" s="11">
        <f t="shared" si="20"/>
        <v>0.1129976793095946</v>
      </c>
      <c r="R40" s="11">
        <f t="shared" si="20"/>
        <v>0.11163641681813977</v>
      </c>
      <c r="S40" s="11">
        <f t="shared" si="20"/>
        <v>0.1134792199194269</v>
      </c>
      <c r="T40" s="11">
        <f t="shared" si="20"/>
        <v>9.6363897242133831E-2</v>
      </c>
      <c r="U40" s="11">
        <f t="shared" si="20"/>
        <v>0.10248053264385815</v>
      </c>
      <c r="V40" s="11">
        <f t="shared" si="20"/>
        <v>0.11806178734299724</v>
      </c>
      <c r="W40" s="11">
        <f t="shared" si="20"/>
        <v>0.12094925242530544</v>
      </c>
      <c r="X40" s="11">
        <f t="shared" si="20"/>
        <v>0.11991689928941539</v>
      </c>
    </row>
    <row r="41" spans="2:24">
      <c r="B41" s="3" t="s">
        <v>115</v>
      </c>
      <c r="C41" s="8">
        <v>284303</v>
      </c>
      <c r="D41" s="8">
        <v>288993</v>
      </c>
      <c r="E41" s="8">
        <v>293216</v>
      </c>
      <c r="F41" s="8">
        <v>294146</v>
      </c>
      <c r="G41" s="8">
        <v>297691</v>
      </c>
      <c r="H41" s="8">
        <v>288128</v>
      </c>
      <c r="I41" s="8">
        <v>281745</v>
      </c>
      <c r="J41" s="8">
        <v>281746.48</v>
      </c>
      <c r="K41" s="8">
        <v>282223</v>
      </c>
      <c r="L41" s="8"/>
      <c r="O41" s="9" t="str">
        <f>B41</f>
        <v>Public</v>
      </c>
      <c r="P41" s="11">
        <f t="shared" ref="P41:X41" si="21">C41/C42</f>
        <v>0.8729090931420711</v>
      </c>
      <c r="Q41" s="11">
        <f t="shared" si="21"/>
        <v>0.87325948219595328</v>
      </c>
      <c r="R41" s="11">
        <f t="shared" si="21"/>
        <v>0.87515930790973095</v>
      </c>
      <c r="S41" s="11">
        <f t="shared" si="21"/>
        <v>0.87325917283433829</v>
      </c>
      <c r="T41" s="11">
        <f t="shared" si="21"/>
        <v>0.88986769655700171</v>
      </c>
      <c r="U41" s="11">
        <f t="shared" si="21"/>
        <v>0.87437106631950134</v>
      </c>
      <c r="V41" s="11">
        <f t="shared" si="21"/>
        <v>0.8629064614234917</v>
      </c>
      <c r="W41" s="11">
        <f t="shared" si="21"/>
        <v>0.85819044347389106</v>
      </c>
      <c r="X41" s="11">
        <f t="shared" si="21"/>
        <v>0.8647836225413742</v>
      </c>
    </row>
    <row r="42" spans="2:24">
      <c r="B42" s="134" t="s">
        <v>120</v>
      </c>
      <c r="C42" s="135">
        <v>325696</v>
      </c>
      <c r="D42" s="135">
        <v>330936</v>
      </c>
      <c r="E42" s="135">
        <v>335043</v>
      </c>
      <c r="F42" s="135">
        <v>336837</v>
      </c>
      <c r="G42" s="135">
        <v>334534</v>
      </c>
      <c r="H42" s="135">
        <v>329526</v>
      </c>
      <c r="I42" s="135">
        <v>326507</v>
      </c>
      <c r="J42" s="135">
        <v>328302.98</v>
      </c>
      <c r="K42" s="135">
        <v>326351</v>
      </c>
      <c r="L42" s="8"/>
    </row>
    <row r="43" spans="2:24">
      <c r="B43" s="132" t="s">
        <v>184</v>
      </c>
      <c r="C43" s="133"/>
      <c r="D43" s="133"/>
      <c r="E43" s="133"/>
      <c r="F43" s="133"/>
      <c r="G43" s="133"/>
      <c r="H43" s="133"/>
      <c r="I43" s="133"/>
      <c r="J43" s="133"/>
      <c r="K43" s="133"/>
      <c r="L43" s="8"/>
      <c r="N43" s="1" t="s">
        <v>116</v>
      </c>
      <c r="O43" s="1" t="str">
        <f>B43</f>
        <v>NE WA (Ferry, Stevens, Lincoln, Pend Orielle)</v>
      </c>
      <c r="P43" s="1" t="str">
        <f>$C$12</f>
        <v>2015-2016</v>
      </c>
      <c r="Q43" s="1" t="str">
        <f>$D$12</f>
        <v>2016-2017</v>
      </c>
      <c r="R43" s="1" t="str">
        <f>$E$12</f>
        <v>2017-2018</v>
      </c>
      <c r="S43" s="1" t="str">
        <f>$F$12</f>
        <v>2018-2019</v>
      </c>
      <c r="T43" s="1" t="str">
        <f>$G$12</f>
        <v>2019-2020</v>
      </c>
      <c r="U43" s="1" t="str">
        <f>$H$12</f>
        <v>2020-2021</v>
      </c>
      <c r="V43" s="1" t="str">
        <f>$I$12</f>
        <v>2021-2022</v>
      </c>
      <c r="W43" s="1" t="str">
        <f>$J$12</f>
        <v>2022-2023</v>
      </c>
      <c r="X43" s="1" t="str">
        <f>$K$12</f>
        <v>2023-2024</v>
      </c>
    </row>
    <row r="44" spans="2:24">
      <c r="B44" s="3" t="s">
        <v>113</v>
      </c>
      <c r="C44" s="8">
        <v>388.5</v>
      </c>
      <c r="D44" s="8">
        <v>329.5</v>
      </c>
      <c r="E44" s="8">
        <v>403</v>
      </c>
      <c r="F44" s="8">
        <v>374</v>
      </c>
      <c r="G44" s="8">
        <v>335.5</v>
      </c>
      <c r="H44" s="8">
        <v>723.5</v>
      </c>
      <c r="I44" s="8">
        <v>760</v>
      </c>
      <c r="J44" s="8">
        <v>653.5</v>
      </c>
      <c r="K44" s="8">
        <v>598</v>
      </c>
      <c r="L44" s="8"/>
      <c r="O44" s="9" t="str">
        <f>B44</f>
        <v>Home-Based</v>
      </c>
      <c r="P44" s="11">
        <f t="shared" ref="P44:X44" si="22">C44/C47</f>
        <v>3.5844443419292341E-2</v>
      </c>
      <c r="Q44" s="11">
        <f t="shared" si="22"/>
        <v>2.9898824917199765E-2</v>
      </c>
      <c r="R44" s="11">
        <f t="shared" si="22"/>
        <v>3.6244266570734776E-2</v>
      </c>
      <c r="S44" s="11">
        <f t="shared" si="22"/>
        <v>3.2462459855915282E-2</v>
      </c>
      <c r="T44" s="11">
        <f t="shared" si="22"/>
        <v>2.9516561826419742E-2</v>
      </c>
      <c r="U44" s="11">
        <f t="shared" si="22"/>
        <v>6.1462005691713034E-2</v>
      </c>
      <c r="V44" s="11">
        <f t="shared" si="22"/>
        <v>6.3598326359832633E-2</v>
      </c>
      <c r="W44" s="11">
        <f t="shared" si="22"/>
        <v>5.4992216097950943E-2</v>
      </c>
      <c r="X44" s="11">
        <f t="shared" si="22"/>
        <v>4.9845794782028843E-2</v>
      </c>
    </row>
    <row r="45" spans="2:24">
      <c r="B45" s="3" t="s">
        <v>114</v>
      </c>
      <c r="C45" s="8">
        <v>213</v>
      </c>
      <c r="D45" s="8">
        <v>200</v>
      </c>
      <c r="E45" s="8">
        <v>223</v>
      </c>
      <c r="F45" s="8">
        <v>222</v>
      </c>
      <c r="G45" s="8">
        <v>179</v>
      </c>
      <c r="H45" s="8">
        <v>171</v>
      </c>
      <c r="I45" s="8">
        <v>274</v>
      </c>
      <c r="J45" s="8">
        <v>227</v>
      </c>
      <c r="K45" s="8">
        <v>223</v>
      </c>
      <c r="L45" s="8"/>
      <c r="O45" s="9" t="str">
        <f>B45</f>
        <v>Private</v>
      </c>
      <c r="P45" s="11">
        <f t="shared" ref="P45:X45" si="23">C45/C47</f>
        <v>1.9652165890113947E-2</v>
      </c>
      <c r="Q45" s="11">
        <f t="shared" si="23"/>
        <v>1.8147996914840526E-2</v>
      </c>
      <c r="R45" s="11">
        <f t="shared" si="23"/>
        <v>2.0055760410108824E-2</v>
      </c>
      <c r="S45" s="11">
        <f t="shared" si="23"/>
        <v>1.9269160663136879E-2</v>
      </c>
      <c r="T45" s="11">
        <f t="shared" si="23"/>
        <v>1.5748031496062992E-2</v>
      </c>
      <c r="U45" s="11">
        <f t="shared" si="23"/>
        <v>1.452661088221552E-2</v>
      </c>
      <c r="V45" s="11">
        <f t="shared" si="23"/>
        <v>2.2928870292887028E-2</v>
      </c>
      <c r="W45" s="11">
        <f t="shared" si="23"/>
        <v>1.9102116379854421E-2</v>
      </c>
      <c r="X45" s="11">
        <f t="shared" si="23"/>
        <v>1.8587980328415438E-2</v>
      </c>
    </row>
    <row r="46" spans="2:24">
      <c r="B46" s="3" t="s">
        <v>115</v>
      </c>
      <c r="C46" s="8">
        <v>10237</v>
      </c>
      <c r="D46" s="8">
        <v>10491</v>
      </c>
      <c r="E46" s="8">
        <v>10493</v>
      </c>
      <c r="F46" s="8">
        <v>10925</v>
      </c>
      <c r="G46" s="8">
        <v>10852</v>
      </c>
      <c r="H46" s="8">
        <v>10877</v>
      </c>
      <c r="I46" s="8">
        <v>10916</v>
      </c>
      <c r="J46" s="8">
        <v>11003</v>
      </c>
      <c r="K46" s="8">
        <v>11176</v>
      </c>
      <c r="L46" s="8"/>
      <c r="O46" s="9" t="str">
        <f>B46</f>
        <v>Public</v>
      </c>
      <c r="P46" s="11">
        <f t="shared" ref="P46:X46" si="24">C46/C47</f>
        <v>0.94450339069059375</v>
      </c>
      <c r="Q46" s="11">
        <f t="shared" si="24"/>
        <v>0.95195317816795966</v>
      </c>
      <c r="R46" s="11">
        <f t="shared" si="24"/>
        <v>0.94369997301915642</v>
      </c>
      <c r="S46" s="11">
        <f t="shared" si="24"/>
        <v>0.94826837948094789</v>
      </c>
      <c r="T46" s="11">
        <f t="shared" si="24"/>
        <v>0.95473540667751722</v>
      </c>
      <c r="U46" s="11">
        <f t="shared" si="24"/>
        <v>0.92401138342607148</v>
      </c>
      <c r="V46" s="11">
        <f t="shared" si="24"/>
        <v>0.91347280334728032</v>
      </c>
      <c r="W46" s="11">
        <f t="shared" si="24"/>
        <v>0.92590566752219461</v>
      </c>
      <c r="X46" s="11">
        <f t="shared" si="24"/>
        <v>0.93156622488955576</v>
      </c>
    </row>
    <row r="47" spans="2:24">
      <c r="B47" s="134" t="s">
        <v>197</v>
      </c>
      <c r="C47" s="135">
        <v>10838.5</v>
      </c>
      <c r="D47" s="135">
        <v>11020.5</v>
      </c>
      <c r="E47" s="135">
        <v>11119</v>
      </c>
      <c r="F47" s="135">
        <v>11521</v>
      </c>
      <c r="G47" s="135">
        <v>11366.5</v>
      </c>
      <c r="H47" s="135">
        <v>11771.5</v>
      </c>
      <c r="I47" s="135">
        <v>11950</v>
      </c>
      <c r="J47" s="135">
        <v>11883.5</v>
      </c>
      <c r="K47" s="135">
        <v>11997</v>
      </c>
      <c r="L47" s="8"/>
      <c r="N47" s="1"/>
      <c r="O47" s="1"/>
      <c r="P47" s="1"/>
      <c r="Q47" s="1"/>
      <c r="R47" s="1"/>
      <c r="S47" s="1"/>
      <c r="T47" s="1"/>
      <c r="U47" s="1"/>
      <c r="V47" s="1"/>
      <c r="W47" s="1"/>
      <c r="X47" s="1"/>
    </row>
    <row r="48" spans="2:24">
      <c r="B48" s="132" t="s">
        <v>27</v>
      </c>
      <c r="C48" s="133"/>
      <c r="D48" s="133"/>
      <c r="E48" s="133"/>
      <c r="F48" s="133"/>
      <c r="G48" s="133"/>
      <c r="H48" s="133"/>
      <c r="I48" s="133"/>
      <c r="J48" s="133"/>
      <c r="K48" s="133"/>
      <c r="L48" s="8"/>
      <c r="N48" s="1" t="s">
        <v>116</v>
      </c>
      <c r="O48" s="1" t="str">
        <f>B48</f>
        <v>Pierce</v>
      </c>
      <c r="P48" s="1" t="str">
        <f>$C$12</f>
        <v>2015-2016</v>
      </c>
      <c r="Q48" s="1" t="str">
        <f>$D$12</f>
        <v>2016-2017</v>
      </c>
      <c r="R48" s="1" t="str">
        <f>$E$12</f>
        <v>2017-2018</v>
      </c>
      <c r="S48" s="1" t="str">
        <f>$F$12</f>
        <v>2018-2019</v>
      </c>
      <c r="T48" s="1" t="str">
        <f>$G$12</f>
        <v>2019-2020</v>
      </c>
      <c r="U48" s="1" t="str">
        <f>$H$12</f>
        <v>2020-2021</v>
      </c>
      <c r="V48" s="1" t="str">
        <f>$I$12</f>
        <v>2021-2022</v>
      </c>
      <c r="W48" s="1" t="str">
        <f>$J$12</f>
        <v>2022-2023</v>
      </c>
      <c r="X48" s="1" t="str">
        <f>$K$12</f>
        <v>2023-2024</v>
      </c>
    </row>
    <row r="49" spans="2:24">
      <c r="B49" s="3" t="s">
        <v>113</v>
      </c>
      <c r="C49" s="8">
        <v>2984</v>
      </c>
      <c r="D49" s="8">
        <v>3099</v>
      </c>
      <c r="E49" s="8">
        <v>3109</v>
      </c>
      <c r="F49" s="8">
        <v>3135.5</v>
      </c>
      <c r="G49" s="8">
        <v>3357</v>
      </c>
      <c r="H49" s="8">
        <v>6077.5</v>
      </c>
      <c r="I49" s="8">
        <v>4640</v>
      </c>
      <c r="J49" s="8">
        <v>4410</v>
      </c>
      <c r="K49" s="8">
        <v>4259</v>
      </c>
      <c r="L49" s="8"/>
      <c r="O49" s="9" t="str">
        <f>B49</f>
        <v>Home-Based</v>
      </c>
      <c r="P49" s="11">
        <f t="shared" ref="P49:X49" si="25">C49/C52</f>
        <v>2.0911734819019586E-2</v>
      </c>
      <c r="Q49" s="11">
        <f t="shared" si="25"/>
        <v>2.1483684462283967E-2</v>
      </c>
      <c r="R49" s="11">
        <f t="shared" si="25"/>
        <v>2.131043038981157E-2</v>
      </c>
      <c r="S49" s="11">
        <f t="shared" si="25"/>
        <v>2.1328553596876392E-2</v>
      </c>
      <c r="T49" s="11">
        <f t="shared" si="25"/>
        <v>2.2761482445791466E-2</v>
      </c>
      <c r="U49" s="11">
        <f t="shared" si="25"/>
        <v>4.2110551022882782E-2</v>
      </c>
      <c r="V49" s="11">
        <f t="shared" si="25"/>
        <v>3.1730617994816419E-2</v>
      </c>
      <c r="W49" s="11">
        <f t="shared" si="25"/>
        <v>3.0064013852624978E-2</v>
      </c>
      <c r="X49" s="11">
        <f t="shared" si="25"/>
        <v>2.9012261580381473E-2</v>
      </c>
    </row>
    <row r="50" spans="2:24">
      <c r="B50" s="3" t="s">
        <v>114</v>
      </c>
      <c r="C50" s="8">
        <v>7509</v>
      </c>
      <c r="D50" s="8">
        <v>7431</v>
      </c>
      <c r="E50" s="8">
        <v>7389</v>
      </c>
      <c r="F50" s="8">
        <v>7698</v>
      </c>
      <c r="G50" s="8">
        <v>6714</v>
      </c>
      <c r="H50" s="8">
        <v>6771</v>
      </c>
      <c r="I50" s="8">
        <v>8489</v>
      </c>
      <c r="J50" s="8">
        <v>8391</v>
      </c>
      <c r="K50" s="8">
        <v>8765</v>
      </c>
      <c r="L50" s="8"/>
      <c r="O50" s="9" t="str">
        <f>B50</f>
        <v>Private</v>
      </c>
      <c r="P50" s="11">
        <f t="shared" ref="P50:X50" si="26">C50/C52</f>
        <v>5.2622726794912228E-2</v>
      </c>
      <c r="Q50" s="11">
        <f t="shared" si="26"/>
        <v>5.1515088492814505E-2</v>
      </c>
      <c r="R50" s="11">
        <f t="shared" si="26"/>
        <v>5.0647401141948441E-2</v>
      </c>
      <c r="S50" s="11">
        <f t="shared" si="26"/>
        <v>5.2363962873147651E-2</v>
      </c>
      <c r="T50" s="11">
        <f t="shared" si="26"/>
        <v>4.5522964891582932E-2</v>
      </c>
      <c r="U50" s="11">
        <f t="shared" si="26"/>
        <v>4.6915761575637892E-2</v>
      </c>
      <c r="V50" s="11">
        <f t="shared" si="26"/>
        <v>5.805198624094754E-2</v>
      </c>
      <c r="W50" s="11">
        <f t="shared" si="26"/>
        <v>5.7203433160402765E-2</v>
      </c>
      <c r="X50" s="11">
        <f t="shared" si="26"/>
        <v>5.9707084468664851E-2</v>
      </c>
    </row>
    <row r="51" spans="2:24">
      <c r="B51" s="3" t="s">
        <v>115</v>
      </c>
      <c r="C51" s="8">
        <v>132202</v>
      </c>
      <c r="D51" s="8">
        <v>133719</v>
      </c>
      <c r="E51" s="8">
        <v>135393</v>
      </c>
      <c r="F51" s="8">
        <v>136176</v>
      </c>
      <c r="G51" s="8">
        <v>137415</v>
      </c>
      <c r="H51" s="8">
        <v>131474</v>
      </c>
      <c r="I51" s="8">
        <v>133102</v>
      </c>
      <c r="J51" s="8">
        <v>133886</v>
      </c>
      <c r="K51" s="8">
        <v>133776</v>
      </c>
      <c r="L51" s="8"/>
      <c r="O51" s="9" t="str">
        <f>B51</f>
        <v>Public</v>
      </c>
      <c r="P51" s="11">
        <f t="shared" ref="P51:X51" si="27">C51/C52</f>
        <v>0.92646553838606815</v>
      </c>
      <c r="Q51" s="11">
        <f t="shared" si="27"/>
        <v>0.92700122704490151</v>
      </c>
      <c r="R51" s="11">
        <f t="shared" si="27"/>
        <v>0.92804216846823995</v>
      </c>
      <c r="S51" s="11">
        <f t="shared" si="27"/>
        <v>0.92630748352997594</v>
      </c>
      <c r="T51" s="11">
        <f t="shared" si="27"/>
        <v>0.93171555266262562</v>
      </c>
      <c r="U51" s="11">
        <f t="shared" si="27"/>
        <v>0.91097368740147933</v>
      </c>
      <c r="V51" s="11">
        <f t="shared" si="27"/>
        <v>0.91021739576423599</v>
      </c>
      <c r="W51" s="11">
        <f t="shared" si="27"/>
        <v>0.91273255298697231</v>
      </c>
      <c r="X51" s="11">
        <f t="shared" si="27"/>
        <v>0.9112806539509537</v>
      </c>
    </row>
    <row r="52" spans="2:24">
      <c r="B52" s="134" t="s">
        <v>121</v>
      </c>
      <c r="C52" s="135">
        <v>142695</v>
      </c>
      <c r="D52" s="135">
        <v>144249</v>
      </c>
      <c r="E52" s="135">
        <v>145891</v>
      </c>
      <c r="F52" s="135">
        <v>147009.5</v>
      </c>
      <c r="G52" s="135">
        <v>147486</v>
      </c>
      <c r="H52" s="135">
        <v>144322.5</v>
      </c>
      <c r="I52" s="135">
        <v>146231</v>
      </c>
      <c r="J52" s="135">
        <v>146687</v>
      </c>
      <c r="K52" s="135">
        <v>146800</v>
      </c>
      <c r="L52" s="8"/>
      <c r="N52" s="1"/>
      <c r="O52" s="1"/>
      <c r="P52" s="1"/>
      <c r="Q52" s="1"/>
      <c r="R52" s="1"/>
      <c r="S52" s="1"/>
      <c r="T52" s="1"/>
      <c r="U52" s="1"/>
      <c r="V52" s="1"/>
      <c r="W52" s="1"/>
      <c r="X52" s="1"/>
    </row>
    <row r="53" spans="2:24">
      <c r="B53" s="132" t="s">
        <v>224</v>
      </c>
      <c r="C53" s="133"/>
      <c r="D53" s="133"/>
      <c r="E53" s="133"/>
      <c r="F53" s="133"/>
      <c r="G53" s="133"/>
      <c r="H53" s="133"/>
      <c r="I53" s="133"/>
      <c r="J53" s="133"/>
      <c r="K53" s="133"/>
      <c r="L53" s="8"/>
      <c r="N53" s="1" t="s">
        <v>116</v>
      </c>
      <c r="O53" s="1" t="str">
        <f>B53</f>
        <v>Rural SW WA (Cowlitz-Grays Harbor -Lewis - Mason -Pacific-Wahkiakum)</v>
      </c>
      <c r="P53" s="1" t="str">
        <f>$C$12</f>
        <v>2015-2016</v>
      </c>
      <c r="Q53" s="1" t="str">
        <f>$D$12</f>
        <v>2016-2017</v>
      </c>
      <c r="R53" s="1" t="str">
        <f>$E$12</f>
        <v>2017-2018</v>
      </c>
      <c r="S53" s="1" t="str">
        <f>$F$12</f>
        <v>2018-2019</v>
      </c>
      <c r="T53" s="1" t="str">
        <f>$G$12</f>
        <v>2019-2020</v>
      </c>
      <c r="U53" s="1" t="str">
        <f>$H$12</f>
        <v>2020-2021</v>
      </c>
      <c r="V53" s="1" t="str">
        <f>$I$12</f>
        <v>2021-2022</v>
      </c>
      <c r="W53" s="1" t="str">
        <f>$J$12</f>
        <v>2022-2023</v>
      </c>
      <c r="X53" s="1" t="str">
        <f>$K$12</f>
        <v>2023-2024</v>
      </c>
    </row>
    <row r="54" spans="2:24">
      <c r="B54" s="3" t="s">
        <v>113</v>
      </c>
      <c r="C54" s="8">
        <v>1586</v>
      </c>
      <c r="D54" s="8">
        <v>1503</v>
      </c>
      <c r="E54" s="8">
        <v>1602.5</v>
      </c>
      <c r="F54" s="8">
        <v>1670</v>
      </c>
      <c r="G54" s="8">
        <v>1541</v>
      </c>
      <c r="H54" s="8">
        <v>2475</v>
      </c>
      <c r="I54" s="8">
        <v>2474</v>
      </c>
      <c r="J54" s="8">
        <v>2087.5</v>
      </c>
      <c r="K54" s="8">
        <v>2076</v>
      </c>
      <c r="L54" s="8"/>
      <c r="O54" s="9" t="str">
        <f>B54</f>
        <v>Home-Based</v>
      </c>
      <c r="P54" s="11">
        <f t="shared" ref="P54:X54" si="28">C54/C57</f>
        <v>2.9975996522330794E-2</v>
      </c>
      <c r="Q54" s="11">
        <f t="shared" si="28"/>
        <v>2.7989348032551816E-2</v>
      </c>
      <c r="R54" s="11">
        <f t="shared" si="28"/>
        <v>2.9120744328042233E-2</v>
      </c>
      <c r="S54" s="11">
        <f t="shared" si="28"/>
        <v>2.991759226083841E-2</v>
      </c>
      <c r="T54" s="11">
        <f t="shared" si="28"/>
        <v>2.7485463560803339E-2</v>
      </c>
      <c r="U54" s="11">
        <f t="shared" si="28"/>
        <v>4.499918183305758E-2</v>
      </c>
      <c r="V54" s="11">
        <f t="shared" si="28"/>
        <v>4.4891219538749069E-2</v>
      </c>
      <c r="W54" s="11">
        <f t="shared" si="28"/>
        <v>3.7955580606743818E-2</v>
      </c>
      <c r="X54" s="11">
        <f t="shared" si="28"/>
        <v>3.7712541781717776E-2</v>
      </c>
    </row>
    <row r="55" spans="2:24">
      <c r="B55" s="3" t="s">
        <v>114</v>
      </c>
      <c r="C55" s="8">
        <v>983</v>
      </c>
      <c r="D55" s="8">
        <v>1013</v>
      </c>
      <c r="E55" s="8">
        <v>1055</v>
      </c>
      <c r="F55" s="8">
        <v>1169</v>
      </c>
      <c r="G55" s="8">
        <v>803</v>
      </c>
      <c r="H55" s="8">
        <v>875</v>
      </c>
      <c r="I55" s="8">
        <v>1122</v>
      </c>
      <c r="J55" s="8">
        <v>1226</v>
      </c>
      <c r="K55" s="8">
        <v>1184</v>
      </c>
      <c r="L55" s="8"/>
      <c r="O55" s="9" t="str">
        <f>B55</f>
        <v>Private</v>
      </c>
      <c r="P55" s="11">
        <f t="shared" ref="P55:X55" si="29">C55/C57</f>
        <v>1.8579069723487496E-2</v>
      </c>
      <c r="Q55" s="11">
        <f t="shared" si="29"/>
        <v>1.8864410882884226E-2</v>
      </c>
      <c r="R55" s="11">
        <f t="shared" si="29"/>
        <v>1.917153526744746E-2</v>
      </c>
      <c r="S55" s="11">
        <f t="shared" si="29"/>
        <v>2.0942314582586885E-2</v>
      </c>
      <c r="T55" s="11">
        <f t="shared" si="29"/>
        <v>1.4322405736096742E-2</v>
      </c>
      <c r="U55" s="11">
        <f t="shared" si="29"/>
        <v>1.5908801658151669E-2</v>
      </c>
      <c r="V55" s="11">
        <f t="shared" si="29"/>
        <v>2.0358912013935512E-2</v>
      </c>
      <c r="W55" s="11">
        <f t="shared" si="29"/>
        <v>2.2291517041373856E-2</v>
      </c>
      <c r="X55" s="11">
        <f t="shared" si="29"/>
        <v>2.150850167126871E-2</v>
      </c>
    </row>
    <row r="56" spans="2:24">
      <c r="B56" s="3" t="s">
        <v>115</v>
      </c>
      <c r="C56" s="8">
        <v>50340</v>
      </c>
      <c r="D56" s="8">
        <v>51183</v>
      </c>
      <c r="E56" s="8">
        <v>52372</v>
      </c>
      <c r="F56" s="8">
        <v>52981</v>
      </c>
      <c r="G56" s="8">
        <v>53722</v>
      </c>
      <c r="H56" s="8">
        <v>51651</v>
      </c>
      <c r="I56" s="8">
        <v>51515</v>
      </c>
      <c r="J56" s="8">
        <v>51685</v>
      </c>
      <c r="K56" s="8">
        <v>51788</v>
      </c>
      <c r="L56" s="8"/>
      <c r="O56" s="9" t="str">
        <f>B56</f>
        <v>Public</v>
      </c>
      <c r="P56" s="11">
        <f t="shared" ref="P56:X56" si="30">C56/C57</f>
        <v>0.95144493375418171</v>
      </c>
      <c r="Q56" s="11">
        <f t="shared" si="30"/>
        <v>0.95314624108456392</v>
      </c>
      <c r="R56" s="11">
        <f t="shared" si="30"/>
        <v>0.95170772040451035</v>
      </c>
      <c r="S56" s="11">
        <f t="shared" si="30"/>
        <v>0.94914009315657466</v>
      </c>
      <c r="T56" s="11">
        <f t="shared" si="30"/>
        <v>0.95819213070309994</v>
      </c>
      <c r="U56" s="11">
        <f t="shared" si="30"/>
        <v>0.93909201650879071</v>
      </c>
      <c r="V56" s="11">
        <f t="shared" si="30"/>
        <v>0.93474986844731545</v>
      </c>
      <c r="W56" s="11">
        <f t="shared" si="30"/>
        <v>0.93975290235188236</v>
      </c>
      <c r="X56" s="11">
        <f t="shared" si="30"/>
        <v>0.94077895654701349</v>
      </c>
    </row>
    <row r="57" spans="2:24">
      <c r="B57" s="134" t="s">
        <v>226</v>
      </c>
      <c r="C57" s="135">
        <v>52909</v>
      </c>
      <c r="D57" s="135">
        <v>53699</v>
      </c>
      <c r="E57" s="135">
        <v>55029.5</v>
      </c>
      <c r="F57" s="135">
        <v>55820</v>
      </c>
      <c r="G57" s="135">
        <v>56066</v>
      </c>
      <c r="H57" s="135">
        <v>55001</v>
      </c>
      <c r="I57" s="135">
        <v>55111</v>
      </c>
      <c r="J57" s="135">
        <v>54998.5</v>
      </c>
      <c r="K57" s="135">
        <v>55048</v>
      </c>
      <c r="L57" s="8"/>
      <c r="P57" s="11"/>
      <c r="Q57" s="11"/>
      <c r="R57" s="11"/>
      <c r="S57" s="11"/>
      <c r="T57" s="11"/>
      <c r="U57" s="11"/>
      <c r="V57" s="11"/>
      <c r="W57" s="11"/>
      <c r="X57" s="11"/>
    </row>
    <row r="58" spans="2:24">
      <c r="B58" s="132" t="s">
        <v>185</v>
      </c>
      <c r="C58" s="133"/>
      <c r="D58" s="133"/>
      <c r="E58" s="133"/>
      <c r="F58" s="133"/>
      <c r="G58" s="133"/>
      <c r="H58" s="133"/>
      <c r="I58" s="133"/>
      <c r="J58" s="133"/>
      <c r="K58" s="133"/>
      <c r="L58" s="8"/>
      <c r="N58" s="1" t="s">
        <v>116</v>
      </c>
      <c r="O58" s="1" t="str">
        <f>B58</f>
        <v>SE WA (Adams-Asotin-Columia-Garfield-Walla Walla-Whitman)</v>
      </c>
      <c r="P58" s="1" t="str">
        <f>$C$12</f>
        <v>2015-2016</v>
      </c>
      <c r="Q58" s="1" t="str">
        <f>$D$12</f>
        <v>2016-2017</v>
      </c>
      <c r="R58" s="1" t="str">
        <f>$E$12</f>
        <v>2017-2018</v>
      </c>
      <c r="S58" s="1" t="str">
        <f>$F$12</f>
        <v>2018-2019</v>
      </c>
      <c r="T58" s="1" t="str">
        <f>$G$12</f>
        <v>2019-2020</v>
      </c>
      <c r="U58" s="1" t="str">
        <f>$H$12</f>
        <v>2020-2021</v>
      </c>
      <c r="V58" s="1" t="str">
        <f>$I$12</f>
        <v>2021-2022</v>
      </c>
      <c r="W58" s="1" t="str">
        <f>$J$12</f>
        <v>2022-2023</v>
      </c>
      <c r="X58" s="1" t="str">
        <f>$K$12</f>
        <v>2023-2024</v>
      </c>
    </row>
    <row r="59" spans="2:24">
      <c r="B59" s="3" t="s">
        <v>113</v>
      </c>
      <c r="C59" s="8">
        <v>433</v>
      </c>
      <c r="D59" s="8">
        <v>470</v>
      </c>
      <c r="E59" s="8">
        <v>489</v>
      </c>
      <c r="F59" s="8">
        <v>403.5</v>
      </c>
      <c r="G59" s="8">
        <v>257</v>
      </c>
      <c r="H59" s="8">
        <v>861</v>
      </c>
      <c r="I59" s="8">
        <v>747</v>
      </c>
      <c r="J59" s="8">
        <v>583</v>
      </c>
      <c r="K59" s="8">
        <v>615</v>
      </c>
      <c r="L59" s="8"/>
      <c r="O59" s="9" t="str">
        <f>B59</f>
        <v>Home-Based</v>
      </c>
      <c r="P59" s="11">
        <f t="shared" ref="P59:X59" si="31">C59/C62</f>
        <v>1.7872621455401E-2</v>
      </c>
      <c r="Q59" s="11">
        <f t="shared" si="31"/>
        <v>1.9309778142974528E-2</v>
      </c>
      <c r="R59" s="11">
        <f t="shared" si="31"/>
        <v>2.0016373311502252E-2</v>
      </c>
      <c r="S59" s="11">
        <f t="shared" si="31"/>
        <v>1.6487220871554947E-2</v>
      </c>
      <c r="T59" s="11">
        <f t="shared" si="31"/>
        <v>1.055181474790606E-2</v>
      </c>
      <c r="U59" s="11">
        <f t="shared" si="31"/>
        <v>3.6020583190394515E-2</v>
      </c>
      <c r="V59" s="11">
        <f t="shared" si="31"/>
        <v>3.0908639523336643E-2</v>
      </c>
      <c r="W59" s="11">
        <f t="shared" si="31"/>
        <v>2.409787955193651E-2</v>
      </c>
      <c r="X59" s="11">
        <f t="shared" si="31"/>
        <v>2.5136924711845008E-2</v>
      </c>
    </row>
    <row r="60" spans="2:24">
      <c r="B60" s="3" t="s">
        <v>114</v>
      </c>
      <c r="C60" s="8">
        <v>1186</v>
      </c>
      <c r="D60" s="8">
        <v>1234</v>
      </c>
      <c r="E60" s="8">
        <v>1240</v>
      </c>
      <c r="F60" s="8">
        <v>1180</v>
      </c>
      <c r="G60" s="8">
        <v>1121</v>
      </c>
      <c r="H60" s="8">
        <v>935</v>
      </c>
      <c r="I60" s="8">
        <v>1247</v>
      </c>
      <c r="J60" s="8">
        <v>1205</v>
      </c>
      <c r="K60" s="8">
        <v>1284</v>
      </c>
      <c r="L60" s="8"/>
      <c r="O60" s="9" t="str">
        <f>B60</f>
        <v>Private</v>
      </c>
      <c r="P60" s="11">
        <f t="shared" ref="P60:X60" si="32">C60/C62</f>
        <v>4.8953646757749616E-2</v>
      </c>
      <c r="Q60" s="11">
        <f t="shared" si="32"/>
        <v>5.0698438783894823E-2</v>
      </c>
      <c r="R60" s="11">
        <f t="shared" si="32"/>
        <v>5.0757265656979127E-2</v>
      </c>
      <c r="S60" s="11">
        <f t="shared" si="32"/>
        <v>4.8215416675179278E-2</v>
      </c>
      <c r="T60" s="11">
        <f t="shared" si="32"/>
        <v>4.6025619970438497E-2</v>
      </c>
      <c r="U60" s="11">
        <f t="shared" si="32"/>
        <v>3.9116428900138056E-2</v>
      </c>
      <c r="V60" s="11">
        <f t="shared" si="32"/>
        <v>5.1597153260509766E-2</v>
      </c>
      <c r="W60" s="11">
        <f t="shared" si="32"/>
        <v>4.9807795643367916E-2</v>
      </c>
      <c r="X60" s="11">
        <f t="shared" si="32"/>
        <v>5.2480994032534943E-2</v>
      </c>
    </row>
    <row r="61" spans="2:24">
      <c r="B61" s="3" t="s">
        <v>115</v>
      </c>
      <c r="C61" s="8">
        <v>22608</v>
      </c>
      <c r="D61" s="8">
        <v>22636</v>
      </c>
      <c r="E61" s="8">
        <v>22701</v>
      </c>
      <c r="F61" s="8">
        <v>22890</v>
      </c>
      <c r="G61" s="8">
        <v>22978</v>
      </c>
      <c r="H61" s="8">
        <v>22107</v>
      </c>
      <c r="I61" s="8">
        <v>22174</v>
      </c>
      <c r="J61" s="8">
        <v>22405</v>
      </c>
      <c r="K61" s="8">
        <v>22567</v>
      </c>
      <c r="L61" s="8"/>
      <c r="O61" s="9" t="str">
        <f>B61</f>
        <v>Public</v>
      </c>
      <c r="P61" s="11">
        <f t="shared" ref="P61:X61" si="33">C61/C62</f>
        <v>0.93317373178684937</v>
      </c>
      <c r="Q61" s="11">
        <f t="shared" si="33"/>
        <v>0.92999178307313068</v>
      </c>
      <c r="R61" s="11">
        <f t="shared" si="33"/>
        <v>0.92922636103151868</v>
      </c>
      <c r="S61" s="11">
        <f t="shared" si="33"/>
        <v>0.93529736245326578</v>
      </c>
      <c r="T61" s="11">
        <f t="shared" si="33"/>
        <v>0.94342256528165547</v>
      </c>
      <c r="U61" s="11">
        <f t="shared" si="33"/>
        <v>0.92486298790946742</v>
      </c>
      <c r="V61" s="11">
        <f t="shared" si="33"/>
        <v>0.9174942072161536</v>
      </c>
      <c r="W61" s="11">
        <f t="shared" si="33"/>
        <v>0.92609432480469556</v>
      </c>
      <c r="X61" s="11">
        <f t="shared" si="33"/>
        <v>0.92238208125562005</v>
      </c>
    </row>
    <row r="62" spans="2:24">
      <c r="B62" s="134" t="s">
        <v>198</v>
      </c>
      <c r="C62" s="135">
        <v>24227</v>
      </c>
      <c r="D62" s="135">
        <v>24340</v>
      </c>
      <c r="E62" s="135">
        <v>24430</v>
      </c>
      <c r="F62" s="135">
        <v>24473.5</v>
      </c>
      <c r="G62" s="135">
        <v>24356</v>
      </c>
      <c r="H62" s="135">
        <v>23903</v>
      </c>
      <c r="I62" s="135">
        <v>24168</v>
      </c>
      <c r="J62" s="135">
        <v>24193</v>
      </c>
      <c r="K62" s="135">
        <v>24466</v>
      </c>
      <c r="L62" s="8"/>
      <c r="P62" s="11"/>
      <c r="Q62" s="11"/>
      <c r="R62" s="11"/>
      <c r="S62" s="11"/>
      <c r="T62" s="11"/>
      <c r="U62" s="11"/>
      <c r="V62" s="11"/>
      <c r="W62" s="11"/>
      <c r="X62" s="11"/>
    </row>
    <row r="63" spans="2:24">
      <c r="B63" s="132" t="s">
        <v>225</v>
      </c>
      <c r="C63" s="133"/>
      <c r="D63" s="133"/>
      <c r="E63" s="133"/>
      <c r="F63" s="133"/>
      <c r="G63" s="133"/>
      <c r="H63" s="133"/>
      <c r="I63" s="133"/>
      <c r="J63" s="133"/>
      <c r="K63" s="133"/>
      <c r="L63" s="8"/>
      <c r="N63" s="1" t="s">
        <v>116</v>
      </c>
      <c r="O63" s="1" t="str">
        <f>B63</f>
        <v>Skagit-San Juan -Island</v>
      </c>
      <c r="P63" s="1" t="str">
        <f>$C$12</f>
        <v>2015-2016</v>
      </c>
      <c r="Q63" s="1" t="str">
        <f>$D$12</f>
        <v>2016-2017</v>
      </c>
      <c r="R63" s="1" t="str">
        <f>$E$12</f>
        <v>2017-2018</v>
      </c>
      <c r="S63" s="1" t="str">
        <f>$F$12</f>
        <v>2018-2019</v>
      </c>
      <c r="T63" s="1" t="str">
        <f>$G$12</f>
        <v>2019-2020</v>
      </c>
      <c r="U63" s="1" t="str">
        <f>$H$12</f>
        <v>2020-2021</v>
      </c>
      <c r="V63" s="1" t="str">
        <f>$I$12</f>
        <v>2021-2022</v>
      </c>
      <c r="W63" s="1" t="str">
        <f>$J$12</f>
        <v>2022-2023</v>
      </c>
      <c r="X63" s="1" t="str">
        <f>$K$12</f>
        <v>2023-2024</v>
      </c>
    </row>
    <row r="64" spans="2:24">
      <c r="B64" s="3" t="s">
        <v>113</v>
      </c>
      <c r="C64" s="8">
        <v>1088</v>
      </c>
      <c r="D64" s="8">
        <v>1121</v>
      </c>
      <c r="E64" s="8">
        <v>1206</v>
      </c>
      <c r="F64" s="8">
        <v>1269.5</v>
      </c>
      <c r="G64" s="8">
        <v>1344</v>
      </c>
      <c r="H64" s="8">
        <v>2019.5</v>
      </c>
      <c r="I64" s="8">
        <v>1810.5</v>
      </c>
      <c r="J64" s="8">
        <v>1428.5</v>
      </c>
      <c r="K64" s="8">
        <v>1613</v>
      </c>
      <c r="L64" s="8"/>
      <c r="O64" s="9" t="str">
        <f>B64</f>
        <v>Home-Based</v>
      </c>
      <c r="P64" s="11">
        <f t="shared" ref="P64:X64" si="34">C64/C67</f>
        <v>3.4477295053395446E-2</v>
      </c>
      <c r="Q64" s="11">
        <f t="shared" si="34"/>
        <v>3.5318210459987398E-2</v>
      </c>
      <c r="R64" s="11">
        <f t="shared" si="34"/>
        <v>3.7729946189463147E-2</v>
      </c>
      <c r="S64" s="11">
        <f t="shared" si="34"/>
        <v>3.9666296926994644E-2</v>
      </c>
      <c r="T64" s="11">
        <f t="shared" si="34"/>
        <v>4.1603466955579635E-2</v>
      </c>
      <c r="U64" s="11">
        <f t="shared" si="34"/>
        <v>6.4051126722593124E-2</v>
      </c>
      <c r="V64" s="11">
        <f t="shared" si="34"/>
        <v>5.7728178557194101E-2</v>
      </c>
      <c r="W64" s="11">
        <f t="shared" si="34"/>
        <v>4.5646998673888384E-2</v>
      </c>
      <c r="X64" s="11">
        <f t="shared" si="34"/>
        <v>5.122911770310614E-2</v>
      </c>
    </row>
    <row r="65" spans="2:24">
      <c r="B65" s="3" t="s">
        <v>114</v>
      </c>
      <c r="C65" s="8">
        <v>1193</v>
      </c>
      <c r="D65" s="8">
        <v>1185</v>
      </c>
      <c r="E65" s="8">
        <v>1233</v>
      </c>
      <c r="F65" s="8">
        <v>1188</v>
      </c>
      <c r="G65" s="8">
        <v>1196</v>
      </c>
      <c r="H65" s="8">
        <v>1261</v>
      </c>
      <c r="I65" s="8">
        <v>1350</v>
      </c>
      <c r="J65" s="8">
        <v>1592</v>
      </c>
      <c r="K65" s="8">
        <v>1642</v>
      </c>
      <c r="L65" s="8"/>
      <c r="O65" s="9" t="str">
        <f>B65</f>
        <v>Private</v>
      </c>
      <c r="P65" s="11">
        <f t="shared" ref="P65:X65" si="35">C65/C67</f>
        <v>3.7804607535570557E-2</v>
      </c>
      <c r="Q65" s="11">
        <f t="shared" si="35"/>
        <v>3.7334593572778831E-2</v>
      </c>
      <c r="R65" s="11">
        <f t="shared" si="35"/>
        <v>3.857464647728695E-2</v>
      </c>
      <c r="S65" s="11">
        <f t="shared" si="35"/>
        <v>3.711978003093315E-2</v>
      </c>
      <c r="T65" s="11">
        <f t="shared" si="35"/>
        <v>3.7022132796780682E-2</v>
      </c>
      <c r="U65" s="11">
        <f t="shared" si="35"/>
        <v>3.9994291060752626E-2</v>
      </c>
      <c r="V65" s="11">
        <f t="shared" si="35"/>
        <v>4.3045037863690711E-2</v>
      </c>
      <c r="W65" s="11">
        <f t="shared" si="35"/>
        <v>5.0871558900126221E-2</v>
      </c>
      <c r="X65" s="11">
        <f t="shared" si="35"/>
        <v>5.2150161976751569E-2</v>
      </c>
    </row>
    <row r="66" spans="2:24">
      <c r="B66" s="3" t="s">
        <v>115</v>
      </c>
      <c r="C66" s="8">
        <v>29276</v>
      </c>
      <c r="D66" s="8">
        <v>29434</v>
      </c>
      <c r="E66" s="8">
        <v>29525</v>
      </c>
      <c r="F66" s="8">
        <v>29547</v>
      </c>
      <c r="G66" s="8">
        <v>29765</v>
      </c>
      <c r="H66" s="8">
        <v>28249</v>
      </c>
      <c r="I66" s="8">
        <v>28202</v>
      </c>
      <c r="J66" s="8">
        <v>28274</v>
      </c>
      <c r="K66" s="8">
        <v>28231</v>
      </c>
      <c r="L66" s="8"/>
      <c r="O66" s="9" t="str">
        <f>B66</f>
        <v>Public</v>
      </c>
      <c r="P66" s="11">
        <f t="shared" ref="P66:X66" si="36">C66/C67</f>
        <v>0.92771809741103395</v>
      </c>
      <c r="Q66" s="11">
        <f t="shared" si="36"/>
        <v>0.92734719596723381</v>
      </c>
      <c r="R66" s="11">
        <f t="shared" si="36"/>
        <v>0.92369540733324995</v>
      </c>
      <c r="S66" s="11">
        <f t="shared" si="36"/>
        <v>0.92321392304207217</v>
      </c>
      <c r="T66" s="11">
        <f t="shared" si="36"/>
        <v>0.92137440024763972</v>
      </c>
      <c r="U66" s="11">
        <f t="shared" si="36"/>
        <v>0.89595458221665425</v>
      </c>
      <c r="V66" s="11">
        <f t="shared" si="36"/>
        <v>0.89922678357911523</v>
      </c>
      <c r="W66" s="11">
        <f t="shared" si="36"/>
        <v>0.90348144242598538</v>
      </c>
      <c r="X66" s="11">
        <f t="shared" si="36"/>
        <v>0.89662072032014228</v>
      </c>
    </row>
    <row r="67" spans="2:24">
      <c r="B67" s="134" t="s">
        <v>227</v>
      </c>
      <c r="C67" s="135">
        <v>31557</v>
      </c>
      <c r="D67" s="135">
        <v>31740</v>
      </c>
      <c r="E67" s="135">
        <v>31964</v>
      </c>
      <c r="F67" s="135">
        <v>32004.5</v>
      </c>
      <c r="G67" s="135">
        <v>32305</v>
      </c>
      <c r="H67" s="135">
        <v>31529.5</v>
      </c>
      <c r="I67" s="135">
        <v>31362.5</v>
      </c>
      <c r="J67" s="135">
        <v>31294.5</v>
      </c>
      <c r="K67" s="135">
        <v>31486</v>
      </c>
      <c r="L67" s="8"/>
      <c r="P67" s="11"/>
      <c r="Q67" s="11"/>
      <c r="R67" s="11"/>
      <c r="S67" s="11"/>
      <c r="T67" s="11"/>
      <c r="U67" s="11"/>
      <c r="V67" s="11"/>
      <c r="W67" s="11"/>
      <c r="X67" s="11"/>
    </row>
    <row r="68" spans="2:24">
      <c r="B68" s="132" t="s">
        <v>31</v>
      </c>
      <c r="C68" s="133"/>
      <c r="D68" s="133"/>
      <c r="E68" s="133"/>
      <c r="F68" s="133"/>
      <c r="G68" s="133"/>
      <c r="H68" s="133"/>
      <c r="I68" s="133"/>
      <c r="J68" s="133"/>
      <c r="K68" s="133"/>
      <c r="L68" s="8"/>
      <c r="N68" s="1" t="s">
        <v>116</v>
      </c>
      <c r="O68" s="1" t="str">
        <f>B68</f>
        <v>Snohomish</v>
      </c>
      <c r="P68" s="1" t="str">
        <f>$C$12</f>
        <v>2015-2016</v>
      </c>
      <c r="Q68" s="1" t="str">
        <f>$D$12</f>
        <v>2016-2017</v>
      </c>
      <c r="R68" s="1" t="str">
        <f>$E$12</f>
        <v>2017-2018</v>
      </c>
      <c r="S68" s="1" t="str">
        <f>$F$12</f>
        <v>2018-2019</v>
      </c>
      <c r="T68" s="1" t="str">
        <f>$G$12</f>
        <v>2019-2020</v>
      </c>
      <c r="U68" s="1" t="str">
        <f>$H$12</f>
        <v>2020-2021</v>
      </c>
      <c r="V68" s="1" t="str">
        <f>$I$12</f>
        <v>2021-2022</v>
      </c>
      <c r="W68" s="1" t="str">
        <f>$J$12</f>
        <v>2022-2023</v>
      </c>
      <c r="X68" s="1" t="str">
        <f>$K$12</f>
        <v>2023-2024</v>
      </c>
    </row>
    <row r="69" spans="2:24">
      <c r="B69" s="3" t="s">
        <v>113</v>
      </c>
      <c r="C69" s="8">
        <v>2557</v>
      </c>
      <c r="D69" s="8">
        <v>2385</v>
      </c>
      <c r="E69" s="8">
        <v>2833.5</v>
      </c>
      <c r="F69" s="8">
        <v>3039.5</v>
      </c>
      <c r="G69" s="8">
        <v>2687.5</v>
      </c>
      <c r="H69" s="8">
        <v>5564.5</v>
      </c>
      <c r="I69" s="8">
        <v>4636.5</v>
      </c>
      <c r="J69" s="8">
        <v>3817</v>
      </c>
      <c r="K69" s="8">
        <v>4273.5</v>
      </c>
      <c r="L69" s="8"/>
      <c r="O69" s="9" t="str">
        <f>B69</f>
        <v>Home-Based</v>
      </c>
      <c r="P69" s="11">
        <f t="shared" ref="P69:X69" si="37">C69/C72</f>
        <v>2.1861427447761705E-2</v>
      </c>
      <c r="Q69" s="11">
        <f t="shared" si="37"/>
        <v>2.0235529687261375E-2</v>
      </c>
      <c r="R69" s="11">
        <f t="shared" si="37"/>
        <v>2.3918154077312997E-2</v>
      </c>
      <c r="S69" s="11">
        <f t="shared" si="37"/>
        <v>2.5440575185499834E-2</v>
      </c>
      <c r="T69" s="11">
        <f t="shared" si="37"/>
        <v>2.2417036113323852E-2</v>
      </c>
      <c r="U69" s="11">
        <f t="shared" si="37"/>
        <v>4.7245465004224031E-2</v>
      </c>
      <c r="V69" s="11">
        <f t="shared" si="37"/>
        <v>3.9562774385951439E-2</v>
      </c>
      <c r="W69" s="11">
        <f t="shared" si="37"/>
        <v>3.258188150335891E-2</v>
      </c>
      <c r="X69" s="11">
        <f t="shared" si="37"/>
        <v>3.6168132942326493E-2</v>
      </c>
    </row>
    <row r="70" spans="2:24">
      <c r="B70" s="3" t="s">
        <v>114</v>
      </c>
      <c r="C70" s="8">
        <v>4775</v>
      </c>
      <c r="D70" s="8">
        <v>4827</v>
      </c>
      <c r="E70" s="8">
        <v>4957</v>
      </c>
      <c r="F70" s="8">
        <v>5291</v>
      </c>
      <c r="G70" s="8">
        <v>5219</v>
      </c>
      <c r="H70" s="8">
        <v>4675</v>
      </c>
      <c r="I70" s="8">
        <v>4743</v>
      </c>
      <c r="J70" s="8">
        <v>5642</v>
      </c>
      <c r="K70" s="8">
        <v>5786</v>
      </c>
      <c r="L70" s="8"/>
      <c r="O70" s="9" t="str">
        <f>B70</f>
        <v>Private</v>
      </c>
      <c r="P70" s="11">
        <f t="shared" ref="P70:X70" si="38">C70/C72</f>
        <v>4.0824527204951951E-2</v>
      </c>
      <c r="Q70" s="11">
        <f t="shared" si="38"/>
        <v>4.0954675807300063E-2</v>
      </c>
      <c r="R70" s="11">
        <f t="shared" si="38"/>
        <v>4.1843052677339163E-2</v>
      </c>
      <c r="S70" s="11">
        <f t="shared" si="38"/>
        <v>4.4285600693034916E-2</v>
      </c>
      <c r="T70" s="11">
        <f t="shared" si="38"/>
        <v>4.3532841479232441E-2</v>
      </c>
      <c r="U70" s="11">
        <f t="shared" si="38"/>
        <v>3.969315282500626E-2</v>
      </c>
      <c r="V70" s="11">
        <f t="shared" si="38"/>
        <v>4.0471527857773679E-2</v>
      </c>
      <c r="W70" s="11">
        <f t="shared" si="38"/>
        <v>4.8160066922177364E-2</v>
      </c>
      <c r="X70" s="11">
        <f t="shared" si="38"/>
        <v>4.896895219475865E-2</v>
      </c>
    </row>
    <row r="71" spans="2:24">
      <c r="B71" s="3" t="s">
        <v>115</v>
      </c>
      <c r="C71" s="8">
        <v>109632</v>
      </c>
      <c r="D71" s="8">
        <v>110650</v>
      </c>
      <c r="E71" s="8">
        <v>110676</v>
      </c>
      <c r="F71" s="8">
        <v>111144</v>
      </c>
      <c r="G71" s="8">
        <v>111980</v>
      </c>
      <c r="H71" s="8">
        <v>107539</v>
      </c>
      <c r="I71" s="8">
        <v>107814</v>
      </c>
      <c r="J71" s="8">
        <v>107692</v>
      </c>
      <c r="K71" s="8">
        <v>108097</v>
      </c>
      <c r="L71" s="8"/>
      <c r="O71" s="9" t="str">
        <f>B71</f>
        <v>Public</v>
      </c>
      <c r="P71" s="11">
        <f t="shared" ref="P71:X71" si="39">C71/C72</f>
        <v>0.93731404534728635</v>
      </c>
      <c r="Q71" s="11">
        <f t="shared" si="39"/>
        <v>0.93880979450543856</v>
      </c>
      <c r="R71" s="11">
        <f t="shared" si="39"/>
        <v>0.93423879324534786</v>
      </c>
      <c r="S71" s="11">
        <f t="shared" si="39"/>
        <v>0.9302738241214652</v>
      </c>
      <c r="T71" s="11">
        <f t="shared" si="39"/>
        <v>0.93405012240744367</v>
      </c>
      <c r="U71" s="11">
        <f t="shared" si="39"/>
        <v>0.91306138217076971</v>
      </c>
      <c r="V71" s="11">
        <f t="shared" si="39"/>
        <v>0.9199656977562749</v>
      </c>
      <c r="W71" s="11">
        <f t="shared" si="39"/>
        <v>0.91925805157446372</v>
      </c>
      <c r="X71" s="11">
        <f t="shared" si="39"/>
        <v>0.91486291486291482</v>
      </c>
    </row>
    <row r="72" spans="2:24">
      <c r="B72" s="134" t="s">
        <v>122</v>
      </c>
      <c r="C72" s="135">
        <v>116964</v>
      </c>
      <c r="D72" s="135">
        <v>117862</v>
      </c>
      <c r="E72" s="135">
        <v>118466.5</v>
      </c>
      <c r="F72" s="135">
        <v>119474.5</v>
      </c>
      <c r="G72" s="135">
        <v>119886.5</v>
      </c>
      <c r="H72" s="135">
        <v>117778.5</v>
      </c>
      <c r="I72" s="135">
        <v>117193.5</v>
      </c>
      <c r="J72" s="135">
        <v>117151</v>
      </c>
      <c r="K72" s="135">
        <v>118156.5</v>
      </c>
      <c r="L72" s="8"/>
      <c r="P72" s="11"/>
      <c r="Q72" s="11"/>
      <c r="R72" s="11"/>
      <c r="S72" s="11"/>
      <c r="T72" s="11"/>
      <c r="U72" s="11"/>
      <c r="V72" s="11"/>
      <c r="W72" s="11"/>
      <c r="X72" s="11"/>
    </row>
    <row r="73" spans="2:24">
      <c r="B73" s="132" t="s">
        <v>32</v>
      </c>
      <c r="C73" s="133"/>
      <c r="D73" s="133"/>
      <c r="E73" s="133"/>
      <c r="F73" s="133"/>
      <c r="G73" s="133"/>
      <c r="H73" s="133"/>
      <c r="I73" s="133"/>
      <c r="J73" s="133"/>
      <c r="K73" s="133"/>
      <c r="L73" s="8"/>
      <c r="N73" s="1" t="s">
        <v>116</v>
      </c>
      <c r="O73" s="1" t="str">
        <f>B73</f>
        <v>Spokane</v>
      </c>
      <c r="P73" s="1" t="str">
        <f>$C$12</f>
        <v>2015-2016</v>
      </c>
      <c r="Q73" s="1" t="str">
        <f>$D$12</f>
        <v>2016-2017</v>
      </c>
      <c r="R73" s="1" t="str">
        <f>$E$12</f>
        <v>2017-2018</v>
      </c>
      <c r="S73" s="1" t="str">
        <f>$F$12</f>
        <v>2018-2019</v>
      </c>
      <c r="T73" s="1" t="str">
        <f>$G$12</f>
        <v>2019-2020</v>
      </c>
      <c r="U73" s="1" t="str">
        <f>$H$12</f>
        <v>2020-2021</v>
      </c>
      <c r="V73" s="1" t="str">
        <f>$I$12</f>
        <v>2021-2022</v>
      </c>
      <c r="W73" s="1" t="str">
        <f>$J$12</f>
        <v>2022-2023</v>
      </c>
      <c r="X73" s="1" t="str">
        <f>$K$12</f>
        <v>2023-2024</v>
      </c>
    </row>
    <row r="74" spans="2:24">
      <c r="B74" s="3" t="s">
        <v>113</v>
      </c>
      <c r="C74" s="8">
        <v>1703</v>
      </c>
      <c r="D74" s="8">
        <v>1851</v>
      </c>
      <c r="E74" s="8">
        <v>1910</v>
      </c>
      <c r="F74" s="8">
        <v>1865.5</v>
      </c>
      <c r="G74" s="8">
        <v>1590.5</v>
      </c>
      <c r="H74" s="8">
        <v>3980.5</v>
      </c>
      <c r="I74" s="8">
        <v>3261</v>
      </c>
      <c r="J74" s="8">
        <v>2723</v>
      </c>
      <c r="K74" s="8">
        <v>2696.5</v>
      </c>
      <c r="L74" s="8"/>
      <c r="O74" s="9" t="str">
        <f>B74</f>
        <v>Home-Based</v>
      </c>
      <c r="P74" s="11">
        <f t="shared" ref="P74:X74" si="40">C74/C77</f>
        <v>2.0664215597053864E-2</v>
      </c>
      <c r="Q74" s="11">
        <f t="shared" si="40"/>
        <v>2.2070922662342309E-2</v>
      </c>
      <c r="R74" s="11">
        <f t="shared" si="40"/>
        <v>2.2536341325278458E-2</v>
      </c>
      <c r="S74" s="11">
        <f t="shared" si="40"/>
        <v>2.1812208054907602E-2</v>
      </c>
      <c r="T74" s="11">
        <f t="shared" si="40"/>
        <v>1.86784730744614E-2</v>
      </c>
      <c r="U74" s="11">
        <f t="shared" si="40"/>
        <v>4.7316212087892495E-2</v>
      </c>
      <c r="V74" s="11">
        <f t="shared" si="40"/>
        <v>3.8341610700378129E-2</v>
      </c>
      <c r="W74" s="11">
        <f t="shared" si="40"/>
        <v>3.1912524757696861E-2</v>
      </c>
      <c r="X74" s="11">
        <f t="shared" si="40"/>
        <v>3.1613254940120641E-2</v>
      </c>
    </row>
    <row r="75" spans="2:24">
      <c r="B75" s="3" t="s">
        <v>114</v>
      </c>
      <c r="C75" s="8">
        <v>5318</v>
      </c>
      <c r="D75" s="8">
        <v>5471</v>
      </c>
      <c r="E75" s="8">
        <v>5362</v>
      </c>
      <c r="F75" s="8">
        <v>5277</v>
      </c>
      <c r="G75" s="8">
        <v>4830</v>
      </c>
      <c r="H75" s="8">
        <v>5000</v>
      </c>
      <c r="I75" s="8">
        <v>5797</v>
      </c>
      <c r="J75" s="8">
        <v>6026</v>
      </c>
      <c r="K75" s="8">
        <v>6022</v>
      </c>
      <c r="L75" s="8"/>
      <c r="O75" s="9" t="str">
        <f>B75</f>
        <v>Private</v>
      </c>
      <c r="P75" s="11">
        <f t="shared" ref="P75:X75" si="41">C75/C77</f>
        <v>6.4528654459854631E-2</v>
      </c>
      <c r="Q75" s="11">
        <f t="shared" si="41"/>
        <v>6.5235017766436934E-2</v>
      </c>
      <c r="R75" s="11">
        <f t="shared" si="41"/>
        <v>6.3266943552954508E-2</v>
      </c>
      <c r="S75" s="11">
        <f t="shared" si="41"/>
        <v>6.170089622393321E-2</v>
      </c>
      <c r="T75" s="11">
        <f t="shared" si="41"/>
        <v>5.6722430021784703E-2</v>
      </c>
      <c r="U75" s="11">
        <f t="shared" si="41"/>
        <v>5.9435010787454459E-2</v>
      </c>
      <c r="V75" s="11">
        <f t="shared" si="41"/>
        <v>6.8158944259457829E-2</v>
      </c>
      <c r="W75" s="11">
        <f t="shared" si="41"/>
        <v>7.0622429008402973E-2</v>
      </c>
      <c r="X75" s="11">
        <f t="shared" si="41"/>
        <v>7.0600786667682727E-2</v>
      </c>
    </row>
    <row r="76" spans="2:24">
      <c r="B76" s="3" t="s">
        <v>115</v>
      </c>
      <c r="C76" s="8">
        <v>75392</v>
      </c>
      <c r="D76" s="8">
        <v>76544</v>
      </c>
      <c r="E76" s="8">
        <v>77480</v>
      </c>
      <c r="F76" s="8">
        <v>78383</v>
      </c>
      <c r="G76" s="8">
        <v>78731</v>
      </c>
      <c r="H76" s="8">
        <v>75145</v>
      </c>
      <c r="I76" s="8">
        <v>75993.2</v>
      </c>
      <c r="J76" s="8">
        <v>76578</v>
      </c>
      <c r="K76" s="8">
        <v>76578</v>
      </c>
      <c r="L76" s="8"/>
      <c r="O76" s="9" t="str">
        <f>B76</f>
        <v>Public</v>
      </c>
      <c r="P76" s="11">
        <f t="shared" ref="P76:X76" si="42">C76/C77</f>
        <v>0.91480712994309155</v>
      </c>
      <c r="Q76" s="11">
        <f t="shared" si="42"/>
        <v>0.91269405957122074</v>
      </c>
      <c r="R76" s="11">
        <f t="shared" si="42"/>
        <v>0.91419671512176703</v>
      </c>
      <c r="S76" s="11">
        <f t="shared" si="42"/>
        <v>0.91648689572115916</v>
      </c>
      <c r="T76" s="11">
        <f t="shared" si="42"/>
        <v>0.92459909690375386</v>
      </c>
      <c r="U76" s="11">
        <f t="shared" si="42"/>
        <v>0.893248777124653</v>
      </c>
      <c r="V76" s="11">
        <f t="shared" si="42"/>
        <v>0.89349944504016399</v>
      </c>
      <c r="W76" s="11">
        <f t="shared" si="42"/>
        <v>0.89746504623390022</v>
      </c>
      <c r="X76" s="11">
        <f t="shared" si="42"/>
        <v>0.89778595839219666</v>
      </c>
    </row>
    <row r="77" spans="2:24">
      <c r="B77" s="134" t="s">
        <v>123</v>
      </c>
      <c r="C77" s="135">
        <v>82413</v>
      </c>
      <c r="D77" s="135">
        <v>83866</v>
      </c>
      <c r="E77" s="135">
        <v>84752</v>
      </c>
      <c r="F77" s="135">
        <v>85525.5</v>
      </c>
      <c r="G77" s="135">
        <v>85151.5</v>
      </c>
      <c r="H77" s="135">
        <v>84125.5</v>
      </c>
      <c r="I77" s="135">
        <v>85051.199999999997</v>
      </c>
      <c r="J77" s="135">
        <v>85327</v>
      </c>
      <c r="K77" s="135">
        <v>85296.5</v>
      </c>
      <c r="L77" s="8"/>
      <c r="P77" s="11"/>
      <c r="Q77" s="11"/>
      <c r="R77" s="11"/>
      <c r="S77" s="11"/>
      <c r="T77" s="11"/>
      <c r="U77" s="11"/>
      <c r="V77" s="11"/>
      <c r="W77" s="11"/>
      <c r="X77" s="11"/>
    </row>
    <row r="78" spans="2:24">
      <c r="B78" s="132" t="s">
        <v>34</v>
      </c>
      <c r="C78" s="133"/>
      <c r="D78" s="133"/>
      <c r="E78" s="133"/>
      <c r="F78" s="133"/>
      <c r="G78" s="133"/>
      <c r="H78" s="133"/>
      <c r="I78" s="133"/>
      <c r="J78" s="133"/>
      <c r="K78" s="133"/>
      <c r="L78" s="8"/>
      <c r="N78" s="1" t="s">
        <v>116</v>
      </c>
      <c r="O78" s="1" t="str">
        <f>B78</f>
        <v>Thurston</v>
      </c>
      <c r="P78" s="1" t="str">
        <f>$C$12</f>
        <v>2015-2016</v>
      </c>
      <c r="Q78" s="1" t="str">
        <f>$D$12</f>
        <v>2016-2017</v>
      </c>
      <c r="R78" s="1" t="str">
        <f>$E$12</f>
        <v>2017-2018</v>
      </c>
      <c r="S78" s="1" t="str">
        <f>$F$12</f>
        <v>2018-2019</v>
      </c>
      <c r="T78" s="1" t="str">
        <f>$G$12</f>
        <v>2019-2020</v>
      </c>
      <c r="U78" s="1" t="str">
        <f>$H$12</f>
        <v>2020-2021</v>
      </c>
      <c r="V78" s="1" t="str">
        <f>$I$12</f>
        <v>2021-2022</v>
      </c>
      <c r="W78" s="1" t="str">
        <f>$J$12</f>
        <v>2022-2023</v>
      </c>
      <c r="X78" s="1" t="str">
        <f>$K$12</f>
        <v>2023-2024</v>
      </c>
    </row>
    <row r="79" spans="2:24">
      <c r="B79" s="3" t="s">
        <v>113</v>
      </c>
      <c r="C79" s="8">
        <v>1371.5</v>
      </c>
      <c r="D79" s="8">
        <v>1580.5</v>
      </c>
      <c r="E79" s="8">
        <v>1603.5</v>
      </c>
      <c r="F79" s="8">
        <v>1536</v>
      </c>
      <c r="G79" s="8">
        <v>1612.5</v>
      </c>
      <c r="H79" s="8">
        <v>2373.5</v>
      </c>
      <c r="I79" s="8">
        <v>2029</v>
      </c>
      <c r="J79" s="8">
        <v>1625.5</v>
      </c>
      <c r="K79" s="8">
        <v>1730</v>
      </c>
      <c r="L79" s="8"/>
      <c r="O79" s="9" t="str">
        <f>B79</f>
        <v>Home-Based</v>
      </c>
      <c r="P79" s="11">
        <f t="shared" ref="P79:X79" si="43">C79/C82</f>
        <v>3.0241557611104374E-2</v>
      </c>
      <c r="Q79" s="11">
        <f t="shared" si="43"/>
        <v>3.4271898344410349E-2</v>
      </c>
      <c r="R79" s="11">
        <f t="shared" si="43"/>
        <v>3.4400643604183427E-2</v>
      </c>
      <c r="S79" s="11">
        <f t="shared" si="43"/>
        <v>3.310344827586207E-2</v>
      </c>
      <c r="T79" s="11">
        <f t="shared" si="43"/>
        <v>3.4524102640960036E-2</v>
      </c>
      <c r="U79" s="11">
        <f t="shared" si="43"/>
        <v>5.2055575659878714E-2</v>
      </c>
      <c r="V79" s="11">
        <f t="shared" si="43"/>
        <v>4.4563044958380003E-2</v>
      </c>
      <c r="W79" s="11">
        <f t="shared" si="43"/>
        <v>3.5645757266756575E-2</v>
      </c>
      <c r="X79" s="11">
        <f t="shared" si="43"/>
        <v>3.7902854764147842E-2</v>
      </c>
    </row>
    <row r="80" spans="2:24">
      <c r="B80" s="3" t="s">
        <v>114</v>
      </c>
      <c r="C80" s="8">
        <v>1851</v>
      </c>
      <c r="D80" s="8">
        <v>1909</v>
      </c>
      <c r="E80" s="8">
        <v>1769</v>
      </c>
      <c r="F80" s="8">
        <v>1714</v>
      </c>
      <c r="G80" s="8">
        <v>1656</v>
      </c>
      <c r="H80" s="8">
        <v>1809</v>
      </c>
      <c r="I80" s="8">
        <v>1692</v>
      </c>
      <c r="J80" s="8">
        <v>1950</v>
      </c>
      <c r="K80" s="8">
        <v>1917</v>
      </c>
      <c r="L80" s="8"/>
      <c r="O80" s="9" t="str">
        <f>B80</f>
        <v>Private</v>
      </c>
      <c r="P80" s="11">
        <f t="shared" ref="P80:X80" si="44">C80/C82</f>
        <v>4.0814526531647244E-2</v>
      </c>
      <c r="Q80" s="11">
        <f t="shared" si="44"/>
        <v>4.1395162252122343E-2</v>
      </c>
      <c r="R80" s="11">
        <f t="shared" si="44"/>
        <v>3.7951193349423436E-2</v>
      </c>
      <c r="S80" s="11">
        <f t="shared" si="44"/>
        <v>3.6939655172413793E-2</v>
      </c>
      <c r="T80" s="11">
        <f t="shared" si="44"/>
        <v>3.5455450526158026E-2</v>
      </c>
      <c r="U80" s="11">
        <f t="shared" si="44"/>
        <v>3.9674967924466231E-2</v>
      </c>
      <c r="V80" s="11">
        <f t="shared" si="44"/>
        <v>3.7161494366475589E-2</v>
      </c>
      <c r="W80" s="11">
        <f t="shared" si="44"/>
        <v>4.2761751258182296E-2</v>
      </c>
      <c r="X80" s="11">
        <f t="shared" si="44"/>
        <v>4.1999868545012378E-2</v>
      </c>
    </row>
    <row r="81" spans="2:24">
      <c r="B81" s="3" t="s">
        <v>115</v>
      </c>
      <c r="C81" s="8">
        <v>42129</v>
      </c>
      <c r="D81" s="8">
        <v>42627</v>
      </c>
      <c r="E81" s="8">
        <v>43240</v>
      </c>
      <c r="F81" s="8">
        <v>43150</v>
      </c>
      <c r="G81" s="8">
        <v>43438</v>
      </c>
      <c r="H81" s="8">
        <v>41413</v>
      </c>
      <c r="I81" s="8">
        <v>41810</v>
      </c>
      <c r="J81" s="8">
        <v>42026</v>
      </c>
      <c r="K81" s="8">
        <v>41996</v>
      </c>
      <c r="L81" s="8"/>
      <c r="O81" s="9" t="str">
        <f>B81</f>
        <v>Public</v>
      </c>
      <c r="P81" s="11">
        <f t="shared" ref="P81:X81" si="45">C81/C82</f>
        <v>0.92894391585724834</v>
      </c>
      <c r="Q81" s="11">
        <f t="shared" si="45"/>
        <v>0.92433293940346728</v>
      </c>
      <c r="R81" s="11">
        <f t="shared" si="45"/>
        <v>0.92764816304639308</v>
      </c>
      <c r="S81" s="11">
        <f t="shared" si="45"/>
        <v>0.92995689655172409</v>
      </c>
      <c r="T81" s="11">
        <f t="shared" si="45"/>
        <v>0.93002044683288199</v>
      </c>
      <c r="U81" s="11">
        <f t="shared" si="45"/>
        <v>0.90826945641565504</v>
      </c>
      <c r="V81" s="11">
        <f t="shared" si="45"/>
        <v>0.91827546067514443</v>
      </c>
      <c r="W81" s="11">
        <f t="shared" si="45"/>
        <v>0.92159249147506117</v>
      </c>
      <c r="X81" s="11">
        <f t="shared" si="45"/>
        <v>0.92009727669083974</v>
      </c>
    </row>
    <row r="82" spans="2:24">
      <c r="B82" s="134" t="s">
        <v>124</v>
      </c>
      <c r="C82" s="135">
        <v>45351.5</v>
      </c>
      <c r="D82" s="135">
        <v>46116.5</v>
      </c>
      <c r="E82" s="135">
        <v>46612.5</v>
      </c>
      <c r="F82" s="135">
        <v>46400</v>
      </c>
      <c r="G82" s="135">
        <v>46706.5</v>
      </c>
      <c r="H82" s="135">
        <v>45595.5</v>
      </c>
      <c r="I82" s="135">
        <v>45531</v>
      </c>
      <c r="J82" s="135">
        <v>45601.5</v>
      </c>
      <c r="K82" s="135">
        <v>45643</v>
      </c>
      <c r="L82" s="8"/>
      <c r="P82" s="11"/>
      <c r="Q82" s="11"/>
      <c r="R82" s="11"/>
      <c r="S82" s="11"/>
      <c r="T82" s="11"/>
      <c r="U82" s="11"/>
      <c r="V82" s="11"/>
      <c r="W82" s="11"/>
      <c r="X82" s="11"/>
    </row>
    <row r="83" spans="2:24">
      <c r="B83" s="132" t="s">
        <v>37</v>
      </c>
      <c r="C83" s="133"/>
      <c r="D83" s="133"/>
      <c r="E83" s="133"/>
      <c r="F83" s="133"/>
      <c r="G83" s="133"/>
      <c r="H83" s="133"/>
      <c r="I83" s="133"/>
      <c r="J83" s="133"/>
      <c r="K83" s="133"/>
      <c r="L83" s="8"/>
      <c r="N83" s="1" t="s">
        <v>116</v>
      </c>
      <c r="O83" s="1" t="str">
        <f>B83</f>
        <v>Whatcom</v>
      </c>
      <c r="P83" s="1" t="str">
        <f>$C$12</f>
        <v>2015-2016</v>
      </c>
      <c r="Q83" s="1" t="str">
        <f>$D$12</f>
        <v>2016-2017</v>
      </c>
      <c r="R83" s="1" t="str">
        <f>$E$12</f>
        <v>2017-2018</v>
      </c>
      <c r="S83" s="1" t="str">
        <f>$F$12</f>
        <v>2018-2019</v>
      </c>
      <c r="T83" s="1" t="str">
        <f>$G$12</f>
        <v>2019-2020</v>
      </c>
      <c r="U83" s="1" t="str">
        <f>$H$12</f>
        <v>2020-2021</v>
      </c>
      <c r="V83" s="1" t="str">
        <f>$I$12</f>
        <v>2021-2022</v>
      </c>
      <c r="W83" s="1" t="str">
        <f>$J$12</f>
        <v>2022-2023</v>
      </c>
      <c r="X83" s="1" t="str">
        <f>$K$12</f>
        <v>2023-2024</v>
      </c>
    </row>
    <row r="84" spans="2:24">
      <c r="B84" s="3" t="s">
        <v>113</v>
      </c>
      <c r="C84" s="8">
        <v>1112</v>
      </c>
      <c r="D84" s="8">
        <v>1103.5</v>
      </c>
      <c r="E84" s="8">
        <v>1118</v>
      </c>
      <c r="F84" s="8">
        <v>944.5</v>
      </c>
      <c r="G84" s="8">
        <v>774</v>
      </c>
      <c r="H84" s="8">
        <v>1549.5</v>
      </c>
      <c r="I84" s="8">
        <v>994</v>
      </c>
      <c r="J84" s="8">
        <v>1275</v>
      </c>
      <c r="K84" s="8">
        <v>1073.5</v>
      </c>
      <c r="L84" s="8"/>
      <c r="O84" s="9" t="str">
        <f>B84</f>
        <v>Home-Based</v>
      </c>
      <c r="P84" s="11">
        <f t="shared" ref="P84:X84" si="46">C84/C87</f>
        <v>3.665007745295145E-2</v>
      </c>
      <c r="Q84" s="11">
        <f t="shared" si="46"/>
        <v>3.5871596911824462E-2</v>
      </c>
      <c r="R84" s="11">
        <f t="shared" si="46"/>
        <v>3.6078481993029557E-2</v>
      </c>
      <c r="S84" s="11">
        <f t="shared" si="46"/>
        <v>3.0198391763784312E-2</v>
      </c>
      <c r="T84" s="11">
        <f t="shared" si="46"/>
        <v>2.4813259385118455E-2</v>
      </c>
      <c r="U84" s="11">
        <f t="shared" si="46"/>
        <v>5.0029866167282826E-2</v>
      </c>
      <c r="V84" s="11">
        <f t="shared" si="46"/>
        <v>3.2317846343921708E-2</v>
      </c>
      <c r="W84" s="11">
        <f t="shared" si="46"/>
        <v>4.0915217251781016E-2</v>
      </c>
      <c r="X84" s="11">
        <f t="shared" si="46"/>
        <v>3.4628473734294611E-2</v>
      </c>
    </row>
    <row r="85" spans="2:24">
      <c r="B85" s="3" t="s">
        <v>114</v>
      </c>
      <c r="C85" s="8">
        <v>2521</v>
      </c>
      <c r="D85" s="8">
        <v>2447</v>
      </c>
      <c r="E85" s="8">
        <v>2419</v>
      </c>
      <c r="F85" s="8">
        <v>2380</v>
      </c>
      <c r="G85" s="8">
        <v>2210</v>
      </c>
      <c r="H85" s="8">
        <v>2379</v>
      </c>
      <c r="I85" s="8">
        <v>2855</v>
      </c>
      <c r="J85" s="8">
        <v>2890</v>
      </c>
      <c r="K85" s="8">
        <v>3011</v>
      </c>
      <c r="L85" s="8"/>
      <c r="O85" s="9" t="str">
        <f>B85</f>
        <v>Private</v>
      </c>
      <c r="P85" s="11">
        <f t="shared" ref="P85:X85" si="47">C85/C87</f>
        <v>8.3088889621304507E-2</v>
      </c>
      <c r="Q85" s="11">
        <f t="shared" si="47"/>
        <v>7.954490044697278E-2</v>
      </c>
      <c r="R85" s="11">
        <f t="shared" si="47"/>
        <v>7.8062475797082739E-2</v>
      </c>
      <c r="S85" s="11">
        <f t="shared" si="47"/>
        <v>7.6095471040557611E-2</v>
      </c>
      <c r="T85" s="11">
        <f t="shared" si="47"/>
        <v>7.0849228993684482E-2</v>
      </c>
      <c r="U85" s="11">
        <f t="shared" si="47"/>
        <v>7.6812553476583306E-2</v>
      </c>
      <c r="V85" s="11">
        <f t="shared" si="47"/>
        <v>9.2824397698084996E-2</v>
      </c>
      <c r="W85" s="11">
        <f t="shared" si="47"/>
        <v>9.2741159104036963E-2</v>
      </c>
      <c r="X85" s="11">
        <f t="shared" si="47"/>
        <v>9.712746568603732E-2</v>
      </c>
    </row>
    <row r="86" spans="2:24">
      <c r="B86" s="3" t="s">
        <v>115</v>
      </c>
      <c r="C86" s="8">
        <v>26708</v>
      </c>
      <c r="D86" s="8">
        <v>27212</v>
      </c>
      <c r="E86" s="8">
        <v>27451</v>
      </c>
      <c r="F86" s="8">
        <v>27952</v>
      </c>
      <c r="G86" s="8">
        <v>28209</v>
      </c>
      <c r="H86" s="8">
        <v>27043</v>
      </c>
      <c r="I86" s="8">
        <v>26908</v>
      </c>
      <c r="J86" s="8">
        <v>26997</v>
      </c>
      <c r="K86" s="8">
        <v>26916</v>
      </c>
      <c r="L86" s="8"/>
      <c r="O86" s="9" t="str">
        <f>B86</f>
        <v>Public</v>
      </c>
      <c r="P86" s="11">
        <f>C86/C87</f>
        <v>0.88026103292574409</v>
      </c>
      <c r="Q86" s="11">
        <f t="shared" ref="Q86:W86" si="48">D86/D87</f>
        <v>0.88458350264120278</v>
      </c>
      <c r="R86" s="11">
        <f t="shared" si="48"/>
        <v>0.88585904220988765</v>
      </c>
      <c r="S86" s="11">
        <f t="shared" si="48"/>
        <v>0.89370613719565806</v>
      </c>
      <c r="T86" s="11">
        <f t="shared" si="48"/>
        <v>0.90433751162119702</v>
      </c>
      <c r="U86" s="11">
        <f t="shared" si="48"/>
        <v>0.87315758035613389</v>
      </c>
      <c r="V86" s="11">
        <f t="shared" si="48"/>
        <v>0.87485775595799331</v>
      </c>
      <c r="W86" s="11">
        <f t="shared" si="48"/>
        <v>0.86634362364418205</v>
      </c>
      <c r="X86" s="11">
        <f>K86/K87</f>
        <v>0.86824406057966808</v>
      </c>
    </row>
    <row r="87" spans="2:24">
      <c r="B87" s="134" t="s">
        <v>125</v>
      </c>
      <c r="C87" s="135">
        <v>30341</v>
      </c>
      <c r="D87" s="135">
        <v>30762.5</v>
      </c>
      <c r="E87" s="135">
        <v>30988</v>
      </c>
      <c r="F87" s="135">
        <v>31276.5</v>
      </c>
      <c r="G87" s="135">
        <v>31193</v>
      </c>
      <c r="H87" s="135">
        <v>30971.5</v>
      </c>
      <c r="I87" s="135">
        <v>30757</v>
      </c>
      <c r="J87" s="135">
        <v>31162</v>
      </c>
      <c r="K87" s="135">
        <v>31000.5</v>
      </c>
      <c r="L87" s="8"/>
      <c r="P87" s="11"/>
      <c r="Q87" s="11"/>
      <c r="R87" s="11"/>
      <c r="S87" s="11"/>
      <c r="T87" s="11"/>
      <c r="U87" s="11"/>
      <c r="V87" s="11"/>
      <c r="W87" s="11"/>
      <c r="X87" s="11"/>
    </row>
    <row r="88" spans="2:24">
      <c r="B88" s="130" t="s">
        <v>111</v>
      </c>
      <c r="C88" s="131">
        <v>1179590</v>
      </c>
      <c r="D88" s="131">
        <v>1194482</v>
      </c>
      <c r="E88" s="131">
        <v>1205816</v>
      </c>
      <c r="F88" s="131">
        <v>1212454</v>
      </c>
      <c r="G88" s="131">
        <v>1211122</v>
      </c>
      <c r="H88" s="131">
        <v>1195960.5</v>
      </c>
      <c r="I88" s="131">
        <v>1193110.2</v>
      </c>
      <c r="J88" s="131">
        <v>1195036.98</v>
      </c>
      <c r="K88" s="131">
        <v>1195374.5</v>
      </c>
      <c r="L88" s="8"/>
      <c r="N88" s="1"/>
      <c r="O88" s="1"/>
      <c r="P88" s="1"/>
      <c r="Q88" s="1"/>
      <c r="R88" s="1"/>
      <c r="S88" s="1"/>
      <c r="T88" s="1"/>
      <c r="U88" s="1"/>
      <c r="V88" s="1"/>
      <c r="W88" s="1"/>
      <c r="X88" s="1"/>
    </row>
    <row r="89" spans="2:24">
      <c r="P89" s="11"/>
      <c r="Q89" s="11"/>
      <c r="R89" s="11"/>
      <c r="S89" s="11"/>
      <c r="T89" s="11"/>
      <c r="U89" s="11"/>
      <c r="V89" s="11"/>
      <c r="W89" s="11"/>
      <c r="X89" s="11"/>
    </row>
    <row r="90" spans="2:24">
      <c r="P90" s="11"/>
      <c r="Q90" s="11"/>
      <c r="R90" s="11"/>
      <c r="S90" s="11"/>
      <c r="T90" s="11"/>
      <c r="U90" s="11"/>
      <c r="V90" s="11"/>
      <c r="W90" s="11"/>
      <c r="X90" s="11"/>
    </row>
    <row r="91" spans="2:24">
      <c r="P91" s="11"/>
      <c r="Q91" s="11"/>
      <c r="R91" s="11"/>
      <c r="S91" s="11"/>
      <c r="T91" s="11"/>
      <c r="U91" s="11"/>
      <c r="V91" s="11"/>
      <c r="W91" s="11"/>
      <c r="X91" s="11"/>
    </row>
    <row r="92" spans="2:24">
      <c r="P92" s="11"/>
      <c r="Q92" s="11"/>
      <c r="R92" s="11"/>
      <c r="S92" s="11"/>
      <c r="T92" s="11"/>
      <c r="U92" s="11"/>
      <c r="V92" s="11"/>
      <c r="W92" s="11"/>
      <c r="X92" s="11"/>
    </row>
    <row r="93" spans="2:24">
      <c r="N93" s="1"/>
      <c r="O93" s="1"/>
      <c r="P93" s="1"/>
      <c r="Q93" s="1"/>
      <c r="R93" s="1"/>
      <c r="S93" s="1"/>
      <c r="T93" s="1"/>
      <c r="U93" s="1"/>
      <c r="V93" s="1"/>
      <c r="W93" s="1"/>
      <c r="X93" s="1"/>
    </row>
    <row r="94" spans="2:24">
      <c r="P94" s="11"/>
      <c r="Q94" s="11"/>
      <c r="R94" s="11"/>
      <c r="S94" s="11"/>
      <c r="T94" s="11"/>
      <c r="U94" s="11"/>
      <c r="V94" s="11"/>
      <c r="W94" s="11"/>
      <c r="X94" s="11"/>
    </row>
    <row r="95" spans="2:24">
      <c r="P95" s="11"/>
      <c r="Q95" s="11"/>
      <c r="R95" s="11"/>
      <c r="S95" s="11"/>
      <c r="T95" s="11"/>
      <c r="U95" s="11"/>
      <c r="V95" s="11"/>
      <c r="W95" s="11"/>
      <c r="X95" s="11"/>
    </row>
    <row r="96" spans="2:24">
      <c r="P96" s="11"/>
      <c r="Q96" s="11"/>
      <c r="R96" s="11"/>
      <c r="S96" s="11"/>
      <c r="T96" s="11"/>
      <c r="U96" s="11"/>
      <c r="V96" s="11"/>
      <c r="W96" s="11"/>
      <c r="X96" s="11"/>
    </row>
    <row r="97" spans="14:24">
      <c r="P97" s="11"/>
      <c r="Q97" s="11"/>
      <c r="R97" s="11"/>
      <c r="S97" s="11"/>
      <c r="T97" s="11"/>
      <c r="U97" s="11"/>
      <c r="V97" s="11"/>
      <c r="W97" s="11"/>
      <c r="X97" s="11"/>
    </row>
    <row r="98" spans="14:24">
      <c r="N98" s="1"/>
      <c r="O98" s="1"/>
      <c r="P98" s="1"/>
      <c r="Q98" s="1"/>
      <c r="R98" s="1"/>
      <c r="S98" s="1"/>
      <c r="T98" s="1"/>
      <c r="U98" s="1"/>
      <c r="V98" s="1"/>
      <c r="W98" s="1"/>
      <c r="X98" s="1"/>
    </row>
    <row r="99" spans="14:24">
      <c r="P99" s="11"/>
      <c r="Q99" s="11"/>
      <c r="R99" s="11"/>
      <c r="S99" s="11"/>
      <c r="T99" s="11"/>
      <c r="U99" s="11"/>
      <c r="V99" s="11"/>
      <c r="W99" s="11"/>
      <c r="X99" s="11"/>
    </row>
    <row r="100" spans="14:24">
      <c r="P100" s="11"/>
      <c r="Q100" s="11"/>
      <c r="R100" s="11"/>
      <c r="S100" s="11"/>
      <c r="T100" s="11"/>
      <c r="U100" s="11"/>
      <c r="V100" s="11"/>
      <c r="W100" s="11"/>
      <c r="X100" s="11"/>
    </row>
    <row r="101" spans="14:24">
      <c r="P101" s="11"/>
      <c r="Q101" s="11"/>
      <c r="R101" s="11"/>
      <c r="S101" s="11"/>
      <c r="T101" s="11"/>
      <c r="U101" s="11"/>
      <c r="V101" s="11"/>
      <c r="W101" s="11"/>
      <c r="X101" s="11"/>
    </row>
    <row r="102" spans="14:24">
      <c r="P102" s="11"/>
      <c r="Q102" s="11"/>
      <c r="R102" s="11"/>
      <c r="S102" s="11"/>
      <c r="T102" s="11"/>
      <c r="U102" s="11"/>
      <c r="V102" s="11"/>
      <c r="W102" s="11"/>
      <c r="X102" s="11"/>
    </row>
    <row r="103" spans="14:24">
      <c r="N103" s="1"/>
      <c r="O103" s="1"/>
      <c r="P103" s="1"/>
      <c r="Q103" s="1"/>
      <c r="R103" s="1"/>
      <c r="S103" s="1"/>
      <c r="T103" s="1"/>
      <c r="U103" s="1"/>
      <c r="V103" s="1"/>
      <c r="W103" s="1"/>
      <c r="X103" s="1"/>
    </row>
    <row r="104" spans="14:24">
      <c r="P104" s="11"/>
      <c r="Q104" s="11"/>
      <c r="R104" s="11"/>
      <c r="S104" s="11"/>
      <c r="T104" s="11"/>
      <c r="U104" s="11"/>
      <c r="V104" s="11"/>
      <c r="W104" s="11"/>
      <c r="X104" s="11"/>
    </row>
    <row r="105" spans="14:24">
      <c r="P105" s="11"/>
      <c r="Q105" s="11"/>
      <c r="R105" s="11"/>
      <c r="S105" s="11"/>
      <c r="T105" s="11"/>
      <c r="U105" s="11"/>
      <c r="V105" s="11"/>
      <c r="W105" s="11"/>
      <c r="X105" s="11"/>
    </row>
    <row r="106" spans="14:24">
      <c r="P106" s="11"/>
      <c r="Q106" s="11"/>
      <c r="R106" s="11"/>
      <c r="S106" s="11"/>
      <c r="T106" s="11"/>
      <c r="U106" s="11"/>
      <c r="V106" s="11"/>
      <c r="W106" s="11"/>
      <c r="X106" s="11"/>
    </row>
    <row r="107" spans="14:24">
      <c r="P107" s="11"/>
      <c r="Q107" s="11"/>
      <c r="R107" s="11"/>
      <c r="S107" s="11"/>
      <c r="T107" s="11"/>
      <c r="U107" s="11"/>
      <c r="V107" s="11"/>
      <c r="W107" s="11"/>
      <c r="X107" s="11"/>
    </row>
    <row r="108" spans="14:24">
      <c r="N108" s="1"/>
      <c r="O108" s="1"/>
      <c r="P108" s="1"/>
      <c r="Q108" s="1"/>
      <c r="R108" s="1"/>
      <c r="S108" s="1"/>
      <c r="T108" s="1"/>
      <c r="U108" s="1"/>
      <c r="V108" s="1"/>
      <c r="W108" s="1"/>
      <c r="X108" s="1"/>
    </row>
    <row r="109" spans="14:24">
      <c r="P109" s="11"/>
      <c r="Q109" s="11"/>
      <c r="R109" s="11"/>
      <c r="S109" s="11"/>
      <c r="T109" s="11"/>
      <c r="U109" s="11"/>
      <c r="V109" s="11"/>
      <c r="W109" s="11"/>
      <c r="X109" s="11"/>
    </row>
    <row r="110" spans="14:24">
      <c r="P110" s="11"/>
      <c r="Q110" s="11"/>
      <c r="R110" s="11"/>
      <c r="S110" s="11"/>
      <c r="T110" s="11"/>
      <c r="U110" s="11"/>
      <c r="V110" s="11"/>
      <c r="W110" s="11"/>
      <c r="X110" s="11"/>
    </row>
    <row r="111" spans="14:24">
      <c r="P111" s="11"/>
      <c r="Q111" s="11"/>
      <c r="R111" s="11"/>
      <c r="S111" s="11"/>
      <c r="T111" s="11"/>
      <c r="U111" s="11"/>
      <c r="V111" s="11"/>
      <c r="W111" s="11"/>
      <c r="X111" s="11"/>
    </row>
    <row r="112" spans="14:24">
      <c r="P112" s="11"/>
      <c r="Q112" s="11"/>
      <c r="R112" s="11"/>
      <c r="S112" s="11"/>
      <c r="T112" s="11"/>
      <c r="U112" s="11"/>
      <c r="V112" s="11"/>
      <c r="W112" s="11"/>
      <c r="X112" s="11"/>
    </row>
    <row r="113" spans="14:24">
      <c r="P113" s="11"/>
      <c r="Q113" s="11"/>
      <c r="R113" s="11"/>
      <c r="S113" s="11"/>
      <c r="T113" s="11"/>
      <c r="U113" s="11"/>
      <c r="V113" s="11"/>
      <c r="W113" s="11"/>
      <c r="X113" s="11"/>
    </row>
    <row r="115" spans="14:24">
      <c r="N115" s="1"/>
      <c r="O115" s="1"/>
      <c r="P115" s="1"/>
      <c r="Q115" s="1"/>
      <c r="R115" s="1"/>
      <c r="S115" s="1"/>
      <c r="T115" s="1"/>
      <c r="U115" s="1"/>
      <c r="V115" s="1"/>
      <c r="W115" s="1"/>
      <c r="X115" s="1"/>
    </row>
    <row r="116" spans="14:24">
      <c r="P116" s="11"/>
      <c r="Q116" s="11"/>
      <c r="R116" s="11"/>
      <c r="S116" s="11"/>
      <c r="T116" s="11"/>
      <c r="U116" s="11"/>
      <c r="V116" s="11"/>
      <c r="W116" s="11"/>
      <c r="X116" s="11"/>
    </row>
    <row r="117" spans="14:24">
      <c r="P117" s="11"/>
      <c r="Q117" s="11"/>
      <c r="R117" s="11"/>
      <c r="S117" s="11"/>
      <c r="T117" s="11"/>
      <c r="U117" s="11"/>
      <c r="V117" s="11"/>
      <c r="W117" s="11"/>
      <c r="X117" s="11"/>
    </row>
    <row r="118" spans="14:24">
      <c r="P118" s="11"/>
      <c r="Q118" s="11"/>
      <c r="R118" s="11"/>
      <c r="S118" s="11"/>
      <c r="T118" s="11"/>
      <c r="U118" s="11"/>
      <c r="V118" s="11"/>
      <c r="W118" s="11"/>
      <c r="X118" s="11"/>
    </row>
    <row r="120" spans="14:24">
      <c r="N120" s="1"/>
      <c r="O120" s="1"/>
      <c r="P120" s="1"/>
      <c r="Q120" s="1"/>
      <c r="R120" s="1"/>
      <c r="S120" s="1"/>
      <c r="T120" s="1"/>
      <c r="U120" s="1"/>
      <c r="V120" s="1"/>
      <c r="W120" s="1"/>
      <c r="X120" s="1"/>
    </row>
    <row r="121" spans="14:24">
      <c r="P121" s="11"/>
      <c r="Q121" s="11"/>
      <c r="R121" s="11"/>
      <c r="S121" s="11"/>
      <c r="T121" s="11"/>
      <c r="U121" s="11"/>
      <c r="V121" s="11"/>
      <c r="W121" s="11"/>
      <c r="X121" s="11"/>
    </row>
    <row r="122" spans="14:24">
      <c r="P122" s="11"/>
      <c r="Q122" s="11"/>
      <c r="R122" s="11"/>
      <c r="S122" s="11"/>
      <c r="T122" s="11"/>
      <c r="U122" s="11"/>
      <c r="V122" s="11"/>
      <c r="W122" s="11"/>
      <c r="X122" s="11"/>
    </row>
    <row r="123" spans="14:24">
      <c r="P123" s="11"/>
      <c r="Q123" s="11"/>
      <c r="R123" s="11"/>
      <c r="S123" s="11"/>
      <c r="T123" s="11"/>
      <c r="U123" s="11"/>
      <c r="V123" s="11"/>
      <c r="W123" s="11"/>
      <c r="X123" s="11"/>
    </row>
    <row r="125" spans="14:24">
      <c r="N125" s="1"/>
      <c r="O125" s="1"/>
      <c r="P125" s="1"/>
      <c r="Q125" s="1"/>
      <c r="R125" s="1"/>
      <c r="S125" s="1"/>
      <c r="T125" s="1"/>
      <c r="U125" s="1"/>
      <c r="V125" s="1"/>
      <c r="W125" s="1"/>
      <c r="X125" s="1"/>
    </row>
    <row r="126" spans="14:24">
      <c r="P126" s="11"/>
      <c r="Q126" s="11"/>
      <c r="R126" s="11"/>
      <c r="S126" s="11"/>
      <c r="T126" s="11"/>
      <c r="U126" s="11"/>
      <c r="V126" s="11"/>
      <c r="W126" s="11"/>
      <c r="X126" s="11"/>
    </row>
    <row r="127" spans="14:24">
      <c r="P127" s="11"/>
      <c r="Q127" s="11"/>
      <c r="R127" s="11"/>
      <c r="S127" s="11"/>
      <c r="T127" s="11"/>
      <c r="U127" s="11"/>
      <c r="V127" s="11"/>
      <c r="W127" s="11"/>
      <c r="X127" s="11"/>
    </row>
    <row r="128" spans="14:24">
      <c r="P128" s="11"/>
      <c r="Q128" s="11"/>
      <c r="R128" s="11"/>
      <c r="S128" s="11"/>
      <c r="T128" s="11"/>
      <c r="U128" s="11"/>
      <c r="V128" s="11"/>
      <c r="W128" s="11"/>
      <c r="X128" s="11"/>
    </row>
    <row r="130" spans="14:24">
      <c r="N130" s="1"/>
      <c r="O130" s="1"/>
      <c r="P130" s="1"/>
      <c r="Q130" s="1"/>
      <c r="R130" s="1"/>
      <c r="S130" s="1"/>
      <c r="T130" s="1"/>
      <c r="U130" s="1"/>
      <c r="V130" s="1"/>
      <c r="W130" s="1"/>
      <c r="X130" s="1"/>
    </row>
    <row r="131" spans="14:24">
      <c r="P131" s="11"/>
      <c r="Q131" s="11"/>
      <c r="R131" s="11"/>
      <c r="S131" s="11"/>
      <c r="T131" s="11"/>
      <c r="U131" s="11"/>
      <c r="V131" s="11"/>
      <c r="W131" s="11"/>
      <c r="X131" s="11"/>
    </row>
    <row r="132" spans="14:24">
      <c r="P132" s="11"/>
      <c r="Q132" s="11"/>
      <c r="R132" s="11"/>
      <c r="S132" s="11"/>
      <c r="T132" s="11"/>
      <c r="U132" s="11"/>
      <c r="V132" s="11"/>
      <c r="W132" s="11"/>
      <c r="X132" s="11"/>
    </row>
    <row r="133" spans="14:24">
      <c r="P133" s="11"/>
      <c r="Q133" s="11"/>
      <c r="R133" s="11"/>
      <c r="S133" s="11"/>
      <c r="T133" s="11"/>
      <c r="U133" s="11"/>
      <c r="V133" s="11"/>
      <c r="W133" s="11"/>
      <c r="X133" s="11"/>
    </row>
    <row r="135" spans="14:24">
      <c r="N135" s="1"/>
      <c r="O135" s="1"/>
      <c r="P135" s="1"/>
      <c r="Q135" s="1"/>
      <c r="R135" s="1"/>
      <c r="S135" s="1"/>
      <c r="T135" s="1"/>
      <c r="U135" s="1"/>
      <c r="V135" s="1"/>
      <c r="W135" s="1"/>
      <c r="X135" s="1"/>
    </row>
    <row r="136" spans="14:24">
      <c r="P136" s="11"/>
      <c r="Q136" s="11"/>
      <c r="R136" s="11"/>
      <c r="S136" s="11"/>
      <c r="T136" s="11"/>
      <c r="U136" s="11"/>
      <c r="V136" s="11"/>
      <c r="W136" s="11"/>
      <c r="X136" s="11"/>
    </row>
    <row r="137" spans="14:24">
      <c r="P137" s="11"/>
      <c r="Q137" s="11"/>
      <c r="R137" s="11"/>
      <c r="S137" s="11"/>
      <c r="T137" s="11"/>
      <c r="U137" s="11"/>
      <c r="V137" s="11"/>
      <c r="W137" s="11"/>
      <c r="X137" s="11"/>
    </row>
    <row r="139" spans="14:24">
      <c r="N139" s="1"/>
      <c r="O139" s="1"/>
      <c r="P139" s="1"/>
      <c r="Q139" s="1"/>
      <c r="R139" s="1"/>
      <c r="S139" s="1"/>
      <c r="T139" s="1"/>
      <c r="U139" s="1"/>
      <c r="V139" s="1"/>
      <c r="W139" s="1"/>
      <c r="X139" s="1"/>
    </row>
    <row r="140" spans="14:24">
      <c r="P140" s="11"/>
      <c r="Q140" s="11"/>
      <c r="R140" s="11"/>
      <c r="S140" s="11"/>
      <c r="T140" s="11"/>
      <c r="U140" s="11"/>
      <c r="V140" s="11"/>
      <c r="W140" s="11"/>
      <c r="X140" s="11"/>
    </row>
    <row r="141" spans="14:24">
      <c r="P141" s="11"/>
      <c r="Q141" s="11"/>
      <c r="R141" s="11"/>
      <c r="S141" s="11"/>
      <c r="T141" s="11"/>
      <c r="U141" s="11"/>
      <c r="V141" s="11"/>
      <c r="W141" s="11"/>
      <c r="X141" s="11"/>
    </row>
    <row r="142" spans="14:24">
      <c r="P142" s="11"/>
      <c r="Q142" s="11"/>
      <c r="R142" s="11"/>
      <c r="S142" s="11"/>
      <c r="T142" s="11"/>
      <c r="U142" s="11"/>
      <c r="V142" s="11"/>
      <c r="W142" s="11"/>
      <c r="X142" s="11"/>
    </row>
    <row r="144" spans="14:24">
      <c r="N144" s="1"/>
      <c r="O144" s="1"/>
      <c r="P144" s="1"/>
      <c r="Q144" s="1"/>
      <c r="R144" s="1"/>
      <c r="S144" s="1"/>
      <c r="T144" s="1"/>
      <c r="U144" s="1"/>
      <c r="V144" s="1"/>
      <c r="W144" s="1"/>
      <c r="X144" s="1"/>
    </row>
    <row r="145" spans="14:24">
      <c r="P145" s="11"/>
      <c r="Q145" s="11"/>
      <c r="R145" s="11"/>
      <c r="S145" s="11"/>
      <c r="T145" s="11"/>
      <c r="U145" s="11"/>
      <c r="V145" s="11"/>
      <c r="W145" s="11"/>
      <c r="X145" s="11"/>
    </row>
    <row r="146" spans="14:24">
      <c r="P146" s="11"/>
      <c r="Q146" s="11"/>
      <c r="R146" s="11"/>
      <c r="S146" s="11"/>
      <c r="T146" s="11"/>
      <c r="U146" s="11"/>
      <c r="V146" s="11"/>
      <c r="W146" s="11"/>
      <c r="X146" s="11"/>
    </row>
    <row r="147" spans="14:24">
      <c r="P147" s="11"/>
      <c r="Q147" s="11"/>
      <c r="R147" s="11"/>
      <c r="S147" s="11"/>
      <c r="T147" s="11"/>
      <c r="U147" s="11"/>
      <c r="V147" s="11"/>
      <c r="W147" s="11"/>
      <c r="X147" s="11"/>
    </row>
    <row r="149" spans="14:24">
      <c r="N149" s="1"/>
      <c r="O149" s="1"/>
      <c r="P149" s="1"/>
      <c r="Q149" s="1"/>
      <c r="R149" s="1"/>
      <c r="S149" s="1"/>
      <c r="T149" s="1"/>
      <c r="U149" s="1"/>
      <c r="V149" s="1"/>
      <c r="W149" s="1"/>
      <c r="X149" s="1"/>
    </row>
    <row r="150" spans="14:24">
      <c r="P150" s="11"/>
      <c r="Q150" s="11"/>
      <c r="R150" s="11"/>
      <c r="S150" s="11"/>
      <c r="T150" s="11"/>
      <c r="U150" s="11"/>
      <c r="V150" s="11"/>
      <c r="W150" s="11"/>
      <c r="X150" s="11"/>
    </row>
    <row r="151" spans="14:24">
      <c r="P151" s="11"/>
      <c r="Q151" s="11"/>
      <c r="R151" s="11"/>
      <c r="S151" s="11"/>
      <c r="T151" s="11"/>
      <c r="U151" s="11"/>
      <c r="V151" s="11"/>
      <c r="W151" s="11"/>
      <c r="X151" s="11"/>
    </row>
    <row r="152" spans="14:24">
      <c r="P152" s="11"/>
      <c r="Q152" s="11"/>
      <c r="R152" s="11"/>
      <c r="S152" s="11"/>
      <c r="T152" s="11"/>
      <c r="U152" s="11"/>
      <c r="V152" s="11"/>
      <c r="W152" s="11"/>
      <c r="X152" s="11"/>
    </row>
    <row r="154" spans="14:24">
      <c r="N154" s="1"/>
      <c r="O154" s="1"/>
      <c r="P154" s="1"/>
      <c r="Q154" s="1"/>
      <c r="R154" s="1"/>
      <c r="S154" s="1"/>
      <c r="T154" s="1"/>
      <c r="U154" s="1"/>
      <c r="V154" s="1"/>
      <c r="W154" s="1"/>
      <c r="X154" s="1"/>
    </row>
    <row r="155" spans="14:24">
      <c r="P155" s="11"/>
      <c r="Q155" s="11"/>
      <c r="R155" s="11"/>
      <c r="S155" s="11"/>
      <c r="T155" s="11"/>
      <c r="U155" s="11"/>
      <c r="V155" s="11"/>
      <c r="W155" s="11"/>
      <c r="X155" s="11"/>
    </row>
    <row r="156" spans="14:24">
      <c r="P156" s="11"/>
      <c r="Q156" s="11"/>
      <c r="R156" s="11"/>
      <c r="S156" s="11"/>
      <c r="T156" s="11"/>
      <c r="U156" s="11"/>
      <c r="V156" s="11"/>
      <c r="W156" s="11"/>
      <c r="X156" s="11"/>
    </row>
    <row r="158" spans="14:24">
      <c r="N158" s="1"/>
      <c r="O158" s="1"/>
      <c r="P158" s="1"/>
      <c r="Q158" s="1"/>
      <c r="R158" s="1"/>
      <c r="S158" s="1"/>
      <c r="T158" s="1"/>
      <c r="U158" s="1"/>
      <c r="V158" s="1"/>
      <c r="W158" s="1"/>
      <c r="X158" s="1"/>
    </row>
    <row r="159" spans="14:24">
      <c r="P159" s="11"/>
      <c r="Q159" s="11"/>
      <c r="R159" s="11"/>
      <c r="S159" s="11"/>
      <c r="T159" s="11"/>
      <c r="U159" s="11"/>
      <c r="V159" s="11"/>
      <c r="W159" s="11"/>
      <c r="X159" s="11"/>
    </row>
    <row r="160" spans="14:24">
      <c r="P160" s="11"/>
      <c r="Q160" s="11"/>
      <c r="R160" s="11"/>
      <c r="S160" s="11"/>
      <c r="T160" s="11"/>
      <c r="U160" s="11"/>
      <c r="V160" s="11"/>
      <c r="W160" s="11"/>
      <c r="X160" s="11"/>
    </row>
    <row r="161" spans="14:24">
      <c r="P161" s="11"/>
      <c r="Q161" s="11"/>
      <c r="R161" s="11"/>
      <c r="S161" s="11"/>
      <c r="T161" s="11"/>
      <c r="U161" s="11"/>
      <c r="V161" s="11"/>
      <c r="W161" s="11"/>
      <c r="X161" s="11"/>
    </row>
    <row r="163" spans="14:24">
      <c r="N163" s="1"/>
      <c r="O163" s="1"/>
      <c r="P163" s="1"/>
      <c r="Q163" s="1"/>
      <c r="R163" s="1"/>
      <c r="S163" s="1"/>
      <c r="T163" s="1"/>
      <c r="U163" s="1"/>
      <c r="V163" s="1"/>
      <c r="W163" s="1"/>
      <c r="X163" s="1"/>
    </row>
    <row r="164" spans="14:24">
      <c r="P164" s="11"/>
      <c r="Q164" s="11"/>
      <c r="R164" s="11"/>
      <c r="S164" s="11"/>
      <c r="T164" s="11"/>
      <c r="U164" s="11"/>
      <c r="V164" s="11"/>
      <c r="W164" s="11"/>
      <c r="X164" s="11"/>
    </row>
    <row r="165" spans="14:24">
      <c r="P165" s="11"/>
      <c r="Q165" s="11"/>
      <c r="R165" s="11"/>
      <c r="S165" s="11"/>
      <c r="T165" s="11"/>
      <c r="U165" s="11"/>
      <c r="V165" s="11"/>
      <c r="W165" s="11"/>
      <c r="X165" s="11"/>
    </row>
    <row r="166" spans="14:24">
      <c r="P166" s="11"/>
      <c r="Q166" s="11"/>
      <c r="R166" s="11"/>
      <c r="S166" s="11"/>
      <c r="T166" s="11"/>
      <c r="U166" s="11"/>
      <c r="V166" s="11"/>
      <c r="W166" s="11"/>
      <c r="X166" s="11"/>
    </row>
    <row r="168" spans="14:24">
      <c r="N168" s="1"/>
      <c r="O168" s="1"/>
      <c r="P168" s="1"/>
      <c r="Q168" s="1"/>
      <c r="R168" s="1"/>
      <c r="S168" s="1"/>
      <c r="T168" s="1"/>
      <c r="U168" s="1"/>
      <c r="V168" s="1"/>
      <c r="W168" s="1"/>
      <c r="X168" s="1"/>
    </row>
    <row r="169" spans="14:24">
      <c r="P169" s="11"/>
      <c r="Q169" s="11"/>
      <c r="R169" s="11"/>
      <c r="S169" s="11"/>
      <c r="T169" s="11"/>
      <c r="U169" s="11"/>
      <c r="V169" s="11"/>
      <c r="W169" s="11"/>
      <c r="X169" s="11"/>
    </row>
    <row r="170" spans="14:24">
      <c r="P170" s="11"/>
      <c r="Q170" s="11"/>
      <c r="R170" s="11"/>
      <c r="S170" s="11"/>
      <c r="T170" s="11"/>
      <c r="U170" s="11"/>
      <c r="V170" s="11"/>
      <c r="W170" s="11"/>
      <c r="X170" s="11"/>
    </row>
    <row r="171" spans="14:24">
      <c r="P171" s="11"/>
      <c r="Q171" s="11"/>
      <c r="R171" s="11"/>
      <c r="S171" s="11"/>
      <c r="T171" s="11"/>
      <c r="U171" s="11"/>
      <c r="V171" s="11"/>
      <c r="W171" s="11"/>
      <c r="X171" s="11"/>
    </row>
    <row r="173" spans="14:24">
      <c r="N173" s="1"/>
      <c r="O173" s="1"/>
      <c r="P173" s="1"/>
      <c r="Q173" s="1"/>
      <c r="R173" s="1"/>
      <c r="S173" s="1"/>
      <c r="T173" s="1"/>
      <c r="U173" s="1"/>
      <c r="V173" s="1"/>
      <c r="W173" s="1"/>
      <c r="X173" s="1"/>
    </row>
    <row r="174" spans="14:24">
      <c r="P174" s="11"/>
      <c r="Q174" s="11"/>
      <c r="R174" s="11"/>
      <c r="S174" s="11"/>
      <c r="T174" s="11"/>
      <c r="U174" s="11"/>
      <c r="V174" s="11"/>
      <c r="W174" s="11"/>
      <c r="X174" s="11"/>
    </row>
    <row r="175" spans="14:24">
      <c r="P175" s="11"/>
      <c r="Q175" s="11"/>
      <c r="R175" s="11"/>
      <c r="S175" s="11"/>
      <c r="T175" s="11"/>
      <c r="U175" s="11"/>
      <c r="V175" s="11"/>
      <c r="W175" s="11"/>
      <c r="X175" s="11"/>
    </row>
    <row r="176" spans="14:24">
      <c r="P176" s="11"/>
      <c r="Q176" s="11"/>
      <c r="R176" s="11"/>
      <c r="S176" s="11"/>
      <c r="T176" s="11"/>
      <c r="U176" s="11"/>
      <c r="V176" s="11"/>
      <c r="W176" s="11"/>
      <c r="X176" s="11"/>
    </row>
    <row r="178" spans="14:24">
      <c r="N178" s="1"/>
      <c r="O178" s="1"/>
      <c r="P178" s="1"/>
      <c r="Q178" s="1"/>
      <c r="R178" s="1"/>
      <c r="S178" s="1"/>
      <c r="T178" s="1"/>
      <c r="U178" s="1"/>
      <c r="V178" s="1"/>
      <c r="W178" s="1"/>
      <c r="X178" s="1"/>
    </row>
    <row r="179" spans="14:24">
      <c r="P179" s="11"/>
      <c r="Q179" s="11"/>
      <c r="R179" s="11"/>
      <c r="S179" s="11"/>
      <c r="T179" s="11"/>
      <c r="U179" s="11"/>
      <c r="V179" s="11"/>
      <c r="W179" s="11"/>
      <c r="X179" s="11"/>
    </row>
    <row r="180" spans="14:24">
      <c r="P180" s="11"/>
      <c r="Q180" s="11"/>
      <c r="R180" s="11"/>
      <c r="S180" s="11"/>
      <c r="T180" s="11"/>
      <c r="U180" s="11"/>
      <c r="V180" s="11"/>
      <c r="W180" s="11"/>
      <c r="X180" s="11"/>
    </row>
    <row r="182" spans="14:24">
      <c r="N182" s="1"/>
      <c r="O182" s="1"/>
      <c r="P182" s="1"/>
      <c r="Q182" s="1"/>
      <c r="R182" s="1"/>
      <c r="S182" s="1"/>
      <c r="T182" s="1"/>
      <c r="U182" s="1"/>
      <c r="V182" s="1"/>
      <c r="W182" s="1"/>
      <c r="X182" s="1"/>
    </row>
    <row r="183" spans="14:24">
      <c r="P183" s="11"/>
      <c r="Q183" s="11"/>
      <c r="R183" s="11"/>
      <c r="S183" s="11"/>
      <c r="T183" s="11"/>
      <c r="U183" s="11"/>
      <c r="V183" s="11"/>
      <c r="W183" s="11"/>
      <c r="X183" s="11"/>
    </row>
    <row r="184" spans="14:24">
      <c r="P184" s="11"/>
      <c r="Q184" s="11"/>
      <c r="R184" s="11"/>
      <c r="S184" s="11"/>
      <c r="T184" s="11"/>
      <c r="U184" s="11"/>
      <c r="V184" s="11"/>
      <c r="W184" s="11"/>
      <c r="X184" s="11"/>
    </row>
    <row r="185" spans="14:24">
      <c r="P185" s="11"/>
      <c r="Q185" s="11"/>
      <c r="R185" s="11"/>
      <c r="S185" s="11"/>
      <c r="T185" s="11"/>
      <c r="U185" s="11"/>
      <c r="V185" s="11"/>
      <c r="W185" s="11"/>
      <c r="X185" s="11"/>
    </row>
    <row r="187" spans="14:24">
      <c r="N187" s="1"/>
      <c r="O187" s="1"/>
      <c r="P187" s="1"/>
      <c r="Q187" s="1"/>
      <c r="R187" s="1"/>
      <c r="S187" s="1"/>
      <c r="T187" s="1"/>
      <c r="U187" s="1"/>
      <c r="V187" s="1"/>
      <c r="W187" s="1"/>
      <c r="X187" s="1"/>
    </row>
    <row r="188" spans="14:24">
      <c r="P188" s="11"/>
      <c r="Q188" s="11"/>
      <c r="R188" s="11"/>
      <c r="S188" s="11"/>
      <c r="T188" s="11"/>
      <c r="U188" s="11"/>
      <c r="V188" s="11"/>
      <c r="W188" s="11"/>
      <c r="X188" s="11"/>
    </row>
    <row r="189" spans="14:24">
      <c r="P189" s="11"/>
      <c r="Q189" s="11"/>
      <c r="R189" s="11"/>
      <c r="S189" s="11"/>
      <c r="T189" s="11"/>
      <c r="U189" s="11"/>
      <c r="V189" s="11"/>
      <c r="W189" s="11"/>
      <c r="X189" s="11"/>
    </row>
    <row r="190" spans="14:24">
      <c r="P190" s="11"/>
      <c r="Q190" s="11"/>
      <c r="R190" s="11"/>
      <c r="S190" s="11"/>
      <c r="T190" s="11"/>
      <c r="U190" s="11"/>
      <c r="V190" s="11"/>
      <c r="W190" s="11"/>
      <c r="X190" s="11"/>
    </row>
    <row r="192" spans="14:24">
      <c r="N192" s="1"/>
      <c r="O192" s="1"/>
      <c r="P192" s="1"/>
      <c r="Q192" s="1"/>
      <c r="R192" s="1"/>
      <c r="S192" s="1"/>
      <c r="T192" s="1"/>
      <c r="U192" s="1"/>
      <c r="V192" s="1"/>
      <c r="W192" s="1"/>
      <c r="X192" s="1"/>
    </row>
    <row r="193" spans="14:24">
      <c r="P193" s="11"/>
      <c r="Q193" s="11"/>
      <c r="R193" s="11"/>
      <c r="S193" s="11"/>
      <c r="T193" s="11"/>
      <c r="U193" s="11"/>
      <c r="V193" s="11"/>
      <c r="W193" s="11"/>
      <c r="X193" s="11"/>
    </row>
    <row r="194" spans="14:24">
      <c r="P194" s="11"/>
      <c r="Q194" s="11"/>
      <c r="R194" s="11"/>
      <c r="S194" s="11"/>
      <c r="T194" s="11"/>
      <c r="U194" s="11"/>
      <c r="V194" s="11"/>
      <c r="W194" s="11"/>
      <c r="X194" s="11"/>
    </row>
    <row r="195" spans="14:24">
      <c r="P195" s="11"/>
      <c r="Q195" s="11"/>
      <c r="R195" s="11"/>
      <c r="S195" s="11"/>
      <c r="T195" s="11"/>
      <c r="U195" s="11"/>
      <c r="V195" s="11"/>
      <c r="W195" s="11"/>
      <c r="X195" s="11"/>
    </row>
    <row r="197" spans="14:24">
      <c r="N197" s="1"/>
      <c r="O197" s="1"/>
      <c r="P197" s="1"/>
      <c r="Q197" s="1"/>
      <c r="R197" s="1"/>
      <c r="S197" s="1"/>
      <c r="T197" s="1"/>
      <c r="U197" s="1"/>
      <c r="V197" s="1"/>
      <c r="W197" s="1"/>
      <c r="X197" s="1"/>
    </row>
    <row r="198" spans="14:24">
      <c r="P198" s="11"/>
      <c r="Q198" s="11"/>
      <c r="R198" s="11"/>
      <c r="S198" s="11"/>
      <c r="T198" s="11"/>
      <c r="U198" s="11"/>
      <c r="V198" s="11"/>
      <c r="W198" s="11"/>
      <c r="X198" s="11"/>
    </row>
    <row r="199" spans="14:24">
      <c r="P199" s="11"/>
      <c r="Q199" s="11"/>
      <c r="R199" s="11"/>
      <c r="S199" s="11"/>
      <c r="T199" s="11"/>
      <c r="U199" s="11"/>
      <c r="V199" s="11"/>
      <c r="W199" s="11"/>
      <c r="X199" s="11"/>
    </row>
    <row r="200" spans="14:24">
      <c r="P200" s="11"/>
      <c r="Q200" s="11"/>
      <c r="R200" s="11"/>
      <c r="S200" s="11"/>
      <c r="T200" s="11"/>
      <c r="U200" s="11"/>
      <c r="V200" s="11"/>
      <c r="W200" s="11"/>
      <c r="X200" s="11"/>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75E15-1353-40D4-84D4-DDFE397298AC}">
  <dimension ref="A1:W202"/>
  <sheetViews>
    <sheetView zoomScale="85" zoomScaleNormal="85" workbookViewId="0">
      <selection activeCell="B10" sqref="B10"/>
    </sheetView>
  </sheetViews>
  <sheetFormatPr defaultRowHeight="15"/>
  <cols>
    <col min="1" max="1" width="10.42578125" style="9" bestFit="1" customWidth="1"/>
    <col min="2" max="2" width="27.7109375" style="9" customWidth="1"/>
    <col min="3" max="3" width="18.85546875" style="9" bestFit="1" customWidth="1"/>
    <col min="4" max="4" width="83.5703125" style="9" bestFit="1" customWidth="1"/>
    <col min="5" max="11" width="9.85546875" style="9" bestFit="1" customWidth="1"/>
    <col min="12" max="12" width="6.7109375" style="9" customWidth="1"/>
    <col min="13" max="13" width="18.28515625" style="9" bestFit="1" customWidth="1"/>
    <col min="14" max="14" width="14.5703125" style="9" bestFit="1" customWidth="1"/>
    <col min="15" max="15" width="9.7109375" style="9" bestFit="1" customWidth="1"/>
    <col min="16" max="16" width="14.5703125" style="9" bestFit="1" customWidth="1"/>
    <col min="17" max="17" width="9.7109375" style="9" bestFit="1" customWidth="1"/>
    <col min="18" max="18" width="14.5703125" style="9" bestFit="1" customWidth="1"/>
    <col min="19" max="19" width="11.85546875" style="9" customWidth="1"/>
    <col min="20" max="20" width="12.5703125" style="9" customWidth="1"/>
    <col min="21" max="23" width="11.85546875" style="9" customWidth="1"/>
    <col min="24" max="16384" width="9.140625" style="9"/>
  </cols>
  <sheetData>
    <row r="1" spans="1:23">
      <c r="B1" s="9" t="s">
        <v>193</v>
      </c>
      <c r="C1" s="9" t="s">
        <v>186</v>
      </c>
      <c r="D1" s="9" t="s">
        <v>129</v>
      </c>
      <c r="M1" s="1" t="s">
        <v>149</v>
      </c>
      <c r="N1" s="9" t="s">
        <v>268</v>
      </c>
    </row>
    <row r="2" spans="1:23">
      <c r="D2" s="9" t="s">
        <v>241</v>
      </c>
      <c r="M2" s="1" t="s">
        <v>228</v>
      </c>
    </row>
    <row r="3" spans="1:23">
      <c r="B3" s="128" t="s">
        <v>118</v>
      </c>
      <c r="C3" s="128" t="s">
        <v>112</v>
      </c>
      <c r="D3" s="128"/>
      <c r="E3" s="128"/>
      <c r="F3" s="128"/>
      <c r="G3" s="128"/>
      <c r="H3" s="128"/>
      <c r="I3" s="128"/>
      <c r="J3" s="128"/>
      <c r="K3" s="128"/>
    </row>
    <row r="4" spans="1:23">
      <c r="B4" s="129" t="s">
        <v>110</v>
      </c>
      <c r="C4" s="129" t="s">
        <v>0</v>
      </c>
      <c r="D4" s="129" t="s">
        <v>103</v>
      </c>
      <c r="E4" s="129" t="s">
        <v>104</v>
      </c>
      <c r="F4" s="129" t="s">
        <v>105</v>
      </c>
      <c r="G4" s="129" t="s">
        <v>106</v>
      </c>
      <c r="H4" s="129" t="s">
        <v>107</v>
      </c>
      <c r="I4" s="129" t="s">
        <v>108</v>
      </c>
      <c r="J4" s="129" t="s">
        <v>230</v>
      </c>
      <c r="K4" s="129" t="s">
        <v>234</v>
      </c>
      <c r="M4" s="1" t="s">
        <v>116</v>
      </c>
      <c r="N4" s="1" t="str">
        <f>A5</f>
        <v>Benton Franklin</v>
      </c>
      <c r="O4" s="1" t="str">
        <f t="shared" ref="O4:W4" si="0">C4</f>
        <v>2015-2016</v>
      </c>
      <c r="P4" s="1" t="str">
        <f t="shared" si="0"/>
        <v>2016-2017</v>
      </c>
      <c r="Q4" s="1" t="str">
        <f t="shared" si="0"/>
        <v>2017-2018</v>
      </c>
      <c r="R4" s="1" t="str">
        <f t="shared" si="0"/>
        <v>2018-2019</v>
      </c>
      <c r="S4" s="1" t="str">
        <f t="shared" si="0"/>
        <v>2019-2020</v>
      </c>
      <c r="T4" s="1" t="str">
        <f t="shared" si="0"/>
        <v>2020-2021</v>
      </c>
      <c r="U4" s="1" t="str">
        <f t="shared" si="0"/>
        <v>2021-2022</v>
      </c>
      <c r="V4" s="1" t="str">
        <f t="shared" si="0"/>
        <v>2022-2023</v>
      </c>
      <c r="W4" s="1" t="str">
        <f t="shared" si="0"/>
        <v>2023-2024</v>
      </c>
    </row>
    <row r="5" spans="1:23">
      <c r="A5" s="1" t="s">
        <v>228</v>
      </c>
      <c r="B5" s="10" t="s">
        <v>113</v>
      </c>
      <c r="C5" s="8">
        <v>802</v>
      </c>
      <c r="D5" s="8">
        <v>838.5</v>
      </c>
      <c r="E5" s="8">
        <v>740</v>
      </c>
      <c r="F5" s="8">
        <v>872.5</v>
      </c>
      <c r="G5" s="8">
        <v>1017</v>
      </c>
      <c r="H5" s="8">
        <v>2159</v>
      </c>
      <c r="I5" s="8">
        <v>1350.5</v>
      </c>
      <c r="J5" s="8">
        <v>1410</v>
      </c>
      <c r="K5" s="8">
        <v>1399</v>
      </c>
      <c r="N5" s="9" t="str">
        <f>B5</f>
        <v>Home-Based</v>
      </c>
      <c r="O5" s="11">
        <f>C5/C8</f>
        <v>1.3601980936874597E-2</v>
      </c>
      <c r="P5" s="11">
        <f t="shared" ref="P5:W5" si="1">D5/D8</f>
        <v>1.3961620114057362E-2</v>
      </c>
      <c r="Q5" s="11">
        <f t="shared" si="1"/>
        <v>1.2103171358008537E-2</v>
      </c>
      <c r="R5" s="11">
        <f t="shared" si="1"/>
        <v>1.41081924535319E-2</v>
      </c>
      <c r="S5" s="11">
        <f t="shared" si="1"/>
        <v>1.63420748168145E-2</v>
      </c>
      <c r="T5" s="11">
        <f t="shared" si="1"/>
        <v>3.4744685302306122E-2</v>
      </c>
      <c r="U5" s="11">
        <f t="shared" si="1"/>
        <v>2.1770845927537984E-2</v>
      </c>
      <c r="V5" s="11">
        <f t="shared" si="1"/>
        <v>2.2517486984573128E-2</v>
      </c>
      <c r="W5" s="11">
        <f t="shared" si="1"/>
        <v>2.2240239094493196E-2</v>
      </c>
    </row>
    <row r="6" spans="1:23">
      <c r="B6" s="10" t="s">
        <v>114</v>
      </c>
      <c r="C6" s="8">
        <v>1937</v>
      </c>
      <c r="D6" s="8">
        <v>1892</v>
      </c>
      <c r="E6" s="8">
        <v>1838</v>
      </c>
      <c r="F6" s="8">
        <v>1872</v>
      </c>
      <c r="G6" s="8">
        <v>1486</v>
      </c>
      <c r="H6" s="8">
        <v>1891</v>
      </c>
      <c r="I6" s="8">
        <v>2405</v>
      </c>
      <c r="J6" s="8">
        <v>2466</v>
      </c>
      <c r="K6" s="8">
        <v>2564</v>
      </c>
      <c r="N6" s="9" t="str">
        <f>B6</f>
        <v>Private</v>
      </c>
      <c r="O6" s="11">
        <f t="shared" ref="O6:W6" si="2">C6/C8</f>
        <v>3.2851667175468946E-2</v>
      </c>
      <c r="P6" s="11">
        <f t="shared" si="2"/>
        <v>3.1503142821462764E-2</v>
      </c>
      <c r="Q6" s="11">
        <f t="shared" si="2"/>
        <v>3.0061660751377964E-2</v>
      </c>
      <c r="R6" s="11">
        <f t="shared" si="2"/>
        <v>3.0269955613767007E-2</v>
      </c>
      <c r="S6" s="11">
        <f t="shared" si="2"/>
        <v>2.3878390538629644E-2</v>
      </c>
      <c r="T6" s="11">
        <f t="shared" si="2"/>
        <v>3.0431773926197718E-2</v>
      </c>
      <c r="U6" s="11">
        <f t="shared" si="2"/>
        <v>3.8769999596985454E-2</v>
      </c>
      <c r="V6" s="11">
        <f t="shared" si="2"/>
        <v>3.9381647449615129E-2</v>
      </c>
      <c r="W6" s="11">
        <f t="shared" si="2"/>
        <v>4.0760523973038282E-2</v>
      </c>
    </row>
    <row r="7" spans="1:23">
      <c r="B7" s="10" t="s">
        <v>115</v>
      </c>
      <c r="C7" s="8">
        <v>56223</v>
      </c>
      <c r="D7" s="8">
        <v>57327</v>
      </c>
      <c r="E7" s="8">
        <v>58563</v>
      </c>
      <c r="F7" s="8">
        <v>59099</v>
      </c>
      <c r="G7" s="8">
        <v>59729</v>
      </c>
      <c r="H7" s="8">
        <v>58089</v>
      </c>
      <c r="I7" s="8">
        <v>58277</v>
      </c>
      <c r="J7" s="8">
        <v>58742</v>
      </c>
      <c r="K7" s="8">
        <v>58941</v>
      </c>
      <c r="N7" s="9" t="str">
        <f>B7</f>
        <v>Public</v>
      </c>
      <c r="O7" s="11">
        <f t="shared" ref="O7:W7" si="3">C7/C8</f>
        <v>0.95354635188765646</v>
      </c>
      <c r="P7" s="11">
        <f t="shared" si="3"/>
        <v>0.95453523706447985</v>
      </c>
      <c r="Q7" s="11">
        <f t="shared" si="3"/>
        <v>0.95783516789061351</v>
      </c>
      <c r="R7" s="11">
        <f t="shared" si="3"/>
        <v>0.95562185193270111</v>
      </c>
      <c r="S7" s="11">
        <f t="shared" si="3"/>
        <v>0.9597795346445559</v>
      </c>
      <c r="T7" s="11">
        <f t="shared" si="3"/>
        <v>0.93482354077149621</v>
      </c>
      <c r="U7" s="11">
        <f t="shared" si="3"/>
        <v>0.93945915447547657</v>
      </c>
      <c r="V7" s="11">
        <f t="shared" si="3"/>
        <v>0.93810086556581174</v>
      </c>
      <c r="W7" s="11">
        <f t="shared" si="3"/>
        <v>0.93699923693246856</v>
      </c>
    </row>
    <row r="8" spans="1:23">
      <c r="B8" s="130" t="s">
        <v>111</v>
      </c>
      <c r="C8" s="131">
        <v>58962</v>
      </c>
      <c r="D8" s="131">
        <v>60057.5</v>
      </c>
      <c r="E8" s="131">
        <v>61141</v>
      </c>
      <c r="F8" s="131">
        <v>61843.5</v>
      </c>
      <c r="G8" s="131">
        <v>62232</v>
      </c>
      <c r="H8" s="131">
        <v>62139</v>
      </c>
      <c r="I8" s="131">
        <v>62032.5</v>
      </c>
      <c r="J8" s="131">
        <v>62618</v>
      </c>
      <c r="K8" s="131">
        <v>62904</v>
      </c>
    </row>
    <row r="9" spans="1:23">
      <c r="B9" s="10"/>
      <c r="C9" s="8"/>
      <c r="D9" s="8"/>
      <c r="E9" s="8"/>
      <c r="F9" s="8"/>
      <c r="G9" s="8"/>
      <c r="H9" s="8"/>
      <c r="I9" s="8"/>
      <c r="J9" s="8"/>
      <c r="K9" s="8"/>
    </row>
    <row r="10" spans="1:23">
      <c r="B10" s="10"/>
      <c r="C10" s="8"/>
      <c r="D10" s="8"/>
      <c r="E10" s="8"/>
      <c r="F10" s="8"/>
      <c r="G10" s="8"/>
      <c r="H10" s="8"/>
      <c r="I10" s="8"/>
      <c r="J10" s="8"/>
      <c r="K10" s="8"/>
    </row>
    <row r="11" spans="1:23">
      <c r="B11" s="9" t="s">
        <v>193</v>
      </c>
      <c r="C11" s="9" t="s">
        <v>186</v>
      </c>
    </row>
    <row r="12" spans="1:23">
      <c r="B12" s="1" t="s">
        <v>149</v>
      </c>
      <c r="C12" s="10"/>
      <c r="D12" s="1" t="s">
        <v>228</v>
      </c>
      <c r="E12" s="10"/>
      <c r="F12" s="10"/>
      <c r="G12" s="10"/>
      <c r="H12" s="10"/>
      <c r="I12" s="10"/>
      <c r="J12" s="10"/>
      <c r="K12" s="10"/>
      <c r="M12" s="1"/>
    </row>
    <row r="13" spans="1:23">
      <c r="C13" s="9" t="s">
        <v>112</v>
      </c>
    </row>
    <row r="14" spans="1:23">
      <c r="B14" s="129" t="s">
        <v>110</v>
      </c>
      <c r="C14" s="129" t="s">
        <v>0</v>
      </c>
      <c r="D14" s="129" t="s">
        <v>103</v>
      </c>
      <c r="E14" s="129" t="s">
        <v>104</v>
      </c>
      <c r="F14" s="129" t="s">
        <v>105</v>
      </c>
      <c r="G14" s="129" t="s">
        <v>106</v>
      </c>
      <c r="H14" s="129" t="s">
        <v>107</v>
      </c>
      <c r="I14" s="129" t="s">
        <v>108</v>
      </c>
      <c r="J14" s="129" t="s">
        <v>230</v>
      </c>
      <c r="K14" s="129" t="s">
        <v>234</v>
      </c>
    </row>
    <row r="15" spans="1:23">
      <c r="B15" s="132" t="s">
        <v>127</v>
      </c>
      <c r="C15" s="133"/>
      <c r="D15" s="133"/>
      <c r="E15" s="133"/>
      <c r="F15" s="133"/>
      <c r="G15" s="133"/>
      <c r="H15" s="133"/>
      <c r="I15" s="133"/>
      <c r="J15" s="133"/>
      <c r="K15" s="133"/>
      <c r="M15" s="1" t="s">
        <v>167</v>
      </c>
      <c r="N15" s="1"/>
      <c r="O15" s="1" t="str">
        <f>$C$14</f>
        <v>2015-2016</v>
      </c>
      <c r="P15" s="1" t="str">
        <f>$D$14</f>
        <v>2016-2017</v>
      </c>
      <c r="Q15" s="1" t="str">
        <f>$E$14</f>
        <v>2017-2018</v>
      </c>
      <c r="R15" s="1" t="str">
        <f>$F$14</f>
        <v>2018-2019</v>
      </c>
      <c r="S15" s="1" t="str">
        <f>$G$14</f>
        <v>2019-2020</v>
      </c>
      <c r="T15" s="1" t="str">
        <f>$H$14</f>
        <v>2020-2021</v>
      </c>
      <c r="U15" s="1" t="str">
        <f>$I$14</f>
        <v>2021-2022</v>
      </c>
      <c r="V15" s="1" t="str">
        <f>$J$14</f>
        <v>2022-2023</v>
      </c>
      <c r="W15" s="1" t="str">
        <f>$K$14</f>
        <v>2023-2024</v>
      </c>
    </row>
    <row r="16" spans="1:23">
      <c r="B16" s="3" t="s">
        <v>113</v>
      </c>
      <c r="C16" s="8">
        <v>74.5</v>
      </c>
      <c r="D16" s="8">
        <v>78</v>
      </c>
      <c r="E16" s="8">
        <v>76</v>
      </c>
      <c r="F16" s="8">
        <v>64</v>
      </c>
      <c r="G16" s="8">
        <v>86.5</v>
      </c>
      <c r="H16" s="8">
        <v>224.5</v>
      </c>
      <c r="I16" s="8">
        <v>135</v>
      </c>
      <c r="J16" s="8">
        <v>129</v>
      </c>
      <c r="K16" s="8">
        <v>137</v>
      </c>
      <c r="N16" s="9" t="str">
        <f>B16</f>
        <v>Home-Based</v>
      </c>
      <c r="O16" s="11">
        <f>C16/SUM(C16:C18)</f>
        <v>1.6491422246817929E-2</v>
      </c>
      <c r="P16" s="11">
        <f t="shared" ref="P16:V16" si="4">D16/SUM(D16:D18)</f>
        <v>1.7422381058744694E-2</v>
      </c>
      <c r="Q16" s="11">
        <f t="shared" si="4"/>
        <v>1.6464471403812825E-2</v>
      </c>
      <c r="R16" s="11">
        <f t="shared" si="4"/>
        <v>1.4311270125223614E-2</v>
      </c>
      <c r="S16" s="11">
        <f t="shared" si="4"/>
        <v>1.9156239619089802E-2</v>
      </c>
      <c r="T16" s="11">
        <f t="shared" si="4"/>
        <v>5.1901514275806263E-2</v>
      </c>
      <c r="U16" s="11">
        <f t="shared" si="4"/>
        <v>2.9354207436399216E-2</v>
      </c>
      <c r="V16" s="11">
        <f t="shared" si="4"/>
        <v>2.8884908195253023E-2</v>
      </c>
      <c r="W16" s="11">
        <f>K16/SUM(K16:K18)</f>
        <v>3.2091824783321621E-2</v>
      </c>
    </row>
    <row r="17" spans="2:23">
      <c r="B17" s="3" t="s">
        <v>114</v>
      </c>
      <c r="C17" s="8">
        <v>206</v>
      </c>
      <c r="D17" s="8">
        <v>187</v>
      </c>
      <c r="E17" s="8">
        <v>198</v>
      </c>
      <c r="F17" s="8">
        <v>175</v>
      </c>
      <c r="G17" s="8">
        <v>176</v>
      </c>
      <c r="H17" s="8">
        <v>218</v>
      </c>
      <c r="I17" s="8">
        <v>307</v>
      </c>
      <c r="J17" s="8">
        <v>291</v>
      </c>
      <c r="K17" s="8">
        <v>283</v>
      </c>
      <c r="N17" s="9" t="str">
        <f>B17</f>
        <v>Private</v>
      </c>
      <c r="O17" s="11">
        <f>C17/SUM(C16:C18)</f>
        <v>4.5600442722744883E-2</v>
      </c>
      <c r="P17" s="11">
        <f t="shared" ref="P17:W17" si="5">D17/SUM(D16:D18)</f>
        <v>4.1769041769041768E-2</v>
      </c>
      <c r="Q17" s="11">
        <f t="shared" si="5"/>
        <v>4.289428076256499E-2</v>
      </c>
      <c r="R17" s="11">
        <f t="shared" si="5"/>
        <v>3.9132379248658318E-2</v>
      </c>
      <c r="S17" s="11">
        <f t="shared" si="5"/>
        <v>3.8976857490864797E-2</v>
      </c>
      <c r="T17" s="11">
        <f t="shared" si="5"/>
        <v>5.0398797826840827E-2</v>
      </c>
      <c r="U17" s="11">
        <f t="shared" si="5"/>
        <v>6.6753642096107846E-2</v>
      </c>
      <c r="V17" s="11">
        <f t="shared" si="5"/>
        <v>6.5158978952082405E-2</v>
      </c>
      <c r="W17" s="11">
        <f t="shared" si="5"/>
        <v>6.6291871632700866E-2</v>
      </c>
    </row>
    <row r="18" spans="2:23">
      <c r="B18" s="3" t="s">
        <v>115</v>
      </c>
      <c r="C18" s="8">
        <v>4237</v>
      </c>
      <c r="D18" s="8">
        <v>4212</v>
      </c>
      <c r="E18" s="8">
        <v>4342</v>
      </c>
      <c r="F18" s="8">
        <v>4233</v>
      </c>
      <c r="G18" s="8">
        <v>4253</v>
      </c>
      <c r="H18" s="8">
        <v>3883</v>
      </c>
      <c r="I18" s="8">
        <v>4157</v>
      </c>
      <c r="J18" s="8">
        <v>4046</v>
      </c>
      <c r="K18" s="8">
        <v>3849</v>
      </c>
      <c r="M18" s="19"/>
      <c r="N18" s="19" t="str">
        <f>B18</f>
        <v>Public</v>
      </c>
      <c r="O18" s="20">
        <f>C18/SUM(C16:C18)</f>
        <v>0.93790813503043724</v>
      </c>
      <c r="P18" s="20">
        <f t="shared" ref="P18:W18" si="6">D18/SUM(D16:D18)</f>
        <v>0.94080857717221356</v>
      </c>
      <c r="Q18" s="20">
        <f t="shared" si="6"/>
        <v>0.94064124783362213</v>
      </c>
      <c r="R18" s="20">
        <f t="shared" si="6"/>
        <v>0.94655635062611809</v>
      </c>
      <c r="S18" s="20">
        <f t="shared" si="6"/>
        <v>0.94186690289004538</v>
      </c>
      <c r="T18" s="20">
        <f t="shared" si="6"/>
        <v>0.89769968789735288</v>
      </c>
      <c r="U18" s="20">
        <f t="shared" si="6"/>
        <v>0.90389215046749294</v>
      </c>
      <c r="V18" s="20">
        <f t="shared" si="6"/>
        <v>0.90595611285266453</v>
      </c>
      <c r="W18" s="20">
        <f t="shared" si="6"/>
        <v>0.90161630358397749</v>
      </c>
    </row>
    <row r="19" spans="2:23">
      <c r="B19" s="132" t="s">
        <v>128</v>
      </c>
      <c r="C19" s="133"/>
      <c r="D19" s="133"/>
      <c r="E19" s="133"/>
      <c r="F19" s="133"/>
      <c r="G19" s="133"/>
      <c r="H19" s="133"/>
      <c r="I19" s="133"/>
      <c r="J19" s="133"/>
      <c r="K19" s="133"/>
      <c r="M19" s="1" t="s">
        <v>168</v>
      </c>
      <c r="N19" s="1"/>
      <c r="O19" s="1" t="str">
        <f>$C$14</f>
        <v>2015-2016</v>
      </c>
      <c r="P19" s="1" t="str">
        <f>$D$14</f>
        <v>2016-2017</v>
      </c>
      <c r="Q19" s="1" t="str">
        <f>$E$14</f>
        <v>2017-2018</v>
      </c>
      <c r="R19" s="1" t="str">
        <f>$F$14</f>
        <v>2018-2019</v>
      </c>
      <c r="S19" s="1" t="str">
        <f>$G$14</f>
        <v>2019-2020</v>
      </c>
      <c r="T19" s="1" t="str">
        <f>$H$14</f>
        <v>2020-2021</v>
      </c>
      <c r="U19" s="1" t="str">
        <f>$I$14</f>
        <v>2021-2022</v>
      </c>
      <c r="V19" s="1" t="str">
        <f>$J$14</f>
        <v>2022-2023</v>
      </c>
      <c r="W19" s="1" t="str">
        <f>$K$14</f>
        <v>2023-2024</v>
      </c>
    </row>
    <row r="20" spans="2:23">
      <c r="B20" s="3" t="s">
        <v>113</v>
      </c>
      <c r="C20" s="8">
        <v>74.5</v>
      </c>
      <c r="D20" s="8">
        <v>78</v>
      </c>
      <c r="E20" s="8">
        <v>76</v>
      </c>
      <c r="F20" s="8">
        <v>84.5</v>
      </c>
      <c r="G20" s="8">
        <v>86.5</v>
      </c>
      <c r="H20" s="8">
        <v>224.5</v>
      </c>
      <c r="I20" s="8">
        <v>135</v>
      </c>
      <c r="J20" s="8">
        <v>129</v>
      </c>
      <c r="K20" s="8">
        <v>137</v>
      </c>
      <c r="N20" s="9" t="str">
        <f>B20</f>
        <v>Home-Based</v>
      </c>
      <c r="O20" s="11">
        <f>C20/SUM(C20:C22)</f>
        <v>1.5835901796152619E-2</v>
      </c>
      <c r="P20" s="11">
        <f t="shared" ref="P20:W20" si="7">D20/SUM(D20:D22)</f>
        <v>1.6817593790426907E-2</v>
      </c>
      <c r="Q20" s="11">
        <f t="shared" si="7"/>
        <v>1.6525331593824744E-2</v>
      </c>
      <c r="R20" s="11">
        <f t="shared" si="7"/>
        <v>1.7889277019159523E-2</v>
      </c>
      <c r="S20" s="11">
        <f t="shared" si="7"/>
        <v>1.9042377545404512E-2</v>
      </c>
      <c r="T20" s="11">
        <f t="shared" si="7"/>
        <v>4.9651664270706622E-2</v>
      </c>
      <c r="U20" s="11">
        <f t="shared" si="7"/>
        <v>3.0646992054483541E-2</v>
      </c>
      <c r="V20" s="11">
        <f t="shared" si="7"/>
        <v>2.7353689567430027E-2</v>
      </c>
      <c r="W20" s="11">
        <f t="shared" si="7"/>
        <v>3.0043859649122807E-2</v>
      </c>
    </row>
    <row r="21" spans="2:23">
      <c r="B21" s="3" t="s">
        <v>114</v>
      </c>
      <c r="C21" s="8">
        <v>213</v>
      </c>
      <c r="D21" s="8">
        <v>219</v>
      </c>
      <c r="E21" s="8">
        <v>193</v>
      </c>
      <c r="F21" s="8">
        <v>213</v>
      </c>
      <c r="G21" s="8">
        <v>119</v>
      </c>
      <c r="H21" s="8">
        <v>207</v>
      </c>
      <c r="I21" s="8">
        <v>275</v>
      </c>
      <c r="J21" s="8">
        <v>292</v>
      </c>
      <c r="K21" s="8">
        <v>264</v>
      </c>
      <c r="N21" s="9" t="str">
        <f>B21</f>
        <v>Private</v>
      </c>
      <c r="O21" s="11">
        <f>C21/SUM(C20:C22)</f>
        <v>4.5275799766181318E-2</v>
      </c>
      <c r="P21" s="11">
        <f t="shared" ref="P21:W21" si="8">D21/SUM(D20:D22)</f>
        <v>4.7218628719275547E-2</v>
      </c>
      <c r="Q21" s="11">
        <f t="shared" si="8"/>
        <v>4.196564470537073E-2</v>
      </c>
      <c r="R21" s="11">
        <f t="shared" si="8"/>
        <v>4.5093680533502697E-2</v>
      </c>
      <c r="S21" s="11">
        <f t="shared" si="8"/>
        <v>2.6197028068244359E-2</v>
      </c>
      <c r="T21" s="11">
        <f t="shared" si="8"/>
        <v>4.5781267278558004E-2</v>
      </c>
      <c r="U21" s="11">
        <f t="shared" si="8"/>
        <v>6.2429057888762768E-2</v>
      </c>
      <c r="V21" s="11">
        <f t="shared" si="8"/>
        <v>6.1916878710771839E-2</v>
      </c>
      <c r="W21" s="11">
        <f t="shared" si="8"/>
        <v>5.7894736842105263E-2</v>
      </c>
    </row>
    <row r="22" spans="2:23">
      <c r="B22" s="3" t="s">
        <v>115</v>
      </c>
      <c r="C22" s="8">
        <v>4417</v>
      </c>
      <c r="D22" s="8">
        <v>4341</v>
      </c>
      <c r="E22" s="8">
        <v>4330</v>
      </c>
      <c r="F22" s="8">
        <v>4426</v>
      </c>
      <c r="G22" s="8">
        <v>4337</v>
      </c>
      <c r="H22" s="8">
        <v>4090</v>
      </c>
      <c r="I22" s="8">
        <v>3995</v>
      </c>
      <c r="J22" s="8">
        <v>4295</v>
      </c>
      <c r="K22" s="8">
        <v>4159</v>
      </c>
      <c r="M22" s="19"/>
      <c r="N22" s="19" t="str">
        <f>B22</f>
        <v>Public</v>
      </c>
      <c r="O22" s="20">
        <f>C22/SUM(C20:C22)</f>
        <v>0.93888829843766608</v>
      </c>
      <c r="P22" s="20">
        <f t="shared" ref="P22:W22" si="9">D22/SUM(D20:D22)</f>
        <v>0.93596377749029758</v>
      </c>
      <c r="Q22" s="20">
        <f t="shared" si="9"/>
        <v>0.94150902370080447</v>
      </c>
      <c r="R22" s="20">
        <f t="shared" si="9"/>
        <v>0.93701704244733774</v>
      </c>
      <c r="S22" s="20">
        <f t="shared" si="9"/>
        <v>0.95476059438635108</v>
      </c>
      <c r="T22" s="20">
        <f t="shared" si="9"/>
        <v>0.90456706845073542</v>
      </c>
      <c r="U22" s="20">
        <f t="shared" si="9"/>
        <v>0.90692395005675364</v>
      </c>
      <c r="V22" s="20">
        <f t="shared" si="9"/>
        <v>0.9107294317217981</v>
      </c>
      <c r="W22" s="20">
        <f t="shared" si="9"/>
        <v>0.91206140350877196</v>
      </c>
    </row>
    <row r="23" spans="2:23">
      <c r="B23" s="132" t="s">
        <v>130</v>
      </c>
      <c r="C23" s="133"/>
      <c r="D23" s="133"/>
      <c r="E23" s="133"/>
      <c r="F23" s="133"/>
      <c r="G23" s="133"/>
      <c r="H23" s="133"/>
      <c r="I23" s="133"/>
      <c r="J23" s="133"/>
      <c r="K23" s="133"/>
      <c r="M23" s="1" t="s">
        <v>169</v>
      </c>
      <c r="N23" s="1"/>
      <c r="O23" s="1" t="str">
        <f>$C$14</f>
        <v>2015-2016</v>
      </c>
      <c r="P23" s="1" t="str">
        <f>$D$14</f>
        <v>2016-2017</v>
      </c>
      <c r="Q23" s="1" t="str">
        <f>$E$14</f>
        <v>2017-2018</v>
      </c>
      <c r="R23" s="1" t="str">
        <f>$F$14</f>
        <v>2018-2019</v>
      </c>
      <c r="S23" s="1" t="str">
        <f>$G$14</f>
        <v>2019-2020</v>
      </c>
      <c r="T23" s="1" t="str">
        <f>$H$14</f>
        <v>2020-2021</v>
      </c>
      <c r="U23" s="1" t="str">
        <f>$I$14</f>
        <v>2021-2022</v>
      </c>
      <c r="V23" s="1" t="str">
        <f>$J$14</f>
        <v>2022-2023</v>
      </c>
      <c r="W23" s="1" t="str">
        <f>$K$14</f>
        <v>2023-2024</v>
      </c>
    </row>
    <row r="24" spans="2:23">
      <c r="B24" s="3" t="s">
        <v>113</v>
      </c>
      <c r="C24" s="8">
        <v>56</v>
      </c>
      <c r="D24" s="8">
        <v>56.5</v>
      </c>
      <c r="E24" s="8">
        <v>76</v>
      </c>
      <c r="F24" s="8">
        <v>64</v>
      </c>
      <c r="G24" s="8">
        <v>62</v>
      </c>
      <c r="H24" s="8">
        <v>179</v>
      </c>
      <c r="I24" s="8">
        <v>106.5</v>
      </c>
      <c r="J24" s="8">
        <v>92.999999999999986</v>
      </c>
      <c r="K24" s="8">
        <v>137</v>
      </c>
      <c r="N24" s="9" t="str">
        <f>B24</f>
        <v>Home-Based</v>
      </c>
      <c r="O24" s="11">
        <f>C24/SUM(C24:C26)</f>
        <v>1.201716738197425E-2</v>
      </c>
      <c r="P24" s="11">
        <f t="shared" ref="P24:W24" si="10">D24/SUM(D24:D26)</f>
        <v>1.1870994852400462E-2</v>
      </c>
      <c r="Q24" s="11">
        <f t="shared" si="10"/>
        <v>1.6218523260776781E-2</v>
      </c>
      <c r="R24" s="11">
        <f t="shared" si="10"/>
        <v>1.3943355119825708E-2</v>
      </c>
      <c r="S24" s="11">
        <f t="shared" si="10"/>
        <v>1.3174670633234169E-2</v>
      </c>
      <c r="T24" s="11">
        <f t="shared" si="10"/>
        <v>3.9751276926493447E-2</v>
      </c>
      <c r="U24" s="11">
        <f t="shared" si="10"/>
        <v>2.3424612339161991E-2</v>
      </c>
      <c r="V24" s="11">
        <f t="shared" si="10"/>
        <v>2.084267144778126E-2</v>
      </c>
      <c r="W24" s="11">
        <f t="shared" si="10"/>
        <v>2.8860332841794817E-2</v>
      </c>
    </row>
    <row r="25" spans="2:23">
      <c r="B25" s="3" t="s">
        <v>114</v>
      </c>
      <c r="C25" s="8">
        <v>200</v>
      </c>
      <c r="D25" s="8">
        <v>189</v>
      </c>
      <c r="E25" s="8">
        <v>196</v>
      </c>
      <c r="F25" s="8">
        <v>192</v>
      </c>
      <c r="G25" s="8">
        <v>139</v>
      </c>
      <c r="H25" s="8">
        <v>173</v>
      </c>
      <c r="I25" s="8">
        <v>249</v>
      </c>
      <c r="J25" s="8">
        <v>268</v>
      </c>
      <c r="K25" s="8">
        <v>270</v>
      </c>
      <c r="N25" s="9" t="str">
        <f>B25</f>
        <v>Private</v>
      </c>
      <c r="O25" s="11">
        <f>C25/SUM(C24:C26)</f>
        <v>4.2918454935622317E-2</v>
      </c>
      <c r="P25" s="11">
        <f t="shared" ref="P25:W25" si="11">D25/SUM(D24:D26)</f>
        <v>3.9710053577056412E-2</v>
      </c>
      <c r="Q25" s="11">
        <f t="shared" si="11"/>
        <v>4.1826717883055912E-2</v>
      </c>
      <c r="R25" s="11">
        <f t="shared" si="11"/>
        <v>4.1830065359477121E-2</v>
      </c>
      <c r="S25" s="11">
        <f t="shared" si="11"/>
        <v>2.9536761580960476E-2</v>
      </c>
      <c r="T25" s="11">
        <f t="shared" si="11"/>
        <v>3.8418831889851207E-2</v>
      </c>
      <c r="U25" s="11">
        <f t="shared" si="11"/>
        <v>5.4767403497195645E-2</v>
      </c>
      <c r="V25" s="11">
        <f t="shared" si="11"/>
        <v>6.0062752129090097E-2</v>
      </c>
      <c r="W25" s="11">
        <f t="shared" si="11"/>
        <v>5.6878028228354749E-2</v>
      </c>
    </row>
    <row r="26" spans="2:23">
      <c r="B26" s="3" t="s">
        <v>115</v>
      </c>
      <c r="C26" s="8">
        <v>4404</v>
      </c>
      <c r="D26" s="8">
        <v>4514</v>
      </c>
      <c r="E26" s="8">
        <v>4414</v>
      </c>
      <c r="F26" s="8">
        <v>4334</v>
      </c>
      <c r="G26" s="8">
        <v>4505</v>
      </c>
      <c r="H26" s="8">
        <v>4151</v>
      </c>
      <c r="I26" s="8">
        <v>4191</v>
      </c>
      <c r="J26" s="8">
        <v>4101</v>
      </c>
      <c r="K26" s="8">
        <v>4340</v>
      </c>
      <c r="M26" s="19"/>
      <c r="N26" s="19" t="str">
        <f>B26</f>
        <v>Public</v>
      </c>
      <c r="O26" s="20">
        <f>C26/SUM(C24:C26)</f>
        <v>0.94506437768240348</v>
      </c>
      <c r="P26" s="20">
        <f t="shared" ref="P26:W26" si="12">D26/SUM(D24:D26)</f>
        <v>0.94841895157054312</v>
      </c>
      <c r="Q26" s="20">
        <f t="shared" si="12"/>
        <v>0.94195475885616731</v>
      </c>
      <c r="R26" s="20">
        <f t="shared" si="12"/>
        <v>0.94422657952069722</v>
      </c>
      <c r="S26" s="20">
        <f t="shared" si="12"/>
        <v>0.9572885677858054</v>
      </c>
      <c r="T26" s="20">
        <f t="shared" si="12"/>
        <v>0.92182989118365533</v>
      </c>
      <c r="U26" s="20">
        <f t="shared" si="12"/>
        <v>0.9218079841636424</v>
      </c>
      <c r="V26" s="20">
        <f t="shared" si="12"/>
        <v>0.91909457642312864</v>
      </c>
      <c r="W26" s="20">
        <f t="shared" si="12"/>
        <v>0.91426163892985046</v>
      </c>
    </row>
    <row r="27" spans="2:23">
      <c r="B27" s="132" t="s">
        <v>133</v>
      </c>
      <c r="C27" s="133"/>
      <c r="D27" s="133"/>
      <c r="E27" s="133"/>
      <c r="F27" s="133"/>
      <c r="G27" s="133"/>
      <c r="H27" s="133"/>
      <c r="I27" s="133"/>
      <c r="J27" s="133"/>
      <c r="K27" s="133"/>
      <c r="M27" s="1" t="s">
        <v>170</v>
      </c>
      <c r="N27" s="1"/>
      <c r="O27" s="1" t="str">
        <f>$C$14</f>
        <v>2015-2016</v>
      </c>
      <c r="P27" s="1" t="str">
        <f>$D$14</f>
        <v>2016-2017</v>
      </c>
      <c r="Q27" s="1" t="str">
        <f>$E$14</f>
        <v>2017-2018</v>
      </c>
      <c r="R27" s="1" t="str">
        <f>$F$14</f>
        <v>2018-2019</v>
      </c>
      <c r="S27" s="1" t="str">
        <f>$G$14</f>
        <v>2019-2020</v>
      </c>
      <c r="T27" s="1" t="str">
        <f>$H$14</f>
        <v>2020-2021</v>
      </c>
      <c r="U27" s="1" t="str">
        <f>$I$14</f>
        <v>2021-2022</v>
      </c>
      <c r="V27" s="1" t="str">
        <f>$J$14</f>
        <v>2022-2023</v>
      </c>
      <c r="W27" s="1" t="str">
        <f>$K$14</f>
        <v>2023-2024</v>
      </c>
    </row>
    <row r="28" spans="2:23">
      <c r="B28" s="3" t="s">
        <v>113</v>
      </c>
      <c r="C28" s="8">
        <v>74</v>
      </c>
      <c r="D28" s="8">
        <v>94</v>
      </c>
      <c r="E28" s="8">
        <v>82</v>
      </c>
      <c r="F28" s="8">
        <v>85</v>
      </c>
      <c r="G28" s="8">
        <v>89</v>
      </c>
      <c r="H28" s="8">
        <v>223</v>
      </c>
      <c r="I28" s="8">
        <v>127</v>
      </c>
      <c r="J28" s="8">
        <v>142</v>
      </c>
      <c r="K28" s="8">
        <v>146</v>
      </c>
      <c r="N28" s="9" t="str">
        <f>B28</f>
        <v>Home-Based</v>
      </c>
      <c r="O28" s="11">
        <f>C28/SUM(C28:C30)</f>
        <v>1.5595363540569019E-2</v>
      </c>
      <c r="P28" s="11">
        <f t="shared" ref="P28:W28" si="13">D28/SUM(D28:D30)</f>
        <v>1.9644723092998955E-2</v>
      </c>
      <c r="Q28" s="11">
        <f t="shared" si="13"/>
        <v>1.6931653933512286E-2</v>
      </c>
      <c r="R28" s="11">
        <f t="shared" si="13"/>
        <v>1.801610852055956E-2</v>
      </c>
      <c r="S28" s="11">
        <f t="shared" si="13"/>
        <v>1.9037433155080215E-2</v>
      </c>
      <c r="T28" s="11">
        <f t="shared" si="13"/>
        <v>4.7076208570825416E-2</v>
      </c>
      <c r="U28" s="11">
        <f t="shared" si="13"/>
        <v>2.8066298342541436E-2</v>
      </c>
      <c r="V28" s="11">
        <f t="shared" si="13"/>
        <v>3.0616645105648987E-2</v>
      </c>
      <c r="W28" s="11">
        <f t="shared" si="13"/>
        <v>3.1919545255793616E-2</v>
      </c>
    </row>
    <row r="29" spans="2:23">
      <c r="B29" s="3" t="s">
        <v>114</v>
      </c>
      <c r="C29" s="8">
        <v>196</v>
      </c>
      <c r="D29" s="8">
        <v>181</v>
      </c>
      <c r="E29" s="8">
        <v>178</v>
      </c>
      <c r="F29" s="8">
        <v>176</v>
      </c>
      <c r="G29" s="8">
        <v>124</v>
      </c>
      <c r="H29" s="8">
        <v>190</v>
      </c>
      <c r="I29" s="8">
        <v>211</v>
      </c>
      <c r="J29" s="8">
        <v>234</v>
      </c>
      <c r="K29" s="8">
        <v>258</v>
      </c>
      <c r="N29" s="9" t="str">
        <f>B29</f>
        <v>Private</v>
      </c>
      <c r="O29" s="11">
        <f>C29/SUM(C28:C30)</f>
        <v>4.1306638566912537E-2</v>
      </c>
      <c r="P29" s="11">
        <f t="shared" ref="P29:W29" si="14">D29/SUM(D28:D30)</f>
        <v>3.782654127481714E-2</v>
      </c>
      <c r="Q29" s="11">
        <f t="shared" si="14"/>
        <v>3.6754078050794961E-2</v>
      </c>
      <c r="R29" s="11">
        <f t="shared" si="14"/>
        <v>3.7303942348452732E-2</v>
      </c>
      <c r="S29" s="11">
        <f t="shared" si="14"/>
        <v>2.6524064171122994E-2</v>
      </c>
      <c r="T29" s="11">
        <f t="shared" si="14"/>
        <v>4.0109774118640487E-2</v>
      </c>
      <c r="U29" s="11">
        <f t="shared" si="14"/>
        <v>4.6629834254143646E-2</v>
      </c>
      <c r="V29" s="11">
        <f t="shared" si="14"/>
        <v>5.0452781371280724E-2</v>
      </c>
      <c r="W29" s="11">
        <f t="shared" si="14"/>
        <v>5.640577175338872E-2</v>
      </c>
    </row>
    <row r="30" spans="2:23">
      <c r="B30" s="3" t="s">
        <v>115</v>
      </c>
      <c r="C30" s="8">
        <v>4475</v>
      </c>
      <c r="D30" s="8">
        <v>4510</v>
      </c>
      <c r="E30" s="8">
        <v>4583</v>
      </c>
      <c r="F30" s="8">
        <v>4457</v>
      </c>
      <c r="G30" s="8">
        <v>4462</v>
      </c>
      <c r="H30" s="8">
        <v>4324</v>
      </c>
      <c r="I30" s="8">
        <v>4187</v>
      </c>
      <c r="J30" s="8">
        <v>4262</v>
      </c>
      <c r="K30" s="8">
        <v>4170</v>
      </c>
      <c r="M30" s="19"/>
      <c r="N30" s="19" t="str">
        <f>B30</f>
        <v>Public</v>
      </c>
      <c r="O30" s="20">
        <f>C30/SUM(C28:C30)</f>
        <v>0.94309799789251847</v>
      </c>
      <c r="P30" s="20">
        <f t="shared" ref="P30:W30" si="15">D30/SUM(D28:D30)</f>
        <v>0.94252873563218387</v>
      </c>
      <c r="Q30" s="20">
        <f t="shared" si="15"/>
        <v>0.94631426801569274</v>
      </c>
      <c r="R30" s="20">
        <f t="shared" si="15"/>
        <v>0.94467994913098774</v>
      </c>
      <c r="S30" s="20">
        <f t="shared" si="15"/>
        <v>0.95443850267379682</v>
      </c>
      <c r="T30" s="20">
        <f t="shared" si="15"/>
        <v>0.91281401731053413</v>
      </c>
      <c r="U30" s="20">
        <f t="shared" si="15"/>
        <v>0.92530386740331494</v>
      </c>
      <c r="V30" s="20">
        <f t="shared" si="15"/>
        <v>0.91893057352307028</v>
      </c>
      <c r="W30" s="20">
        <f t="shared" si="15"/>
        <v>0.91167468299081766</v>
      </c>
    </row>
    <row r="31" spans="2:23">
      <c r="B31" s="132" t="s">
        <v>134</v>
      </c>
      <c r="C31" s="133"/>
      <c r="D31" s="133"/>
      <c r="E31" s="133"/>
      <c r="F31" s="133"/>
      <c r="G31" s="133"/>
      <c r="H31" s="133"/>
      <c r="I31" s="133"/>
      <c r="J31" s="133"/>
      <c r="K31" s="133"/>
      <c r="M31" s="1" t="s">
        <v>171</v>
      </c>
      <c r="N31" s="1"/>
      <c r="O31" s="1" t="str">
        <f>$C$14</f>
        <v>2015-2016</v>
      </c>
      <c r="P31" s="1" t="str">
        <f>$D$14</f>
        <v>2016-2017</v>
      </c>
      <c r="Q31" s="1" t="str">
        <f>$E$14</f>
        <v>2017-2018</v>
      </c>
      <c r="R31" s="1" t="str">
        <f>$F$14</f>
        <v>2018-2019</v>
      </c>
      <c r="S31" s="1" t="str">
        <f>$G$14</f>
        <v>2019-2020</v>
      </c>
      <c r="T31" s="1" t="str">
        <f>$H$14</f>
        <v>2020-2021</v>
      </c>
      <c r="U31" s="1" t="str">
        <f>$I$14</f>
        <v>2021-2022</v>
      </c>
      <c r="V31" s="1" t="str">
        <f>$J$14</f>
        <v>2022-2023</v>
      </c>
      <c r="W31" s="1" t="str">
        <f>$K$14</f>
        <v>2023-2024</v>
      </c>
    </row>
    <row r="32" spans="2:23">
      <c r="B32" s="3" t="s">
        <v>113</v>
      </c>
      <c r="C32" s="8">
        <v>75</v>
      </c>
      <c r="D32" s="8">
        <v>62</v>
      </c>
      <c r="E32" s="8">
        <v>70</v>
      </c>
      <c r="F32" s="8">
        <v>84</v>
      </c>
      <c r="G32" s="8">
        <v>84</v>
      </c>
      <c r="H32" s="8">
        <v>226</v>
      </c>
      <c r="I32" s="8">
        <v>143</v>
      </c>
      <c r="J32" s="8">
        <v>116</v>
      </c>
      <c r="K32" s="8">
        <v>128</v>
      </c>
      <c r="N32" s="9" t="str">
        <f>B32</f>
        <v>Home-Based</v>
      </c>
      <c r="O32" s="11">
        <f>C32/SUM(C32:C34)</f>
        <v>1.6339869281045753E-2</v>
      </c>
      <c r="P32" s="11">
        <f t="shared" ref="P32:W32" si="16">D32/SUM(D32:D34)</f>
        <v>1.2807271224953521E-2</v>
      </c>
      <c r="Q32" s="11">
        <f t="shared" si="16"/>
        <v>1.4418125643666324E-2</v>
      </c>
      <c r="R32" s="11">
        <f t="shared" si="16"/>
        <v>1.7132367937997144E-2</v>
      </c>
      <c r="S32" s="11">
        <f t="shared" si="16"/>
        <v>1.7921911670578196E-2</v>
      </c>
      <c r="T32" s="11">
        <f t="shared" si="16"/>
        <v>4.7820567075751164E-2</v>
      </c>
      <c r="U32" s="11">
        <f t="shared" si="16"/>
        <v>3.004201680672269E-2</v>
      </c>
      <c r="V32" s="11">
        <f t="shared" si="16"/>
        <v>2.5472112428634168E-2</v>
      </c>
      <c r="W32" s="11">
        <f t="shared" si="16"/>
        <v>2.7321237993596585E-2</v>
      </c>
    </row>
    <row r="33" spans="2:23">
      <c r="B33" s="3" t="s">
        <v>114</v>
      </c>
      <c r="C33" s="8">
        <v>172</v>
      </c>
      <c r="D33" s="8">
        <v>185</v>
      </c>
      <c r="E33" s="8">
        <v>167</v>
      </c>
      <c r="F33" s="8">
        <v>184</v>
      </c>
      <c r="G33" s="8">
        <v>108</v>
      </c>
      <c r="H33" s="8">
        <v>174</v>
      </c>
      <c r="I33" s="8">
        <v>224</v>
      </c>
      <c r="J33" s="8">
        <v>184</v>
      </c>
      <c r="K33" s="8">
        <v>223</v>
      </c>
      <c r="N33" s="9" t="str">
        <f>B33</f>
        <v>Private</v>
      </c>
      <c r="O33" s="11">
        <f>C33/SUM(C32:C34)</f>
        <v>3.7472766884531591E-2</v>
      </c>
      <c r="P33" s="11">
        <f t="shared" ref="P33:W33" si="17">D33/SUM(D32:D34)</f>
        <v>3.8215244784135509E-2</v>
      </c>
      <c r="Q33" s="11">
        <f t="shared" si="17"/>
        <v>3.4397528321318226E-2</v>
      </c>
      <c r="R33" s="11">
        <f t="shared" si="17"/>
        <v>3.7528044054660412E-2</v>
      </c>
      <c r="S33" s="11">
        <f t="shared" si="17"/>
        <v>2.3042457862171965E-2</v>
      </c>
      <c r="T33" s="11">
        <f t="shared" si="17"/>
        <v>3.6817604739737622E-2</v>
      </c>
      <c r="U33" s="11">
        <f t="shared" si="17"/>
        <v>4.7058823529411764E-2</v>
      </c>
      <c r="V33" s="11">
        <f t="shared" si="17"/>
        <v>4.0404040404040407E-2</v>
      </c>
      <c r="W33" s="11">
        <f t="shared" si="17"/>
        <v>4.7598719316969053E-2</v>
      </c>
    </row>
    <row r="34" spans="2:23">
      <c r="B34" s="3" t="s">
        <v>115</v>
      </c>
      <c r="C34" s="8">
        <v>4343</v>
      </c>
      <c r="D34" s="8">
        <v>4594</v>
      </c>
      <c r="E34" s="8">
        <v>4618</v>
      </c>
      <c r="F34" s="8">
        <v>4635</v>
      </c>
      <c r="G34" s="8">
        <v>4495</v>
      </c>
      <c r="H34" s="8">
        <v>4326</v>
      </c>
      <c r="I34" s="8">
        <v>4393</v>
      </c>
      <c r="J34" s="8">
        <v>4254</v>
      </c>
      <c r="K34" s="8">
        <v>4334</v>
      </c>
      <c r="M34" s="19"/>
      <c r="N34" s="19" t="str">
        <f>B34</f>
        <v>Public</v>
      </c>
      <c r="O34" s="20">
        <f>C34/SUM(C32:C34)</f>
        <v>0.9461873638344227</v>
      </c>
      <c r="P34" s="20">
        <f t="shared" ref="P34:V34" si="18">D34/SUM(D32:D34)</f>
        <v>0.94897748399091097</v>
      </c>
      <c r="Q34" s="20">
        <f t="shared" si="18"/>
        <v>0.95118434603501545</v>
      </c>
      <c r="R34" s="20">
        <f t="shared" si="18"/>
        <v>0.94533958800734241</v>
      </c>
      <c r="S34" s="20">
        <f t="shared" si="18"/>
        <v>0.95903563046724982</v>
      </c>
      <c r="T34" s="20">
        <f t="shared" si="18"/>
        <v>0.91536182818451117</v>
      </c>
      <c r="U34" s="20">
        <f t="shared" si="18"/>
        <v>0.9228991596638656</v>
      </c>
      <c r="V34" s="20">
        <f t="shared" si="18"/>
        <v>0.93412384716732544</v>
      </c>
      <c r="W34" s="20">
        <f>K34/SUM(K32:K34)</f>
        <v>0.92508004268943433</v>
      </c>
    </row>
    <row r="35" spans="2:23">
      <c r="B35" s="132" t="s">
        <v>135</v>
      </c>
      <c r="C35" s="133"/>
      <c r="D35" s="133"/>
      <c r="E35" s="133"/>
      <c r="F35" s="133"/>
      <c r="G35" s="133"/>
      <c r="H35" s="133"/>
      <c r="I35" s="133"/>
      <c r="J35" s="133"/>
      <c r="K35" s="133"/>
      <c r="M35" s="1" t="s">
        <v>172</v>
      </c>
      <c r="N35" s="1"/>
      <c r="O35" s="1" t="str">
        <f>$C$14</f>
        <v>2015-2016</v>
      </c>
      <c r="P35" s="1" t="str">
        <f>$D$14</f>
        <v>2016-2017</v>
      </c>
      <c r="Q35" s="1" t="str">
        <f>$E$14</f>
        <v>2017-2018</v>
      </c>
      <c r="R35" s="1" t="str">
        <f>$F$14</f>
        <v>2018-2019</v>
      </c>
      <c r="S35" s="1" t="str">
        <f>$G$14</f>
        <v>2019-2020</v>
      </c>
      <c r="T35" s="1" t="str">
        <f>$H$14</f>
        <v>2020-2021</v>
      </c>
      <c r="U35" s="1" t="str">
        <f>$I$14</f>
        <v>2021-2022</v>
      </c>
      <c r="V35" s="1" t="str">
        <f>$J$14</f>
        <v>2022-2023</v>
      </c>
      <c r="W35" s="1" t="str">
        <f>$K$14</f>
        <v>2023-2024</v>
      </c>
    </row>
    <row r="36" spans="2:23">
      <c r="B36" s="3" t="s">
        <v>113</v>
      </c>
      <c r="C36" s="8">
        <v>69</v>
      </c>
      <c r="D36" s="8">
        <v>72</v>
      </c>
      <c r="E36" s="8">
        <v>61</v>
      </c>
      <c r="F36" s="8">
        <v>94</v>
      </c>
      <c r="G36" s="8">
        <v>98</v>
      </c>
      <c r="H36" s="8">
        <v>189</v>
      </c>
      <c r="I36" s="8">
        <v>118</v>
      </c>
      <c r="J36" s="8">
        <v>123</v>
      </c>
      <c r="K36" s="8">
        <v>100</v>
      </c>
      <c r="N36" s="9" t="str">
        <f>B36</f>
        <v>Home-Based</v>
      </c>
      <c r="O36" s="11">
        <f>C36/SUM(C36:C38)</f>
        <v>1.5656909462219197E-2</v>
      </c>
      <c r="P36" s="11">
        <f t="shared" ref="P36:W36" si="19">D36/SUM(D36:D38)</f>
        <v>1.5335463258785943E-2</v>
      </c>
      <c r="Q36" s="11">
        <f t="shared" si="19"/>
        <v>1.2388302193338748E-2</v>
      </c>
      <c r="R36" s="11">
        <f t="shared" si="19"/>
        <v>1.9059205190592052E-2</v>
      </c>
      <c r="S36" s="11">
        <f t="shared" si="19"/>
        <v>1.9846091535034426E-2</v>
      </c>
      <c r="T36" s="11">
        <f t="shared" si="19"/>
        <v>3.9714225677663376E-2</v>
      </c>
      <c r="U36" s="11">
        <f t="shared" si="19"/>
        <v>2.5047760560390576E-2</v>
      </c>
      <c r="V36" s="11">
        <f t="shared" si="19"/>
        <v>2.5497512437810944E-2</v>
      </c>
      <c r="W36" s="11">
        <f t="shared" si="19"/>
        <v>2.1542438604049977E-2</v>
      </c>
    </row>
    <row r="37" spans="2:23">
      <c r="B37" s="3" t="s">
        <v>114</v>
      </c>
      <c r="C37" s="8">
        <v>168</v>
      </c>
      <c r="D37" s="8">
        <v>166</v>
      </c>
      <c r="E37" s="8">
        <v>185</v>
      </c>
      <c r="F37" s="8">
        <v>167</v>
      </c>
      <c r="G37" s="8">
        <v>127</v>
      </c>
      <c r="H37" s="8">
        <v>167</v>
      </c>
      <c r="I37" s="8">
        <v>205</v>
      </c>
      <c r="J37" s="8">
        <v>236</v>
      </c>
      <c r="K37" s="8">
        <v>209</v>
      </c>
      <c r="N37" s="9" t="str">
        <f>B37</f>
        <v>Private</v>
      </c>
      <c r="O37" s="11">
        <f>C37/SUM(C36:C38)</f>
        <v>3.8121170864533697E-2</v>
      </c>
      <c r="P37" s="11">
        <f t="shared" ref="P37:W37" si="20">D37/SUM(D36:D38)</f>
        <v>3.5356762513312032E-2</v>
      </c>
      <c r="Q37" s="11">
        <f t="shared" si="20"/>
        <v>3.7571080422420799E-2</v>
      </c>
      <c r="R37" s="11">
        <f t="shared" si="20"/>
        <v>3.3860502838605026E-2</v>
      </c>
      <c r="S37" s="11">
        <f t="shared" si="20"/>
        <v>2.5718914540299717E-2</v>
      </c>
      <c r="T37" s="11">
        <f t="shared" si="20"/>
        <v>3.509140575751208E-2</v>
      </c>
      <c r="U37" s="11">
        <f t="shared" si="20"/>
        <v>4.3515177244746336E-2</v>
      </c>
      <c r="V37" s="11">
        <f t="shared" si="20"/>
        <v>4.8922056384742951E-2</v>
      </c>
      <c r="W37" s="11">
        <f t="shared" si="20"/>
        <v>4.5023696682464455E-2</v>
      </c>
    </row>
    <row r="38" spans="2:23">
      <c r="B38" s="3" t="s">
        <v>115</v>
      </c>
      <c r="C38" s="8">
        <v>4170</v>
      </c>
      <c r="D38" s="8">
        <v>4457</v>
      </c>
      <c r="E38" s="8">
        <v>4678</v>
      </c>
      <c r="F38" s="8">
        <v>4671</v>
      </c>
      <c r="G38" s="8">
        <v>4713</v>
      </c>
      <c r="H38" s="8">
        <v>4403</v>
      </c>
      <c r="I38" s="8">
        <v>4388</v>
      </c>
      <c r="J38" s="8">
        <v>4465</v>
      </c>
      <c r="K38" s="8">
        <v>4333</v>
      </c>
      <c r="M38" s="19"/>
      <c r="N38" s="19" t="str">
        <f>B38</f>
        <v>Public</v>
      </c>
      <c r="O38" s="20">
        <f>C38/SUM(C36:C38)</f>
        <v>0.94622191967324709</v>
      </c>
      <c r="P38" s="20">
        <f t="shared" ref="P38:W38" si="21">D38/SUM(D36:D38)</f>
        <v>0.94930777422790202</v>
      </c>
      <c r="Q38" s="20">
        <f t="shared" si="21"/>
        <v>0.9500406173842405</v>
      </c>
      <c r="R38" s="20">
        <f t="shared" si="21"/>
        <v>0.9470802919708029</v>
      </c>
      <c r="S38" s="20">
        <f t="shared" si="21"/>
        <v>0.95443499392466591</v>
      </c>
      <c r="T38" s="20">
        <f t="shared" si="21"/>
        <v>0.92519436856482451</v>
      </c>
      <c r="U38" s="20">
        <f t="shared" si="21"/>
        <v>0.93143706219486311</v>
      </c>
      <c r="V38" s="20">
        <f t="shared" si="21"/>
        <v>0.92558043117744615</v>
      </c>
      <c r="W38" s="20">
        <f t="shared" si="21"/>
        <v>0.93343386471348555</v>
      </c>
    </row>
    <row r="39" spans="2:23">
      <c r="B39" s="132" t="s">
        <v>136</v>
      </c>
      <c r="C39" s="133"/>
      <c r="D39" s="133"/>
      <c r="E39" s="133"/>
      <c r="F39" s="133"/>
      <c r="G39" s="133"/>
      <c r="H39" s="133"/>
      <c r="I39" s="133"/>
      <c r="J39" s="133"/>
      <c r="K39" s="133"/>
      <c r="M39" s="1" t="s">
        <v>173</v>
      </c>
      <c r="N39" s="1"/>
      <c r="O39" s="1" t="str">
        <f>$C$14</f>
        <v>2015-2016</v>
      </c>
      <c r="P39" s="1" t="str">
        <f>$D$14</f>
        <v>2016-2017</v>
      </c>
      <c r="Q39" s="1" t="str">
        <f>$E$14</f>
        <v>2017-2018</v>
      </c>
      <c r="R39" s="1" t="str">
        <f>$F$14</f>
        <v>2018-2019</v>
      </c>
      <c r="S39" s="1" t="str">
        <f>$G$14</f>
        <v>2019-2020</v>
      </c>
      <c r="T39" s="1" t="str">
        <f>$H$14</f>
        <v>2020-2021</v>
      </c>
      <c r="U39" s="1" t="str">
        <f>$I$14</f>
        <v>2021-2022</v>
      </c>
      <c r="V39" s="1" t="str">
        <f>$J$14</f>
        <v>2022-2023</v>
      </c>
      <c r="W39" s="1" t="str">
        <f>$K$14</f>
        <v>2023-2024</v>
      </c>
    </row>
    <row r="40" spans="2:23">
      <c r="B40" s="3" t="s">
        <v>113</v>
      </c>
      <c r="C40" s="8">
        <v>73</v>
      </c>
      <c r="D40" s="8">
        <v>70</v>
      </c>
      <c r="E40" s="8">
        <v>47</v>
      </c>
      <c r="F40" s="8">
        <v>63</v>
      </c>
      <c r="G40" s="8">
        <v>105</v>
      </c>
      <c r="H40" s="8">
        <v>195</v>
      </c>
      <c r="I40" s="8">
        <v>112</v>
      </c>
      <c r="J40" s="8">
        <v>116</v>
      </c>
      <c r="K40" s="8">
        <v>129</v>
      </c>
      <c r="N40" s="9" t="str">
        <f>B40</f>
        <v>Home-Based</v>
      </c>
      <c r="O40" s="11">
        <f>C40/SUM(C40:C42)</f>
        <v>1.6708628976882581E-2</v>
      </c>
      <c r="P40" s="11">
        <f t="shared" ref="P40:W40" si="22">D40/SUM(D40:D42)</f>
        <v>1.5631978561857971E-2</v>
      </c>
      <c r="Q40" s="11">
        <f t="shared" si="22"/>
        <v>9.9386762529075912E-3</v>
      </c>
      <c r="R40" s="11">
        <f t="shared" si="22"/>
        <v>1.2670957361222849E-2</v>
      </c>
      <c r="S40" s="11">
        <f t="shared" si="22"/>
        <v>2.1212121212121213E-2</v>
      </c>
      <c r="T40" s="11">
        <f t="shared" si="22"/>
        <v>3.9852851011649294E-2</v>
      </c>
      <c r="U40" s="11">
        <f t="shared" si="22"/>
        <v>2.3623708078464457E-2</v>
      </c>
      <c r="V40" s="11">
        <f t="shared" si="22"/>
        <v>2.4364629279563118E-2</v>
      </c>
      <c r="W40" s="11">
        <f t="shared" si="22"/>
        <v>2.6418185541675198E-2</v>
      </c>
    </row>
    <row r="41" spans="2:23">
      <c r="B41" s="3" t="s">
        <v>114</v>
      </c>
      <c r="C41" s="8">
        <v>148</v>
      </c>
      <c r="D41" s="8">
        <v>166</v>
      </c>
      <c r="E41" s="8">
        <v>147</v>
      </c>
      <c r="F41" s="8">
        <v>173</v>
      </c>
      <c r="G41" s="8">
        <v>123</v>
      </c>
      <c r="H41" s="8">
        <v>163</v>
      </c>
      <c r="I41" s="8">
        <v>218</v>
      </c>
      <c r="J41" s="8">
        <v>206</v>
      </c>
      <c r="K41" s="8">
        <v>236</v>
      </c>
      <c r="N41" s="9" t="str">
        <f>B41</f>
        <v>Private</v>
      </c>
      <c r="O41" s="11">
        <f>C41/SUM(C40:C42)</f>
        <v>3.3875028610666054E-2</v>
      </c>
      <c r="P41" s="11">
        <f t="shared" ref="P41:W41" si="23">D41/SUM(D40:D42)</f>
        <v>3.7070120589548908E-2</v>
      </c>
      <c r="Q41" s="11">
        <f t="shared" si="23"/>
        <v>3.108479593994502E-2</v>
      </c>
      <c r="R41" s="11">
        <f t="shared" si="23"/>
        <v>3.4794851166532581E-2</v>
      </c>
      <c r="S41" s="11">
        <f t="shared" si="23"/>
        <v>2.4848484848484849E-2</v>
      </c>
      <c r="T41" s="11">
        <f t="shared" si="23"/>
        <v>3.3312895973840177E-2</v>
      </c>
      <c r="U41" s="11">
        <f t="shared" si="23"/>
        <v>4.5981860367011178E-2</v>
      </c>
      <c r="V41" s="11">
        <f t="shared" si="23"/>
        <v>4.3268220961982774E-2</v>
      </c>
      <c r="W41" s="11">
        <f t="shared" si="23"/>
        <v>4.8330944091746875E-2</v>
      </c>
    </row>
    <row r="42" spans="2:23">
      <c r="B42" s="3" t="s">
        <v>115</v>
      </c>
      <c r="C42" s="8">
        <v>4148</v>
      </c>
      <c r="D42" s="8">
        <v>4242</v>
      </c>
      <c r="E42" s="8">
        <v>4535</v>
      </c>
      <c r="F42" s="8">
        <v>4736</v>
      </c>
      <c r="G42" s="8">
        <v>4722</v>
      </c>
      <c r="H42" s="8">
        <v>4535</v>
      </c>
      <c r="I42" s="8">
        <v>4411</v>
      </c>
      <c r="J42" s="8">
        <v>4439</v>
      </c>
      <c r="K42" s="8">
        <v>4518</v>
      </c>
      <c r="M42" s="19"/>
      <c r="N42" s="19" t="str">
        <f>B42</f>
        <v>Public</v>
      </c>
      <c r="O42" s="20">
        <f>C42/SUM(C40:C42)</f>
        <v>0.94941634241245132</v>
      </c>
      <c r="P42" s="20">
        <f t="shared" ref="P42:W42" si="24">D42/SUM(D40:D42)</f>
        <v>0.94729790084859311</v>
      </c>
      <c r="Q42" s="20">
        <f t="shared" si="24"/>
        <v>0.95897652780714737</v>
      </c>
      <c r="R42" s="20">
        <f t="shared" si="24"/>
        <v>0.95253419147224461</v>
      </c>
      <c r="S42" s="20">
        <f t="shared" si="24"/>
        <v>0.95393939393939398</v>
      </c>
      <c r="T42" s="20">
        <f t="shared" si="24"/>
        <v>0.9268342530145105</v>
      </c>
      <c r="U42" s="20">
        <f t="shared" si="24"/>
        <v>0.93039443155452439</v>
      </c>
      <c r="V42" s="20">
        <f t="shared" si="24"/>
        <v>0.93236714975845414</v>
      </c>
      <c r="W42" s="20">
        <f t="shared" si="24"/>
        <v>0.92525087036657794</v>
      </c>
    </row>
    <row r="43" spans="2:23">
      <c r="B43" s="132" t="s">
        <v>137</v>
      </c>
      <c r="C43" s="133"/>
      <c r="D43" s="133"/>
      <c r="E43" s="133"/>
      <c r="F43" s="133"/>
      <c r="G43" s="133"/>
      <c r="H43" s="133"/>
      <c r="I43" s="133"/>
      <c r="J43" s="133"/>
      <c r="K43" s="133"/>
      <c r="M43" s="1" t="s">
        <v>174</v>
      </c>
      <c r="N43" s="1"/>
      <c r="O43" s="1" t="str">
        <f>$C$14</f>
        <v>2015-2016</v>
      </c>
      <c r="P43" s="1" t="str">
        <f>$D$14</f>
        <v>2016-2017</v>
      </c>
      <c r="Q43" s="1" t="str">
        <f>$E$14</f>
        <v>2017-2018</v>
      </c>
      <c r="R43" s="1" t="str">
        <f>$F$14</f>
        <v>2018-2019</v>
      </c>
      <c r="S43" s="1" t="str">
        <f>$G$14</f>
        <v>2019-2020</v>
      </c>
      <c r="T43" s="1" t="str">
        <f>$H$14</f>
        <v>2020-2021</v>
      </c>
      <c r="U43" s="1" t="str">
        <f>$I$14</f>
        <v>2021-2022</v>
      </c>
      <c r="V43" s="1" t="str">
        <f>$J$14</f>
        <v>2022-2023</v>
      </c>
      <c r="W43" s="1" t="str">
        <f>$K$14</f>
        <v>2023-2024</v>
      </c>
    </row>
    <row r="44" spans="2:23">
      <c r="B44" s="3" t="s">
        <v>113</v>
      </c>
      <c r="C44" s="8">
        <v>68</v>
      </c>
      <c r="D44" s="8">
        <v>70</v>
      </c>
      <c r="E44" s="8">
        <v>58</v>
      </c>
      <c r="F44" s="8">
        <v>60</v>
      </c>
      <c r="G44" s="8">
        <v>85</v>
      </c>
      <c r="H44" s="8">
        <v>191</v>
      </c>
      <c r="I44" s="8">
        <v>121</v>
      </c>
      <c r="J44" s="8">
        <v>115</v>
      </c>
      <c r="K44" s="8">
        <v>97</v>
      </c>
      <c r="N44" s="9" t="str">
        <f>B44</f>
        <v>Home-Based</v>
      </c>
      <c r="O44" s="11">
        <f>C44/SUM(C44:C46)</f>
        <v>1.5291207555655498E-2</v>
      </c>
      <c r="P44" s="11">
        <f t="shared" ref="P44:W44" si="25">D44/SUM(D44:D46)</f>
        <v>1.5733872780400091E-2</v>
      </c>
      <c r="Q44" s="11">
        <f t="shared" si="25"/>
        <v>1.2814847547503314E-2</v>
      </c>
      <c r="R44" s="11">
        <f t="shared" si="25"/>
        <v>1.2533946104031753E-2</v>
      </c>
      <c r="S44" s="11">
        <f t="shared" si="25"/>
        <v>1.7106057556852485E-2</v>
      </c>
      <c r="T44" s="11">
        <f t="shared" si="25"/>
        <v>3.8876450234072865E-2</v>
      </c>
      <c r="U44" s="11">
        <f t="shared" si="25"/>
        <v>2.4938169826875516E-2</v>
      </c>
      <c r="V44" s="11">
        <f t="shared" si="25"/>
        <v>2.4210526315789474E-2</v>
      </c>
      <c r="W44" s="11">
        <f t="shared" si="25"/>
        <v>2.0225187656380317E-2</v>
      </c>
    </row>
    <row r="45" spans="2:23">
      <c r="B45" s="3" t="s">
        <v>114</v>
      </c>
      <c r="C45" s="8">
        <v>174</v>
      </c>
      <c r="D45" s="8">
        <v>148</v>
      </c>
      <c r="E45" s="8">
        <v>160</v>
      </c>
      <c r="F45" s="8">
        <v>154</v>
      </c>
      <c r="G45" s="8">
        <v>141</v>
      </c>
      <c r="H45" s="8">
        <v>147</v>
      </c>
      <c r="I45" s="8">
        <v>186</v>
      </c>
      <c r="J45" s="8">
        <v>210</v>
      </c>
      <c r="K45" s="8">
        <v>195</v>
      </c>
      <c r="N45" s="9" t="str">
        <f>B45</f>
        <v>Private</v>
      </c>
      <c r="O45" s="11">
        <f>C45/SUM(C44:C46)</f>
        <v>3.9127501686530244E-2</v>
      </c>
      <c r="P45" s="11">
        <f t="shared" ref="P45:W45" si="26">D45/SUM(D44:D46)</f>
        <v>3.3265902449988762E-2</v>
      </c>
      <c r="Q45" s="11">
        <f t="shared" si="26"/>
        <v>3.5351303579319489E-2</v>
      </c>
      <c r="R45" s="11">
        <f t="shared" si="26"/>
        <v>3.217046166701483E-2</v>
      </c>
      <c r="S45" s="11">
        <f t="shared" si="26"/>
        <v>2.837593077077883E-2</v>
      </c>
      <c r="T45" s="11">
        <f t="shared" si="26"/>
        <v>2.9920618766537756E-2</v>
      </c>
      <c r="U45" s="11">
        <f t="shared" si="26"/>
        <v>3.8334707337180543E-2</v>
      </c>
      <c r="V45" s="11">
        <f t="shared" si="26"/>
        <v>4.4210526315789471E-2</v>
      </c>
      <c r="W45" s="11">
        <f t="shared" si="26"/>
        <v>4.0658882402001668E-2</v>
      </c>
    </row>
    <row r="46" spans="2:23">
      <c r="B46" s="3" t="s">
        <v>115</v>
      </c>
      <c r="C46" s="8">
        <v>4205</v>
      </c>
      <c r="D46" s="8">
        <v>4231</v>
      </c>
      <c r="E46" s="8">
        <v>4308</v>
      </c>
      <c r="F46" s="8">
        <v>4573</v>
      </c>
      <c r="G46" s="8">
        <v>4743</v>
      </c>
      <c r="H46" s="8">
        <v>4575</v>
      </c>
      <c r="I46" s="8">
        <v>4545</v>
      </c>
      <c r="J46" s="8">
        <v>4425</v>
      </c>
      <c r="K46" s="8">
        <v>4504</v>
      </c>
      <c r="M46" s="19"/>
      <c r="N46" s="19" t="str">
        <f>B46</f>
        <v>Public</v>
      </c>
      <c r="O46" s="20">
        <f>C46/SUM(C44:C46)</f>
        <v>0.94558129075781427</v>
      </c>
      <c r="P46" s="20">
        <f t="shared" ref="P46:W46" si="27">D46/SUM(D44:D46)</f>
        <v>0.9510002247696111</v>
      </c>
      <c r="Q46" s="20">
        <f t="shared" si="27"/>
        <v>0.95183384887317724</v>
      </c>
      <c r="R46" s="20">
        <f t="shared" si="27"/>
        <v>0.95529559222895344</v>
      </c>
      <c r="S46" s="20">
        <f t="shared" si="27"/>
        <v>0.95451801167236872</v>
      </c>
      <c r="T46" s="20">
        <f t="shared" si="27"/>
        <v>0.93120293099938933</v>
      </c>
      <c r="U46" s="20">
        <f t="shared" si="27"/>
        <v>0.93672712283594395</v>
      </c>
      <c r="V46" s="20">
        <f t="shared" si="27"/>
        <v>0.93157894736842106</v>
      </c>
      <c r="W46" s="20">
        <f t="shared" si="27"/>
        <v>0.93911592994161797</v>
      </c>
    </row>
    <row r="47" spans="2:23">
      <c r="B47" s="132" t="s">
        <v>147</v>
      </c>
      <c r="C47" s="133"/>
      <c r="D47" s="133"/>
      <c r="E47" s="133"/>
      <c r="F47" s="133"/>
      <c r="G47" s="133"/>
      <c r="H47" s="133"/>
      <c r="I47" s="133"/>
      <c r="J47" s="133"/>
      <c r="K47" s="133"/>
      <c r="M47" s="1" t="s">
        <v>175</v>
      </c>
      <c r="N47" s="1"/>
      <c r="O47" s="1" t="str">
        <f>$C$14</f>
        <v>2015-2016</v>
      </c>
      <c r="P47" s="1" t="str">
        <f>$D$14</f>
        <v>2016-2017</v>
      </c>
      <c r="Q47" s="1" t="str">
        <f>$E$14</f>
        <v>2017-2018</v>
      </c>
      <c r="R47" s="1" t="str">
        <f>$F$14</f>
        <v>2018-2019</v>
      </c>
      <c r="S47" s="1" t="str">
        <f>$G$14</f>
        <v>2019-2020</v>
      </c>
      <c r="T47" s="1" t="str">
        <f>$H$14</f>
        <v>2020-2021</v>
      </c>
      <c r="U47" s="1" t="str">
        <f>$I$14</f>
        <v>2021-2022</v>
      </c>
      <c r="V47" s="1" t="str">
        <f>$J$14</f>
        <v>2022-2023</v>
      </c>
      <c r="W47" s="1" t="str">
        <f>$K$14</f>
        <v>2023-2024</v>
      </c>
    </row>
    <row r="48" spans="2:23">
      <c r="B48" s="3" t="s">
        <v>113</v>
      </c>
      <c r="C48" s="8">
        <v>70</v>
      </c>
      <c r="D48" s="8">
        <v>64</v>
      </c>
      <c r="E48" s="8">
        <v>49</v>
      </c>
      <c r="F48" s="8">
        <v>76</v>
      </c>
      <c r="G48" s="8">
        <v>66</v>
      </c>
      <c r="H48" s="8">
        <v>143</v>
      </c>
      <c r="I48" s="8">
        <v>106</v>
      </c>
      <c r="J48" s="8">
        <v>137</v>
      </c>
      <c r="K48" s="8">
        <v>88</v>
      </c>
      <c r="N48" s="9" t="str">
        <f>B48</f>
        <v>Home-Based</v>
      </c>
      <c r="O48" s="11">
        <f>C48/SUM(C48:C50)</f>
        <v>1.6355140186915886E-2</v>
      </c>
      <c r="P48" s="11">
        <f t="shared" ref="P48:V48" si="28">D48/SUM(D48:D50)</f>
        <v>1.4078310602727673E-2</v>
      </c>
      <c r="Q48" s="11">
        <f t="shared" si="28"/>
        <v>1.1016187050359711E-2</v>
      </c>
      <c r="R48" s="11">
        <f t="shared" si="28"/>
        <v>1.6510971105800566E-2</v>
      </c>
      <c r="S48" s="11">
        <f t="shared" si="28"/>
        <v>1.3758599124452783E-2</v>
      </c>
      <c r="T48" s="11">
        <f t="shared" si="28"/>
        <v>2.8594281143771244E-2</v>
      </c>
      <c r="U48" s="11">
        <f t="shared" si="28"/>
        <v>2.1549095344582232E-2</v>
      </c>
      <c r="V48" s="11">
        <f t="shared" si="28"/>
        <v>2.7648839556004036E-2</v>
      </c>
      <c r="W48" s="11">
        <f>K48/SUM(K48:K50)</f>
        <v>1.8448637316561847E-2</v>
      </c>
    </row>
    <row r="49" spans="2:23">
      <c r="B49" s="3" t="s">
        <v>114</v>
      </c>
      <c r="C49" s="8">
        <v>153</v>
      </c>
      <c r="D49" s="8">
        <v>157</v>
      </c>
      <c r="E49" s="8">
        <v>136</v>
      </c>
      <c r="F49" s="8">
        <v>156</v>
      </c>
      <c r="G49" s="8">
        <v>121</v>
      </c>
      <c r="H49" s="8">
        <v>160</v>
      </c>
      <c r="I49" s="8">
        <v>179</v>
      </c>
      <c r="J49" s="8">
        <v>155</v>
      </c>
      <c r="K49" s="8">
        <v>207</v>
      </c>
      <c r="N49" s="9" t="str">
        <f>B49</f>
        <v>Private</v>
      </c>
      <c r="O49" s="11">
        <f>C49/SUM(C48:C50)</f>
        <v>3.5747663551401868E-2</v>
      </c>
      <c r="P49" s="11">
        <f t="shared" ref="P49:W49" si="29">D49/SUM(D48:D50)</f>
        <v>3.453585569731632E-2</v>
      </c>
      <c r="Q49" s="11">
        <f t="shared" si="29"/>
        <v>3.0575539568345324E-2</v>
      </c>
      <c r="R49" s="11">
        <f t="shared" si="29"/>
        <v>3.3890940690853792E-2</v>
      </c>
      <c r="S49" s="11">
        <f t="shared" si="29"/>
        <v>2.5224098394830103E-2</v>
      </c>
      <c r="T49" s="11">
        <f t="shared" si="29"/>
        <v>3.1993601279744051E-2</v>
      </c>
      <c r="U49" s="11">
        <f t="shared" si="29"/>
        <v>3.6389510063020943E-2</v>
      </c>
      <c r="V49" s="11">
        <f t="shared" si="29"/>
        <v>3.1281533804238142E-2</v>
      </c>
      <c r="W49" s="11">
        <f t="shared" si="29"/>
        <v>4.3396226415094337E-2</v>
      </c>
    </row>
    <row r="50" spans="2:23">
      <c r="B50" s="3" t="s">
        <v>115</v>
      </c>
      <c r="C50" s="8">
        <v>4057</v>
      </c>
      <c r="D50" s="8">
        <v>4325</v>
      </c>
      <c r="E50" s="8">
        <v>4263</v>
      </c>
      <c r="F50" s="8">
        <v>4371</v>
      </c>
      <c r="G50" s="8">
        <v>4610</v>
      </c>
      <c r="H50" s="8">
        <v>4698</v>
      </c>
      <c r="I50" s="8">
        <v>4634</v>
      </c>
      <c r="J50" s="8">
        <v>4663</v>
      </c>
      <c r="K50" s="8">
        <v>4475</v>
      </c>
      <c r="M50" s="19"/>
      <c r="N50" s="19" t="str">
        <f>B50</f>
        <v>Public</v>
      </c>
      <c r="O50" s="20">
        <f>C50/SUM(C48:C50)</f>
        <v>0.94789719626168223</v>
      </c>
      <c r="P50" s="20">
        <f t="shared" ref="P50:W50" si="30">D50/SUM(D48:D50)</f>
        <v>0.951385833699956</v>
      </c>
      <c r="Q50" s="20">
        <f t="shared" si="30"/>
        <v>0.95840827338129497</v>
      </c>
      <c r="R50" s="20">
        <f t="shared" si="30"/>
        <v>0.94959808820334568</v>
      </c>
      <c r="S50" s="20">
        <f t="shared" si="30"/>
        <v>0.96101730248071715</v>
      </c>
      <c r="T50" s="20">
        <f t="shared" si="30"/>
        <v>0.93941211757648468</v>
      </c>
      <c r="U50" s="20">
        <f t="shared" si="30"/>
        <v>0.94206139459239679</v>
      </c>
      <c r="V50" s="20">
        <f t="shared" si="30"/>
        <v>0.94106962663975779</v>
      </c>
      <c r="W50" s="20">
        <f t="shared" si="30"/>
        <v>0.93815513626834379</v>
      </c>
    </row>
    <row r="51" spans="2:23">
      <c r="B51" s="132" t="s">
        <v>148</v>
      </c>
      <c r="C51" s="133"/>
      <c r="D51" s="133"/>
      <c r="E51" s="133"/>
      <c r="F51" s="133"/>
      <c r="G51" s="133"/>
      <c r="H51" s="133"/>
      <c r="I51" s="133"/>
      <c r="J51" s="133"/>
      <c r="K51" s="133"/>
      <c r="M51" s="1" t="s">
        <v>176</v>
      </c>
      <c r="N51" s="1"/>
      <c r="O51" s="1" t="str">
        <f>$C$14</f>
        <v>2015-2016</v>
      </c>
      <c r="P51" s="1" t="str">
        <f>$D$14</f>
        <v>2016-2017</v>
      </c>
      <c r="Q51" s="1" t="str">
        <f>$E$14</f>
        <v>2017-2018</v>
      </c>
      <c r="R51" s="1" t="str">
        <f>$F$14</f>
        <v>2018-2019</v>
      </c>
      <c r="S51" s="1" t="str">
        <f>$G$14</f>
        <v>2019-2020</v>
      </c>
      <c r="T51" s="1" t="str">
        <f>$H$14</f>
        <v>2020-2021</v>
      </c>
      <c r="U51" s="1" t="str">
        <f>$I$14</f>
        <v>2021-2022</v>
      </c>
      <c r="V51" s="1" t="str">
        <f>$J$14</f>
        <v>2022-2023</v>
      </c>
      <c r="W51" s="1" t="str">
        <f>$K$14</f>
        <v>2023-2024</v>
      </c>
    </row>
    <row r="52" spans="2:23">
      <c r="B52" s="3" t="s">
        <v>113</v>
      </c>
      <c r="C52" s="8">
        <v>51</v>
      </c>
      <c r="D52" s="8">
        <v>57</v>
      </c>
      <c r="E52" s="8">
        <v>41</v>
      </c>
      <c r="F52" s="8">
        <v>52</v>
      </c>
      <c r="G52" s="8">
        <v>62</v>
      </c>
      <c r="H52" s="8">
        <v>123</v>
      </c>
      <c r="I52" s="8">
        <v>81</v>
      </c>
      <c r="J52" s="8">
        <v>107</v>
      </c>
      <c r="K52" s="8">
        <v>101</v>
      </c>
      <c r="N52" s="9" t="str">
        <f>B52</f>
        <v>Home-Based</v>
      </c>
      <c r="O52" s="11">
        <f>C52/SUM(C52:C54)</f>
        <v>1.1775571461556222E-2</v>
      </c>
      <c r="P52" s="11">
        <f t="shared" ref="P52:W52" si="31">D52/SUM(D52:D54)</f>
        <v>1.312759097190235E-2</v>
      </c>
      <c r="Q52" s="11">
        <f t="shared" si="31"/>
        <v>8.9130434782608691E-3</v>
      </c>
      <c r="R52" s="11">
        <f t="shared" si="31"/>
        <v>1.1517165005537098E-2</v>
      </c>
      <c r="S52" s="11">
        <f t="shared" si="31"/>
        <v>1.3489991296779809E-2</v>
      </c>
      <c r="T52" s="11">
        <f t="shared" si="31"/>
        <v>2.5428984908000826E-2</v>
      </c>
      <c r="U52" s="11">
        <f t="shared" si="31"/>
        <v>1.622596153846154E-2</v>
      </c>
      <c r="V52" s="11">
        <f t="shared" si="31"/>
        <v>2.1425710853023628E-2</v>
      </c>
      <c r="W52" s="11">
        <f t="shared" si="31"/>
        <v>2.0043659456241317E-2</v>
      </c>
    </row>
    <row r="53" spans="2:23">
      <c r="B53" s="3" t="s">
        <v>114</v>
      </c>
      <c r="C53" s="8">
        <v>80</v>
      </c>
      <c r="D53" s="8">
        <v>75</v>
      </c>
      <c r="E53" s="8">
        <v>70</v>
      </c>
      <c r="F53" s="8">
        <v>71</v>
      </c>
      <c r="G53" s="8">
        <v>105</v>
      </c>
      <c r="H53" s="8">
        <v>97</v>
      </c>
      <c r="I53" s="8">
        <v>120</v>
      </c>
      <c r="J53" s="8">
        <v>130</v>
      </c>
      <c r="K53" s="8">
        <v>127</v>
      </c>
      <c r="N53" s="9" t="str">
        <f>B53</f>
        <v>Private</v>
      </c>
      <c r="O53" s="11">
        <f>C53/SUM(C52:C54)</f>
        <v>1.8471484645578389E-2</v>
      </c>
      <c r="P53" s="11">
        <f t="shared" ref="P53:W53" si="32">D53/SUM(D52:D54)</f>
        <v>1.7273146015660986E-2</v>
      </c>
      <c r="Q53" s="11">
        <f t="shared" si="32"/>
        <v>1.5217391304347827E-2</v>
      </c>
      <c r="R53" s="11">
        <f t="shared" si="32"/>
        <v>1.5725359911406424E-2</v>
      </c>
      <c r="S53" s="11">
        <f t="shared" si="32"/>
        <v>2.2845953002610966E-2</v>
      </c>
      <c r="T53" s="11">
        <f t="shared" si="32"/>
        <v>2.0053752325821791E-2</v>
      </c>
      <c r="U53" s="11">
        <f t="shared" si="32"/>
        <v>2.403846153846154E-2</v>
      </c>
      <c r="V53" s="11">
        <f t="shared" si="32"/>
        <v>2.6031237484981977E-2</v>
      </c>
      <c r="W53" s="11">
        <f t="shared" si="32"/>
        <v>2.5203413375669777E-2</v>
      </c>
    </row>
    <row r="54" spans="2:23">
      <c r="B54" s="3" t="s">
        <v>115</v>
      </c>
      <c r="C54" s="8">
        <v>4200</v>
      </c>
      <c r="D54" s="8">
        <v>4210</v>
      </c>
      <c r="E54" s="8">
        <v>4489</v>
      </c>
      <c r="F54" s="8">
        <v>4392</v>
      </c>
      <c r="G54" s="8">
        <v>4429</v>
      </c>
      <c r="H54" s="8">
        <v>4617</v>
      </c>
      <c r="I54" s="8">
        <v>4791</v>
      </c>
      <c r="J54" s="8">
        <v>4757</v>
      </c>
      <c r="K54" s="8">
        <v>4811</v>
      </c>
      <c r="M54" s="19"/>
      <c r="N54" s="19" t="str">
        <f>B54</f>
        <v>Public</v>
      </c>
      <c r="O54" s="20">
        <f>C54/SUM(C52:C54)</f>
        <v>0.96975294389286537</v>
      </c>
      <c r="P54" s="20">
        <f t="shared" ref="P54:W54" si="33">D54/SUM(D52:D54)</f>
        <v>0.96959926301243671</v>
      </c>
      <c r="Q54" s="20">
        <f t="shared" si="33"/>
        <v>0.97586956521739132</v>
      </c>
      <c r="R54" s="20">
        <f t="shared" si="33"/>
        <v>0.97275747508305643</v>
      </c>
      <c r="S54" s="20">
        <f t="shared" si="33"/>
        <v>0.9636640557006092</v>
      </c>
      <c r="T54" s="20">
        <f t="shared" si="33"/>
        <v>0.95451726276617743</v>
      </c>
      <c r="U54" s="20">
        <f t="shared" si="33"/>
        <v>0.95973557692307687</v>
      </c>
      <c r="V54" s="20">
        <f t="shared" si="33"/>
        <v>0.95254305166199438</v>
      </c>
      <c r="W54" s="20">
        <f t="shared" si="33"/>
        <v>0.95475292716808891</v>
      </c>
    </row>
    <row r="55" spans="2:23">
      <c r="B55" s="132" t="s">
        <v>150</v>
      </c>
      <c r="C55" s="133"/>
      <c r="D55" s="133"/>
      <c r="E55" s="133"/>
      <c r="F55" s="133"/>
      <c r="G55" s="133"/>
      <c r="H55" s="133"/>
      <c r="I55" s="133"/>
      <c r="J55" s="133"/>
      <c r="K55" s="133"/>
      <c r="M55" s="1" t="s">
        <v>177</v>
      </c>
      <c r="N55" s="1"/>
      <c r="O55" s="1" t="str">
        <f>$C$14</f>
        <v>2015-2016</v>
      </c>
      <c r="P55" s="1" t="str">
        <f>$D$14</f>
        <v>2016-2017</v>
      </c>
      <c r="Q55" s="1" t="str">
        <f>$E$14</f>
        <v>2017-2018</v>
      </c>
      <c r="R55" s="1" t="str">
        <f>$F$14</f>
        <v>2018-2019</v>
      </c>
      <c r="S55" s="1" t="str">
        <f>$G$14</f>
        <v>2019-2020</v>
      </c>
      <c r="T55" s="1" t="str">
        <f>$H$14</f>
        <v>2020-2021</v>
      </c>
      <c r="U55" s="1" t="str">
        <f>$I$14</f>
        <v>2021-2022</v>
      </c>
      <c r="V55" s="1" t="str">
        <f>$J$14</f>
        <v>2022-2023</v>
      </c>
      <c r="W55" s="1" t="str">
        <f>$K$14</f>
        <v>2023-2024</v>
      </c>
    </row>
    <row r="56" spans="2:23">
      <c r="B56" s="3" t="s">
        <v>113</v>
      </c>
      <c r="C56" s="8">
        <v>48</v>
      </c>
      <c r="D56" s="8">
        <v>60</v>
      </c>
      <c r="E56" s="8">
        <v>39</v>
      </c>
      <c r="F56" s="8">
        <v>50</v>
      </c>
      <c r="G56" s="8">
        <v>71</v>
      </c>
      <c r="H56" s="8">
        <v>105</v>
      </c>
      <c r="I56" s="8">
        <v>63</v>
      </c>
      <c r="J56" s="8">
        <v>78</v>
      </c>
      <c r="K56" s="8">
        <v>102</v>
      </c>
      <c r="N56" s="9" t="str">
        <f>B56</f>
        <v>Home-Based</v>
      </c>
      <c r="O56" s="11">
        <f>C56/SUM(C56:C58)</f>
        <v>1.0921501706484642E-2</v>
      </c>
      <c r="P56" s="11">
        <f t="shared" ref="P56:W56" si="34">D56/SUM(D56:D58)</f>
        <v>1.366742596810934E-2</v>
      </c>
      <c r="Q56" s="11">
        <f t="shared" si="34"/>
        <v>8.9717046238785361E-3</v>
      </c>
      <c r="R56" s="11">
        <f t="shared" si="34"/>
        <v>1.0914647456887142E-2</v>
      </c>
      <c r="S56" s="11">
        <f t="shared" si="34"/>
        <v>1.5690607734806631E-2</v>
      </c>
      <c r="T56" s="11">
        <f t="shared" si="34"/>
        <v>2.30566534914361E-2</v>
      </c>
      <c r="U56" s="11">
        <f t="shared" si="34"/>
        <v>1.3251998317206562E-2</v>
      </c>
      <c r="V56" s="11">
        <f t="shared" si="34"/>
        <v>1.5628130635143258E-2</v>
      </c>
      <c r="W56" s="11">
        <f t="shared" si="34"/>
        <v>2.0379620379620381E-2</v>
      </c>
    </row>
    <row r="57" spans="2:23">
      <c r="B57" s="3" t="s">
        <v>114</v>
      </c>
      <c r="C57" s="8">
        <v>90</v>
      </c>
      <c r="D57" s="8">
        <v>71</v>
      </c>
      <c r="E57" s="8">
        <v>70</v>
      </c>
      <c r="F57" s="8">
        <v>72</v>
      </c>
      <c r="G57" s="8">
        <v>68</v>
      </c>
      <c r="H57" s="8">
        <v>95</v>
      </c>
      <c r="I57" s="8">
        <v>97</v>
      </c>
      <c r="J57" s="8">
        <v>111</v>
      </c>
      <c r="K57" s="8">
        <v>123</v>
      </c>
      <c r="N57" s="9" t="str">
        <f>B57</f>
        <v>Private</v>
      </c>
      <c r="O57" s="11">
        <f>C57/SUM(C56:C58)</f>
        <v>2.0477815699658702E-2</v>
      </c>
      <c r="P57" s="11">
        <f t="shared" ref="P57:W57" si="35">D57/SUM(D56:D58)</f>
        <v>1.6173120728929385E-2</v>
      </c>
      <c r="Q57" s="11">
        <f t="shared" si="35"/>
        <v>1.610305958132045E-2</v>
      </c>
      <c r="R57" s="11">
        <f t="shared" si="35"/>
        <v>1.5717092337917484E-2</v>
      </c>
      <c r="S57" s="11">
        <f t="shared" si="35"/>
        <v>1.5027624309392265E-2</v>
      </c>
      <c r="T57" s="11">
        <f t="shared" si="35"/>
        <v>2.0860781730346948E-2</v>
      </c>
      <c r="U57" s="11">
        <f t="shared" si="35"/>
        <v>2.0403870424905345E-2</v>
      </c>
      <c r="V57" s="11">
        <f t="shared" si="35"/>
        <v>2.2240032057703866E-2</v>
      </c>
      <c r="W57" s="11">
        <f t="shared" si="35"/>
        <v>2.4575424575424575E-2</v>
      </c>
    </row>
    <row r="58" spans="2:23">
      <c r="B58" s="3" t="s">
        <v>115</v>
      </c>
      <c r="C58" s="8">
        <v>4257</v>
      </c>
      <c r="D58" s="8">
        <v>4259</v>
      </c>
      <c r="E58" s="8">
        <v>4238</v>
      </c>
      <c r="F58" s="8">
        <v>4459</v>
      </c>
      <c r="G58" s="8">
        <v>4386</v>
      </c>
      <c r="H58" s="8">
        <v>4354</v>
      </c>
      <c r="I58" s="8">
        <v>4594</v>
      </c>
      <c r="J58" s="8">
        <v>4802</v>
      </c>
      <c r="K58" s="8">
        <v>4780</v>
      </c>
      <c r="M58" s="19"/>
      <c r="N58" s="19" t="str">
        <f>B58</f>
        <v>Public</v>
      </c>
      <c r="O58" s="20">
        <f>C58/SUM(C56:C58)</f>
        <v>0.96860068259385668</v>
      </c>
      <c r="P58" s="20">
        <f t="shared" ref="P58:W58" si="36">D58/SUM(D56:D58)</f>
        <v>0.97015945330296127</v>
      </c>
      <c r="Q58" s="20">
        <f t="shared" si="36"/>
        <v>0.97492523579480106</v>
      </c>
      <c r="R58" s="20">
        <f t="shared" si="36"/>
        <v>0.9733682602051954</v>
      </c>
      <c r="S58" s="20">
        <f t="shared" si="36"/>
        <v>0.96928176795580112</v>
      </c>
      <c r="T58" s="20">
        <f t="shared" si="36"/>
        <v>0.95608256477821696</v>
      </c>
      <c r="U58" s="20">
        <f t="shared" si="36"/>
        <v>0.96634413125788809</v>
      </c>
      <c r="V58" s="20">
        <f t="shared" si="36"/>
        <v>0.9621318373071529</v>
      </c>
      <c r="W58" s="20">
        <f t="shared" si="36"/>
        <v>0.95504495504495501</v>
      </c>
    </row>
    <row r="59" spans="2:23">
      <c r="B59" s="132" t="s">
        <v>151</v>
      </c>
      <c r="C59" s="133"/>
      <c r="D59" s="133"/>
      <c r="E59" s="133"/>
      <c r="F59" s="133"/>
      <c r="G59" s="133"/>
      <c r="H59" s="133"/>
      <c r="I59" s="133"/>
      <c r="J59" s="133"/>
      <c r="K59" s="133"/>
      <c r="M59" s="1" t="s">
        <v>178</v>
      </c>
      <c r="N59" s="1"/>
      <c r="O59" s="1" t="str">
        <f>$C$14</f>
        <v>2015-2016</v>
      </c>
      <c r="P59" s="1" t="str">
        <f>$D$14</f>
        <v>2016-2017</v>
      </c>
      <c r="Q59" s="1" t="str">
        <f>$E$14</f>
        <v>2017-2018</v>
      </c>
      <c r="R59" s="1" t="str">
        <f>$F$14</f>
        <v>2018-2019</v>
      </c>
      <c r="S59" s="1" t="str">
        <f>$G$14</f>
        <v>2019-2020</v>
      </c>
      <c r="T59" s="1" t="str">
        <f>$H$14</f>
        <v>2020-2021</v>
      </c>
      <c r="U59" s="1" t="str">
        <f>$I$14</f>
        <v>2021-2022</v>
      </c>
      <c r="V59" s="1" t="str">
        <f>$J$14</f>
        <v>2022-2023</v>
      </c>
      <c r="W59" s="1" t="str">
        <f>$K$14</f>
        <v>2023-2024</v>
      </c>
    </row>
    <row r="60" spans="2:23">
      <c r="B60" s="3" t="s">
        <v>113</v>
      </c>
      <c r="C60" s="8">
        <v>36</v>
      </c>
      <c r="D60" s="8">
        <v>42</v>
      </c>
      <c r="E60" s="8">
        <v>33</v>
      </c>
      <c r="F60" s="8">
        <v>49</v>
      </c>
      <c r="G60" s="8">
        <v>62</v>
      </c>
      <c r="H60" s="8">
        <v>75</v>
      </c>
      <c r="I60" s="8">
        <v>56</v>
      </c>
      <c r="J60" s="8">
        <v>69</v>
      </c>
      <c r="K60" s="8">
        <v>56</v>
      </c>
      <c r="N60" s="9" t="str">
        <f>B60</f>
        <v>Home-Based</v>
      </c>
      <c r="O60" s="11">
        <f>C60/SUM(C60:C62)</f>
        <v>8.3294770939379911E-3</v>
      </c>
      <c r="P60" s="11">
        <f t="shared" ref="P60:W60" si="37">D60/SUM(D60:D62)</f>
        <v>9.2674315975286841E-3</v>
      </c>
      <c r="Q60" s="11">
        <f t="shared" si="37"/>
        <v>7.3008849557522123E-3</v>
      </c>
      <c r="R60" s="11">
        <f t="shared" si="37"/>
        <v>1.0954616588419406E-2</v>
      </c>
      <c r="S60" s="11">
        <f t="shared" si="37"/>
        <v>1.3213981244671782E-2</v>
      </c>
      <c r="T60" s="11">
        <f t="shared" si="37"/>
        <v>1.6209206829479145E-2</v>
      </c>
      <c r="U60" s="11">
        <f t="shared" si="37"/>
        <v>1.2211077191452245E-2</v>
      </c>
      <c r="V60" s="11">
        <f t="shared" si="37"/>
        <v>1.4038657171922686E-2</v>
      </c>
      <c r="W60" s="11">
        <f t="shared" si="37"/>
        <v>1.0941774130519734E-2</v>
      </c>
    </row>
    <row r="61" spans="2:23">
      <c r="B61" s="3" t="s">
        <v>114</v>
      </c>
      <c r="C61" s="8">
        <v>70</v>
      </c>
      <c r="D61" s="8">
        <v>80</v>
      </c>
      <c r="E61" s="8">
        <v>61</v>
      </c>
      <c r="F61" s="8">
        <v>77</v>
      </c>
      <c r="G61" s="8">
        <v>69</v>
      </c>
      <c r="H61" s="8">
        <v>54</v>
      </c>
      <c r="I61" s="8">
        <v>86</v>
      </c>
      <c r="J61" s="8">
        <v>74</v>
      </c>
      <c r="K61" s="8">
        <v>99</v>
      </c>
      <c r="N61" s="9" t="str">
        <f>B61</f>
        <v>Private</v>
      </c>
      <c r="O61" s="11">
        <f>C61/SUM(C60:C62)</f>
        <v>1.6196205460434984E-2</v>
      </c>
      <c r="P61" s="11">
        <f t="shared" ref="P61:W61" si="38">D61/SUM(D60:D62)</f>
        <v>1.7652250661959398E-2</v>
      </c>
      <c r="Q61" s="11">
        <f t="shared" si="38"/>
        <v>1.3495575221238938E-2</v>
      </c>
      <c r="R61" s="11">
        <f t="shared" si="38"/>
        <v>1.7214397496087636E-2</v>
      </c>
      <c r="S61" s="11">
        <f t="shared" si="38"/>
        <v>1.4705882352941176E-2</v>
      </c>
      <c r="T61" s="11">
        <f t="shared" si="38"/>
        <v>1.1670628917224984E-2</v>
      </c>
      <c r="U61" s="11">
        <f t="shared" si="38"/>
        <v>1.8752725686873091E-2</v>
      </c>
      <c r="V61" s="11">
        <f t="shared" si="38"/>
        <v>1.5055951169888098E-2</v>
      </c>
      <c r="W61" s="11">
        <f t="shared" si="38"/>
        <v>1.9343493552168817E-2</v>
      </c>
    </row>
    <row r="62" spans="2:23">
      <c r="B62" s="3" t="s">
        <v>115</v>
      </c>
      <c r="C62" s="8">
        <v>4216</v>
      </c>
      <c r="D62" s="8">
        <v>4410</v>
      </c>
      <c r="E62" s="8">
        <v>4426</v>
      </c>
      <c r="F62" s="8">
        <v>4347</v>
      </c>
      <c r="G62" s="8">
        <v>4561</v>
      </c>
      <c r="H62" s="8">
        <v>4498</v>
      </c>
      <c r="I62" s="8">
        <v>4444</v>
      </c>
      <c r="J62" s="8">
        <v>4772</v>
      </c>
      <c r="K62" s="8">
        <v>4963</v>
      </c>
      <c r="M62" s="19"/>
      <c r="N62" s="19" t="str">
        <f>B62</f>
        <v>Public</v>
      </c>
      <c r="O62" s="20">
        <f>C62/SUM(C60:C62)</f>
        <v>0.97547431744562707</v>
      </c>
      <c r="P62" s="20">
        <f t="shared" ref="P62:W62" si="39">D62/SUM(D60:D62)</f>
        <v>0.97308031774051196</v>
      </c>
      <c r="Q62" s="20">
        <f t="shared" si="39"/>
        <v>0.97920353982300889</v>
      </c>
      <c r="R62" s="20">
        <f t="shared" si="39"/>
        <v>0.971830985915493</v>
      </c>
      <c r="S62" s="20">
        <f t="shared" si="39"/>
        <v>0.972080136402387</v>
      </c>
      <c r="T62" s="20">
        <f t="shared" si="39"/>
        <v>0.97212016425329584</v>
      </c>
      <c r="U62" s="20">
        <f t="shared" si="39"/>
        <v>0.96903619712167466</v>
      </c>
      <c r="V62" s="20">
        <f t="shared" si="39"/>
        <v>0.97090539165818923</v>
      </c>
      <c r="W62" s="20">
        <f t="shared" si="39"/>
        <v>0.96971473231731142</v>
      </c>
    </row>
    <row r="63" spans="2:23">
      <c r="B63" s="132" t="s">
        <v>152</v>
      </c>
      <c r="C63" s="133"/>
      <c r="D63" s="133"/>
      <c r="E63" s="133"/>
      <c r="F63" s="133"/>
      <c r="G63" s="133"/>
      <c r="H63" s="133"/>
      <c r="I63" s="133"/>
      <c r="J63" s="133"/>
      <c r="K63" s="133"/>
      <c r="M63" s="1" t="s">
        <v>179</v>
      </c>
      <c r="N63" s="1"/>
      <c r="O63" s="1" t="str">
        <f>$C$14</f>
        <v>2015-2016</v>
      </c>
      <c r="P63" s="1" t="str">
        <f>$D$14</f>
        <v>2016-2017</v>
      </c>
      <c r="Q63" s="1" t="str">
        <f>$E$14</f>
        <v>2017-2018</v>
      </c>
      <c r="R63" s="1" t="str">
        <f>$F$14</f>
        <v>2018-2019</v>
      </c>
      <c r="S63" s="1" t="str">
        <f>$G$14</f>
        <v>2019-2020</v>
      </c>
      <c r="T63" s="1" t="str">
        <f>$H$14</f>
        <v>2020-2021</v>
      </c>
      <c r="U63" s="1" t="str">
        <f>$I$14</f>
        <v>2021-2022</v>
      </c>
      <c r="V63" s="1" t="str">
        <f>$J$14</f>
        <v>2022-2023</v>
      </c>
      <c r="W63" s="1" t="str">
        <f>$K$14</f>
        <v>2023-2024</v>
      </c>
    </row>
    <row r="64" spans="2:23">
      <c r="B64" s="3" t="s">
        <v>113</v>
      </c>
      <c r="C64" s="8">
        <v>33</v>
      </c>
      <c r="D64" s="8">
        <v>35</v>
      </c>
      <c r="E64" s="8">
        <v>32</v>
      </c>
      <c r="F64" s="8">
        <v>47</v>
      </c>
      <c r="G64" s="8">
        <v>60</v>
      </c>
      <c r="H64" s="8">
        <v>61</v>
      </c>
      <c r="I64" s="8">
        <v>47</v>
      </c>
      <c r="J64" s="8">
        <v>56</v>
      </c>
      <c r="K64" s="8">
        <v>41</v>
      </c>
      <c r="N64" s="9" t="str">
        <f>B64</f>
        <v>Home-Based</v>
      </c>
      <c r="O64" s="11">
        <f>C64/SUM(C64:C66)</f>
        <v>6.8821689259645465E-3</v>
      </c>
      <c r="P64" s="11">
        <f t="shared" ref="P64:W64" si="40">D64/SUM(D64:D66)</f>
        <v>7.3023158773210936E-3</v>
      </c>
      <c r="Q64" s="11">
        <f t="shared" si="40"/>
        <v>6.5186392340598901E-3</v>
      </c>
      <c r="R64" s="11">
        <f t="shared" si="40"/>
        <v>9.6648159572280488E-3</v>
      </c>
      <c r="S64" s="11">
        <f t="shared" si="40"/>
        <v>1.2500000000000001E-2</v>
      </c>
      <c r="T64" s="11">
        <f t="shared" si="40"/>
        <v>1.2271172802253068E-2</v>
      </c>
      <c r="U64" s="11">
        <f t="shared" si="40"/>
        <v>9.4662638469285004E-3</v>
      </c>
      <c r="V64" s="11">
        <f t="shared" si="40"/>
        <v>1.1572638974994833E-2</v>
      </c>
      <c r="W64" s="11">
        <f t="shared" si="40"/>
        <v>8.0439474200510105E-3</v>
      </c>
    </row>
    <row r="65" spans="2:23">
      <c r="B65" s="3" t="s">
        <v>114</v>
      </c>
      <c r="C65" s="8">
        <v>67</v>
      </c>
      <c r="D65" s="8">
        <v>68</v>
      </c>
      <c r="E65" s="8">
        <v>77</v>
      </c>
      <c r="F65" s="8">
        <v>62</v>
      </c>
      <c r="G65" s="8">
        <v>66</v>
      </c>
      <c r="H65" s="8">
        <v>46</v>
      </c>
      <c r="I65" s="8">
        <v>48</v>
      </c>
      <c r="J65" s="8">
        <v>75</v>
      </c>
      <c r="K65" s="8">
        <v>70</v>
      </c>
      <c r="N65" s="9" t="str">
        <f>B65</f>
        <v>Private</v>
      </c>
      <c r="O65" s="11">
        <f>C65/SUM(C64:C66)</f>
        <v>1.397288842544317E-2</v>
      </c>
      <c r="P65" s="11">
        <f t="shared" ref="P65:V65" si="41">D65/SUM(D64:D66)</f>
        <v>1.418735656165241E-2</v>
      </c>
      <c r="Q65" s="11">
        <f t="shared" si="41"/>
        <v>1.5685475656956611E-2</v>
      </c>
      <c r="R65" s="11">
        <f t="shared" si="41"/>
        <v>1.2749331688258276E-2</v>
      </c>
      <c r="S65" s="11">
        <f t="shared" si="41"/>
        <v>1.375E-2</v>
      </c>
      <c r="T65" s="11">
        <f t="shared" si="41"/>
        <v>9.2536712935023142E-3</v>
      </c>
      <c r="U65" s="11">
        <f t="shared" si="41"/>
        <v>9.6676737160120846E-3</v>
      </c>
      <c r="V65" s="11">
        <f t="shared" si="41"/>
        <v>1.5499070055796652E-2</v>
      </c>
      <c r="W65" s="11">
        <f>K65/SUM(K64:K66)</f>
        <v>1.373356876594075E-2</v>
      </c>
    </row>
    <row r="66" spans="2:23">
      <c r="B66" s="3" t="s">
        <v>115</v>
      </c>
      <c r="C66" s="8">
        <v>4695</v>
      </c>
      <c r="D66" s="8">
        <v>4690</v>
      </c>
      <c r="E66" s="8">
        <v>4800</v>
      </c>
      <c r="F66" s="8">
        <v>4754</v>
      </c>
      <c r="G66" s="8">
        <v>4674</v>
      </c>
      <c r="H66" s="8">
        <v>4864</v>
      </c>
      <c r="I66" s="8">
        <v>4870</v>
      </c>
      <c r="J66" s="8">
        <v>4708</v>
      </c>
      <c r="K66" s="8">
        <v>4986</v>
      </c>
      <c r="M66" s="19"/>
      <c r="N66" s="19" t="str">
        <f>B66</f>
        <v>Public</v>
      </c>
      <c r="O66" s="20">
        <f>C66/SUM(C64:C66)</f>
        <v>0.97914494264859231</v>
      </c>
      <c r="P66" s="20">
        <f t="shared" ref="P66:W66" si="42">D66/SUM(D64:D66)</f>
        <v>0.97851032756102652</v>
      </c>
      <c r="Q66" s="20">
        <f t="shared" si="42"/>
        <v>0.97779588510898352</v>
      </c>
      <c r="R66" s="20">
        <f t="shared" si="42"/>
        <v>0.97758585235451367</v>
      </c>
      <c r="S66" s="20">
        <f t="shared" si="42"/>
        <v>0.97375</v>
      </c>
      <c r="T66" s="20">
        <f t="shared" si="42"/>
        <v>0.97847515590424461</v>
      </c>
      <c r="U66" s="20">
        <f t="shared" si="42"/>
        <v>0.98086606243705943</v>
      </c>
      <c r="V66" s="20">
        <f t="shared" si="42"/>
        <v>0.97292829096920852</v>
      </c>
      <c r="W66" s="20">
        <f t="shared" si="42"/>
        <v>0.97822248381400823</v>
      </c>
    </row>
    <row r="67" spans="2:23">
      <c r="B67" s="132" t="s">
        <v>243</v>
      </c>
      <c r="C67" s="133"/>
      <c r="D67" s="133"/>
      <c r="E67" s="133"/>
      <c r="F67" s="133"/>
      <c r="G67" s="133"/>
      <c r="H67" s="133"/>
      <c r="I67" s="133"/>
      <c r="J67" s="133"/>
      <c r="K67" s="133"/>
      <c r="M67" s="1" t="s">
        <v>248</v>
      </c>
      <c r="N67" s="1"/>
      <c r="O67" s="1" t="str">
        <f>$C$14</f>
        <v>2015-2016</v>
      </c>
      <c r="P67" s="1" t="str">
        <f>$D$14</f>
        <v>2016-2017</v>
      </c>
      <c r="Q67" s="1" t="str">
        <f>$E$14</f>
        <v>2017-2018</v>
      </c>
      <c r="R67" s="1" t="str">
        <f>$F$14</f>
        <v>2018-2019</v>
      </c>
      <c r="S67" s="1" t="str">
        <f>$G$14</f>
        <v>2019-2020</v>
      </c>
      <c r="T67" s="1" t="str">
        <f>$H$14</f>
        <v>2020-2021</v>
      </c>
      <c r="U67" s="1" t="str">
        <f>$I$14</f>
        <v>2021-2022</v>
      </c>
      <c r="V67" s="1" t="str">
        <f>$J$14</f>
        <v>2022-2023</v>
      </c>
      <c r="W67" s="1" t="str">
        <f>$K$14</f>
        <v>2023-2024</v>
      </c>
    </row>
    <row r="68" spans="2:23">
      <c r="B68" s="3" t="s">
        <v>113</v>
      </c>
      <c r="C68" s="8">
        <v>168</v>
      </c>
      <c r="D68" s="8">
        <v>194</v>
      </c>
      <c r="E68" s="8">
        <v>145</v>
      </c>
      <c r="F68" s="8">
        <v>198</v>
      </c>
      <c r="G68" s="8">
        <v>255</v>
      </c>
      <c r="H68" s="8">
        <v>364</v>
      </c>
      <c r="I68" s="8">
        <v>247</v>
      </c>
      <c r="J68" s="8">
        <v>310</v>
      </c>
      <c r="K68" s="8">
        <v>300</v>
      </c>
      <c r="N68" s="9" t="str">
        <f>B68</f>
        <v>Home-Based</v>
      </c>
      <c r="O68" s="11">
        <f>C68/SUM(C68:C70)</f>
        <v>9.2095165003837302E-3</v>
      </c>
      <c r="P68" s="11">
        <f t="shared" ref="P68" si="43">D68/SUM(D68:D70)</f>
        <v>1.0549785197672521E-2</v>
      </c>
      <c r="Q68" s="11">
        <f t="shared" ref="Q68" si="44">E68/SUM(E68:E70)</f>
        <v>7.6658736452550882E-3</v>
      </c>
      <c r="R68" s="11">
        <f t="shared" ref="R68" si="45">F68/SUM(F68:F70)</f>
        <v>1.0343206393982134E-2</v>
      </c>
      <c r="S68" s="11">
        <f t="shared" ref="S68" si="46">G68/SUM(G68:G70)</f>
        <v>1.310919185687847E-2</v>
      </c>
      <c r="T68" s="11">
        <f t="shared" ref="T68" si="47">H68/SUM(H68:H70)</f>
        <v>1.8421052631578946E-2</v>
      </c>
      <c r="U68" s="11">
        <f t="shared" ref="U68" si="48">I68/SUM(I68:I70)</f>
        <v>1.2366075898668269E-2</v>
      </c>
      <c r="V68" s="11">
        <f t="shared" ref="V68" si="49">J68/SUM(J68:J70)</f>
        <v>1.5127854772594183E-2</v>
      </c>
      <c r="W68" s="11">
        <f t="shared" ref="W68" si="50">K68/SUM(K68:K70)</f>
        <v>1.4300695967203738E-2</v>
      </c>
    </row>
    <row r="69" spans="2:23">
      <c r="B69" s="3" t="s">
        <v>114</v>
      </c>
      <c r="C69" s="8">
        <v>307</v>
      </c>
      <c r="D69" s="8">
        <v>294</v>
      </c>
      <c r="E69" s="8">
        <v>278</v>
      </c>
      <c r="F69" s="8">
        <v>282</v>
      </c>
      <c r="G69" s="8">
        <v>308</v>
      </c>
      <c r="H69" s="8">
        <v>292</v>
      </c>
      <c r="I69" s="8">
        <v>351</v>
      </c>
      <c r="J69" s="8">
        <v>390</v>
      </c>
      <c r="K69" s="8">
        <v>419</v>
      </c>
      <c r="N69" s="9" t="str">
        <f>B69</f>
        <v>Private</v>
      </c>
      <c r="O69" s="11">
        <f>C69/SUM(C68:C70)</f>
        <v>1.6829295033439315E-2</v>
      </c>
      <c r="P69" s="11">
        <f t="shared" ref="P69" si="51">D69/SUM(D68:D70)</f>
        <v>1.5987818804720211E-2</v>
      </c>
      <c r="Q69" s="11">
        <f t="shared" ref="Q69" si="52">E69/SUM(E68:E70)</f>
        <v>1.4697330161247687E-2</v>
      </c>
      <c r="R69" s="11">
        <f t="shared" ref="R69" si="53">F69/SUM(F68:F70)</f>
        <v>1.4731233349004858E-2</v>
      </c>
      <c r="S69" s="11">
        <f t="shared" ref="S69" si="54">G69/SUM(G68:G70)</f>
        <v>1.5833847419288505E-2</v>
      </c>
      <c r="T69" s="11">
        <f t="shared" ref="T69" si="55">H69/SUM(H68:H70)</f>
        <v>1.4777327935222672E-2</v>
      </c>
      <c r="U69" s="11">
        <f t="shared" ref="U69" si="56">I69/SUM(I68:I70)</f>
        <v>1.7572844698107541E-2</v>
      </c>
      <c r="V69" s="11">
        <f t="shared" ref="V69" si="57">J69/SUM(J68:J70)</f>
        <v>1.9031817294553971E-2</v>
      </c>
      <c r="W69" s="11">
        <f>K69/SUM(K68:K70)</f>
        <v>1.9973305367527887E-2</v>
      </c>
    </row>
    <row r="70" spans="2:23">
      <c r="B70" s="3" t="s">
        <v>115</v>
      </c>
      <c r="C70" s="8">
        <v>17767</v>
      </c>
      <c r="D70" s="8">
        <v>17901</v>
      </c>
      <c r="E70" s="8">
        <v>18492</v>
      </c>
      <c r="F70" s="8">
        <v>18663</v>
      </c>
      <c r="G70" s="8">
        <v>18889</v>
      </c>
      <c r="H70" s="8">
        <v>19104</v>
      </c>
      <c r="I70" s="8">
        <v>19376</v>
      </c>
      <c r="J70" s="8">
        <v>19792</v>
      </c>
      <c r="K70" s="8">
        <v>20259</v>
      </c>
      <c r="N70" s="9" t="str">
        <f>B70</f>
        <v>Public</v>
      </c>
      <c r="O70" s="11">
        <f>C70/SUM(C68:C70)</f>
        <v>0.97396118846617696</v>
      </c>
      <c r="P70" s="11">
        <f t="shared" ref="P70" si="58">D70/SUM(D68:D70)</f>
        <v>0.97346239599760731</v>
      </c>
      <c r="Q70" s="11">
        <f t="shared" ref="Q70" si="59">E70/SUM(E68:E70)</f>
        <v>0.97763679619349719</v>
      </c>
      <c r="R70" s="11">
        <f t="shared" ref="R70" si="60">F70/SUM(F68:F70)</f>
        <v>0.97492556025701305</v>
      </c>
      <c r="S70" s="11">
        <f t="shared" ref="S70" si="61">G70/SUM(G68:G70)</f>
        <v>0.97105696072383307</v>
      </c>
      <c r="T70" s="11">
        <f t="shared" ref="T70" si="62">H70/SUM(H68:H70)</f>
        <v>0.96680161943319842</v>
      </c>
      <c r="U70" s="11">
        <f t="shared" ref="U70" si="63">I70/SUM(I68:I70)</f>
        <v>0.97006107940322417</v>
      </c>
      <c r="V70" s="11">
        <f t="shared" ref="V70" si="64">J70/SUM(J68:J70)</f>
        <v>0.96584032793285179</v>
      </c>
      <c r="W70" s="11">
        <f t="shared" ref="W70" si="65">K70/SUM(K68:K70)</f>
        <v>0.96572599866526843</v>
      </c>
    </row>
    <row r="71" spans="2:23">
      <c r="B71" s="137" t="s">
        <v>153</v>
      </c>
      <c r="C71" s="138">
        <v>4517.5</v>
      </c>
      <c r="D71" s="138">
        <v>4477</v>
      </c>
      <c r="E71" s="138">
        <v>4616</v>
      </c>
      <c r="F71" s="138">
        <v>4472</v>
      </c>
      <c r="G71" s="138">
        <v>4515.5</v>
      </c>
      <c r="H71" s="138">
        <v>4325.5</v>
      </c>
      <c r="I71" s="138">
        <v>4599</v>
      </c>
      <c r="J71" s="138">
        <v>4466</v>
      </c>
      <c r="K71" s="138">
        <v>4269</v>
      </c>
    </row>
    <row r="72" spans="2:23">
      <c r="B72" s="139" t="s">
        <v>154</v>
      </c>
      <c r="C72" s="140">
        <v>4704.5</v>
      </c>
      <c r="D72" s="140">
        <v>4638</v>
      </c>
      <c r="E72" s="140">
        <v>4599</v>
      </c>
      <c r="F72" s="140">
        <v>4723.5</v>
      </c>
      <c r="G72" s="140">
        <v>4542.5</v>
      </c>
      <c r="H72" s="140">
        <v>4521.5</v>
      </c>
      <c r="I72" s="140">
        <v>4405</v>
      </c>
      <c r="J72" s="140">
        <v>4716</v>
      </c>
      <c r="K72" s="140">
        <v>4560</v>
      </c>
      <c r="M72" s="1"/>
      <c r="N72" s="1"/>
      <c r="O72" s="1"/>
      <c r="P72" s="1"/>
      <c r="Q72" s="1"/>
      <c r="R72" s="1"/>
      <c r="S72" s="1"/>
      <c r="T72" s="1"/>
      <c r="U72" s="1"/>
      <c r="V72" s="1"/>
      <c r="W72" s="1"/>
    </row>
    <row r="73" spans="2:23">
      <c r="B73" s="139" t="s">
        <v>155</v>
      </c>
      <c r="C73" s="140">
        <v>4660</v>
      </c>
      <c r="D73" s="140">
        <v>4759.5</v>
      </c>
      <c r="E73" s="140">
        <v>4686</v>
      </c>
      <c r="F73" s="140">
        <v>4590</v>
      </c>
      <c r="G73" s="140">
        <v>4706</v>
      </c>
      <c r="H73" s="140">
        <v>4503</v>
      </c>
      <c r="I73" s="140">
        <v>4546.5</v>
      </c>
      <c r="J73" s="140">
        <v>4462</v>
      </c>
      <c r="K73" s="140">
        <v>4747</v>
      </c>
      <c r="O73" s="11"/>
      <c r="P73" s="11"/>
      <c r="Q73" s="11"/>
      <c r="R73" s="11"/>
      <c r="S73" s="11"/>
      <c r="T73" s="11"/>
      <c r="U73" s="11"/>
      <c r="V73" s="11"/>
      <c r="W73" s="11"/>
    </row>
    <row r="74" spans="2:23">
      <c r="B74" s="139" t="s">
        <v>156</v>
      </c>
      <c r="C74" s="140">
        <v>4745</v>
      </c>
      <c r="D74" s="140">
        <v>4785</v>
      </c>
      <c r="E74" s="140">
        <v>4843</v>
      </c>
      <c r="F74" s="140">
        <v>4718</v>
      </c>
      <c r="G74" s="140">
        <v>4675</v>
      </c>
      <c r="H74" s="140">
        <v>4737</v>
      </c>
      <c r="I74" s="140">
        <v>4525</v>
      </c>
      <c r="J74" s="140">
        <v>4638</v>
      </c>
      <c r="K74" s="140">
        <v>4574</v>
      </c>
      <c r="O74" s="11"/>
      <c r="P74" s="11"/>
      <c r="Q74" s="11"/>
      <c r="R74" s="11"/>
      <c r="S74" s="11"/>
      <c r="T74" s="11"/>
      <c r="U74" s="11"/>
      <c r="V74" s="11"/>
      <c r="W74" s="11"/>
    </row>
    <row r="75" spans="2:23">
      <c r="B75" s="139" t="s">
        <v>157</v>
      </c>
      <c r="C75" s="140">
        <v>4590</v>
      </c>
      <c r="D75" s="140">
        <v>4841</v>
      </c>
      <c r="E75" s="140">
        <v>4855</v>
      </c>
      <c r="F75" s="140">
        <v>4903</v>
      </c>
      <c r="G75" s="140">
        <v>4687</v>
      </c>
      <c r="H75" s="140">
        <v>4726</v>
      </c>
      <c r="I75" s="140">
        <v>4760</v>
      </c>
      <c r="J75" s="140">
        <v>4554</v>
      </c>
      <c r="K75" s="140">
        <v>4685</v>
      </c>
      <c r="O75" s="11"/>
      <c r="P75" s="11"/>
      <c r="Q75" s="11"/>
      <c r="R75" s="11"/>
      <c r="S75" s="11"/>
      <c r="T75" s="11"/>
      <c r="U75" s="11"/>
      <c r="V75" s="11"/>
      <c r="W75" s="11"/>
    </row>
    <row r="76" spans="2:23">
      <c r="B76" s="139" t="s">
        <v>158</v>
      </c>
      <c r="C76" s="140">
        <v>4407</v>
      </c>
      <c r="D76" s="140">
        <v>4695</v>
      </c>
      <c r="E76" s="140">
        <v>4924</v>
      </c>
      <c r="F76" s="140">
        <v>4932</v>
      </c>
      <c r="G76" s="140">
        <v>4938</v>
      </c>
      <c r="H76" s="140">
        <v>4759</v>
      </c>
      <c r="I76" s="140">
        <v>4711</v>
      </c>
      <c r="J76" s="140">
        <v>4824</v>
      </c>
      <c r="K76" s="140">
        <v>4642</v>
      </c>
    </row>
    <row r="77" spans="2:23">
      <c r="B77" s="139" t="s">
        <v>159</v>
      </c>
      <c r="C77" s="140">
        <v>4369</v>
      </c>
      <c r="D77" s="140">
        <v>4478</v>
      </c>
      <c r="E77" s="140">
        <v>4729</v>
      </c>
      <c r="F77" s="140">
        <v>4972</v>
      </c>
      <c r="G77" s="140">
        <v>4950</v>
      </c>
      <c r="H77" s="140">
        <v>4893</v>
      </c>
      <c r="I77" s="140">
        <v>4741</v>
      </c>
      <c r="J77" s="140">
        <v>4761</v>
      </c>
      <c r="K77" s="140">
        <v>4883</v>
      </c>
      <c r="M77" s="1"/>
      <c r="N77" s="1"/>
      <c r="O77" s="1"/>
      <c r="P77" s="1"/>
      <c r="Q77" s="1"/>
      <c r="R77" s="1"/>
      <c r="S77" s="1"/>
      <c r="T77" s="1"/>
      <c r="U77" s="1"/>
      <c r="V77" s="1"/>
      <c r="W77" s="1"/>
    </row>
    <row r="78" spans="2:23">
      <c r="B78" s="139" t="s">
        <v>160</v>
      </c>
      <c r="C78" s="140">
        <v>4447</v>
      </c>
      <c r="D78" s="140">
        <v>4449</v>
      </c>
      <c r="E78" s="140">
        <v>4526</v>
      </c>
      <c r="F78" s="140">
        <v>4787</v>
      </c>
      <c r="G78" s="140">
        <v>4969</v>
      </c>
      <c r="H78" s="140">
        <v>4913</v>
      </c>
      <c r="I78" s="140">
        <v>4852</v>
      </c>
      <c r="J78" s="140">
        <v>4750</v>
      </c>
      <c r="K78" s="140">
        <v>4796</v>
      </c>
      <c r="O78" s="11"/>
      <c r="P78" s="11"/>
      <c r="Q78" s="11"/>
      <c r="R78" s="11"/>
      <c r="S78" s="11"/>
      <c r="T78" s="11"/>
      <c r="U78" s="11"/>
      <c r="V78" s="11"/>
      <c r="W78" s="11"/>
    </row>
    <row r="79" spans="2:23">
      <c r="B79" s="139" t="s">
        <v>161</v>
      </c>
      <c r="C79" s="140">
        <v>4280</v>
      </c>
      <c r="D79" s="140">
        <v>4546</v>
      </c>
      <c r="E79" s="140">
        <v>4448</v>
      </c>
      <c r="F79" s="140">
        <v>4603</v>
      </c>
      <c r="G79" s="140">
        <v>4797</v>
      </c>
      <c r="H79" s="140">
        <v>5001</v>
      </c>
      <c r="I79" s="140">
        <v>4919</v>
      </c>
      <c r="J79" s="140">
        <v>4955</v>
      </c>
      <c r="K79" s="140">
        <v>4770</v>
      </c>
      <c r="O79" s="11"/>
      <c r="P79" s="11"/>
      <c r="Q79" s="11"/>
      <c r="R79" s="11"/>
      <c r="S79" s="11"/>
      <c r="T79" s="11"/>
      <c r="U79" s="11"/>
      <c r="V79" s="11"/>
      <c r="W79" s="11"/>
    </row>
    <row r="80" spans="2:23">
      <c r="B80" s="139" t="s">
        <v>163</v>
      </c>
      <c r="C80" s="140">
        <v>4331</v>
      </c>
      <c r="D80" s="140">
        <v>4342</v>
      </c>
      <c r="E80" s="140">
        <v>4600</v>
      </c>
      <c r="F80" s="140">
        <v>4515</v>
      </c>
      <c r="G80" s="140">
        <v>4596</v>
      </c>
      <c r="H80" s="140">
        <v>4837</v>
      </c>
      <c r="I80" s="140">
        <v>4992</v>
      </c>
      <c r="J80" s="140">
        <v>4994</v>
      </c>
      <c r="K80" s="140">
        <v>5039</v>
      </c>
      <c r="O80" s="11"/>
      <c r="P80" s="11"/>
      <c r="Q80" s="11"/>
      <c r="R80" s="11"/>
      <c r="S80" s="11"/>
      <c r="T80" s="11"/>
      <c r="U80" s="11"/>
      <c r="V80" s="11"/>
      <c r="W80" s="11"/>
    </row>
    <row r="81" spans="2:23">
      <c r="B81" s="139" t="s">
        <v>164</v>
      </c>
      <c r="C81" s="140">
        <v>4395</v>
      </c>
      <c r="D81" s="140">
        <v>4390</v>
      </c>
      <c r="E81" s="140">
        <v>4347</v>
      </c>
      <c r="F81" s="140">
        <v>4581</v>
      </c>
      <c r="G81" s="140">
        <v>4525</v>
      </c>
      <c r="H81" s="140">
        <v>4554</v>
      </c>
      <c r="I81" s="140">
        <v>4754</v>
      </c>
      <c r="J81" s="140">
        <v>4991</v>
      </c>
      <c r="K81" s="140">
        <v>5005</v>
      </c>
    </row>
    <row r="82" spans="2:23">
      <c r="B82" s="139" t="s">
        <v>165</v>
      </c>
      <c r="C82" s="140">
        <v>4322</v>
      </c>
      <c r="D82" s="140">
        <v>4532</v>
      </c>
      <c r="E82" s="140">
        <v>4520</v>
      </c>
      <c r="F82" s="140">
        <v>4473</v>
      </c>
      <c r="G82" s="140">
        <v>4692</v>
      </c>
      <c r="H82" s="140">
        <v>4627</v>
      </c>
      <c r="I82" s="140">
        <v>4586</v>
      </c>
      <c r="J82" s="140">
        <v>4915</v>
      </c>
      <c r="K82" s="140">
        <v>5118</v>
      </c>
      <c r="M82" s="1"/>
      <c r="N82" s="1"/>
      <c r="O82" s="1"/>
      <c r="P82" s="1"/>
      <c r="Q82" s="1"/>
      <c r="R82" s="1"/>
      <c r="S82" s="1"/>
      <c r="T82" s="1"/>
      <c r="U82" s="1"/>
      <c r="V82" s="1"/>
      <c r="W82" s="1"/>
    </row>
    <row r="83" spans="2:23">
      <c r="B83" s="139" t="s">
        <v>166</v>
      </c>
      <c r="C83" s="140">
        <v>4795</v>
      </c>
      <c r="D83" s="140">
        <v>4793</v>
      </c>
      <c r="E83" s="140">
        <v>4909</v>
      </c>
      <c r="F83" s="140">
        <v>4863</v>
      </c>
      <c r="G83" s="140">
        <v>4800</v>
      </c>
      <c r="H83" s="140">
        <v>4971</v>
      </c>
      <c r="I83" s="140">
        <v>4965</v>
      </c>
      <c r="J83" s="140">
        <v>4839</v>
      </c>
      <c r="K83" s="140">
        <v>5097</v>
      </c>
      <c r="O83" s="11"/>
      <c r="P83" s="11"/>
      <c r="Q83" s="11"/>
      <c r="R83" s="11"/>
      <c r="S83" s="11"/>
      <c r="T83" s="11"/>
      <c r="U83" s="11"/>
      <c r="V83" s="11"/>
      <c r="W83" s="11"/>
    </row>
    <row r="84" spans="2:23">
      <c r="B84" s="139" t="s">
        <v>247</v>
      </c>
      <c r="C84" s="140">
        <v>18242</v>
      </c>
      <c r="D84" s="140">
        <v>18389</v>
      </c>
      <c r="E84" s="140">
        <v>18915</v>
      </c>
      <c r="F84" s="140">
        <v>19143</v>
      </c>
      <c r="G84" s="140">
        <v>19452</v>
      </c>
      <c r="H84" s="140">
        <v>19760</v>
      </c>
      <c r="I84" s="140">
        <v>19974</v>
      </c>
      <c r="J84" s="140">
        <v>20492</v>
      </c>
      <c r="K84" s="140">
        <v>20978</v>
      </c>
      <c r="O84" s="11"/>
      <c r="P84" s="11"/>
      <c r="Q84" s="11"/>
      <c r="R84" s="11"/>
      <c r="S84" s="11"/>
      <c r="T84" s="11"/>
      <c r="U84" s="11"/>
      <c r="V84" s="11"/>
      <c r="W84" s="11"/>
    </row>
    <row r="85" spans="2:23">
      <c r="O85" s="11"/>
      <c r="P85" s="11"/>
      <c r="Q85" s="11"/>
      <c r="R85" s="11"/>
      <c r="S85" s="11"/>
      <c r="T85" s="11"/>
      <c r="U85" s="11"/>
      <c r="V85" s="11"/>
      <c r="W85" s="11"/>
    </row>
    <row r="87" spans="2:23">
      <c r="M87" s="1"/>
      <c r="N87" s="1"/>
      <c r="O87" s="1"/>
      <c r="P87" s="1"/>
      <c r="Q87" s="1"/>
      <c r="R87" s="1"/>
      <c r="S87" s="1"/>
      <c r="T87" s="1"/>
      <c r="U87" s="1"/>
      <c r="V87" s="1"/>
      <c r="W87" s="1"/>
    </row>
    <row r="88" spans="2:23">
      <c r="O88" s="11"/>
      <c r="P88" s="11"/>
      <c r="Q88" s="11"/>
      <c r="R88" s="11"/>
      <c r="S88" s="11"/>
      <c r="T88" s="11"/>
      <c r="U88" s="11"/>
      <c r="V88" s="11"/>
      <c r="W88" s="11"/>
    </row>
    <row r="89" spans="2:23">
      <c r="O89" s="11"/>
      <c r="P89" s="11"/>
      <c r="Q89" s="11"/>
      <c r="R89" s="11"/>
      <c r="S89" s="11"/>
      <c r="T89" s="11"/>
      <c r="U89" s="11"/>
      <c r="V89" s="11"/>
      <c r="W89" s="11"/>
    </row>
    <row r="90" spans="2:23">
      <c r="O90" s="11"/>
      <c r="P90" s="11"/>
      <c r="Q90" s="11"/>
      <c r="R90" s="11"/>
      <c r="S90" s="11"/>
      <c r="T90" s="11"/>
      <c r="U90" s="11"/>
      <c r="V90" s="11"/>
      <c r="W90" s="11"/>
    </row>
    <row r="92" spans="2:23">
      <c r="M92" s="1"/>
      <c r="N92" s="1"/>
      <c r="O92" s="1"/>
      <c r="P92" s="1"/>
      <c r="Q92" s="1"/>
      <c r="R92" s="1"/>
      <c r="S92" s="1"/>
      <c r="T92" s="1"/>
      <c r="U92" s="1"/>
      <c r="V92" s="1"/>
      <c r="W92" s="1"/>
    </row>
    <row r="93" spans="2:23">
      <c r="O93" s="11"/>
      <c r="P93" s="11"/>
      <c r="Q93" s="11"/>
      <c r="R93" s="11"/>
      <c r="S93" s="11"/>
      <c r="T93" s="11"/>
      <c r="U93" s="11"/>
      <c r="V93" s="11"/>
      <c r="W93" s="11"/>
    </row>
    <row r="94" spans="2:23">
      <c r="O94" s="11"/>
      <c r="P94" s="11"/>
      <c r="Q94" s="11"/>
      <c r="R94" s="11"/>
      <c r="S94" s="11"/>
      <c r="T94" s="11"/>
      <c r="U94" s="11"/>
      <c r="V94" s="11"/>
      <c r="W94" s="11"/>
    </row>
    <row r="95" spans="2:23">
      <c r="O95" s="11"/>
      <c r="P95" s="11"/>
      <c r="Q95" s="11"/>
      <c r="R95" s="11"/>
      <c r="S95" s="11"/>
      <c r="T95" s="11"/>
      <c r="U95" s="11"/>
      <c r="V95" s="11"/>
      <c r="W95" s="11"/>
    </row>
    <row r="97" spans="13:23">
      <c r="M97" s="1"/>
      <c r="N97" s="1"/>
      <c r="O97" s="1"/>
      <c r="P97" s="1"/>
      <c r="Q97" s="1"/>
      <c r="R97" s="1"/>
      <c r="S97" s="1"/>
      <c r="T97" s="1"/>
      <c r="U97" s="1"/>
      <c r="V97" s="1"/>
      <c r="W97" s="1"/>
    </row>
    <row r="98" spans="13:23">
      <c r="O98" s="11"/>
      <c r="P98" s="11"/>
      <c r="Q98" s="11"/>
      <c r="R98" s="11"/>
      <c r="S98" s="11"/>
      <c r="T98" s="11"/>
      <c r="U98" s="11"/>
      <c r="V98" s="11"/>
      <c r="W98" s="11"/>
    </row>
    <row r="99" spans="13:23">
      <c r="O99" s="11"/>
      <c r="P99" s="11"/>
      <c r="Q99" s="11"/>
      <c r="R99" s="11"/>
      <c r="S99" s="11"/>
      <c r="T99" s="11"/>
      <c r="U99" s="11"/>
      <c r="V99" s="11"/>
      <c r="W99" s="11"/>
    </row>
    <row r="100" spans="13:23">
      <c r="O100" s="11"/>
      <c r="P100" s="11"/>
      <c r="Q100" s="11"/>
      <c r="R100" s="11"/>
      <c r="S100" s="11"/>
      <c r="T100" s="11"/>
      <c r="U100" s="11"/>
      <c r="V100" s="11"/>
      <c r="W100" s="11"/>
    </row>
    <row r="102" spans="13:23">
      <c r="M102" s="1"/>
      <c r="N102" s="1"/>
      <c r="O102" s="1"/>
      <c r="P102" s="1"/>
      <c r="Q102" s="1"/>
      <c r="R102" s="1"/>
      <c r="S102" s="1"/>
      <c r="T102" s="1"/>
      <c r="U102" s="1"/>
      <c r="V102" s="1"/>
      <c r="W102" s="1"/>
    </row>
    <row r="103" spans="13:23">
      <c r="O103" s="11"/>
      <c r="P103" s="11"/>
      <c r="Q103" s="11"/>
      <c r="R103" s="11"/>
      <c r="S103" s="11"/>
      <c r="T103" s="11"/>
      <c r="U103" s="11"/>
      <c r="V103" s="11"/>
      <c r="W103" s="11"/>
    </row>
    <row r="104" spans="13:23">
      <c r="O104" s="11"/>
      <c r="P104" s="11"/>
      <c r="Q104" s="11"/>
      <c r="R104" s="11"/>
      <c r="S104" s="11"/>
      <c r="T104" s="11"/>
      <c r="U104" s="11"/>
      <c r="V104" s="11"/>
      <c r="W104" s="11"/>
    </row>
    <row r="105" spans="13:23">
      <c r="O105" s="11"/>
      <c r="P105" s="11"/>
      <c r="Q105" s="11"/>
      <c r="R105" s="11"/>
      <c r="S105" s="11"/>
      <c r="T105" s="11"/>
      <c r="U105" s="11"/>
      <c r="V105" s="11"/>
      <c r="W105" s="11"/>
    </row>
    <row r="107" spans="13:23">
      <c r="M107" s="1"/>
      <c r="N107" s="1"/>
      <c r="O107" s="1"/>
      <c r="P107" s="1"/>
      <c r="Q107" s="1"/>
      <c r="R107" s="1"/>
      <c r="S107" s="1"/>
      <c r="T107" s="1"/>
      <c r="U107" s="1"/>
      <c r="V107" s="1"/>
      <c r="W107" s="1"/>
    </row>
    <row r="108" spans="13:23">
      <c r="O108" s="11"/>
      <c r="P108" s="11"/>
      <c r="Q108" s="11"/>
      <c r="R108" s="11"/>
      <c r="S108" s="11"/>
      <c r="T108" s="11"/>
      <c r="U108" s="11"/>
      <c r="V108" s="11"/>
      <c r="W108" s="11"/>
    </row>
    <row r="109" spans="13:23">
      <c r="O109" s="11"/>
      <c r="P109" s="11"/>
      <c r="Q109" s="11"/>
      <c r="R109" s="11"/>
      <c r="S109" s="11"/>
      <c r="T109" s="11"/>
      <c r="U109" s="11"/>
      <c r="V109" s="11"/>
      <c r="W109" s="11"/>
    </row>
    <row r="110" spans="13:23">
      <c r="O110" s="11"/>
      <c r="P110" s="11"/>
      <c r="Q110" s="11"/>
      <c r="R110" s="11"/>
      <c r="S110" s="11"/>
      <c r="T110" s="11"/>
      <c r="U110" s="11"/>
      <c r="V110" s="11"/>
      <c r="W110" s="11"/>
    </row>
    <row r="112" spans="13:23">
      <c r="M112" s="1"/>
      <c r="N112" s="1"/>
      <c r="O112" s="1"/>
      <c r="P112" s="1"/>
      <c r="Q112" s="1"/>
      <c r="R112" s="1"/>
      <c r="S112" s="1"/>
      <c r="T112" s="1"/>
      <c r="U112" s="1"/>
      <c r="V112" s="1"/>
      <c r="W112" s="1"/>
    </row>
    <row r="113" spans="13:23">
      <c r="O113" s="11"/>
      <c r="P113" s="11"/>
      <c r="Q113" s="11"/>
      <c r="R113" s="11"/>
      <c r="S113" s="11"/>
      <c r="T113" s="11"/>
      <c r="U113" s="11"/>
      <c r="V113" s="11"/>
      <c r="W113" s="11"/>
    </row>
    <row r="114" spans="13:23">
      <c r="O114" s="11"/>
      <c r="P114" s="11"/>
      <c r="Q114" s="11"/>
      <c r="R114" s="11"/>
      <c r="S114" s="11"/>
      <c r="T114" s="11"/>
      <c r="U114" s="11"/>
      <c r="V114" s="11"/>
      <c r="W114" s="11"/>
    </row>
    <row r="115" spans="13:23">
      <c r="O115" s="11"/>
      <c r="P115" s="11"/>
      <c r="Q115" s="11"/>
      <c r="R115" s="11"/>
      <c r="S115" s="11"/>
      <c r="T115" s="11"/>
      <c r="U115" s="11"/>
      <c r="V115" s="11"/>
      <c r="W115" s="11"/>
    </row>
    <row r="117" spans="13:23">
      <c r="M117" s="1"/>
      <c r="N117" s="1"/>
      <c r="O117" s="1"/>
      <c r="P117" s="1"/>
      <c r="Q117" s="1"/>
      <c r="R117" s="1"/>
      <c r="S117" s="1"/>
      <c r="T117" s="1"/>
      <c r="U117" s="1"/>
      <c r="V117" s="1"/>
      <c r="W117" s="1"/>
    </row>
    <row r="118" spans="13:23">
      <c r="O118" s="11"/>
      <c r="P118" s="11"/>
      <c r="Q118" s="11"/>
      <c r="R118" s="11"/>
      <c r="S118" s="11"/>
      <c r="T118" s="11"/>
      <c r="U118" s="11"/>
      <c r="V118" s="11"/>
      <c r="W118" s="11"/>
    </row>
    <row r="119" spans="13:23">
      <c r="O119" s="11"/>
      <c r="P119" s="11"/>
      <c r="Q119" s="11"/>
      <c r="R119" s="11"/>
      <c r="S119" s="11"/>
      <c r="T119" s="11"/>
      <c r="U119" s="11"/>
      <c r="V119" s="11"/>
      <c r="W119" s="11"/>
    </row>
    <row r="120" spans="13:23">
      <c r="O120" s="11"/>
      <c r="P120" s="11"/>
      <c r="Q120" s="11"/>
      <c r="R120" s="11"/>
      <c r="S120" s="11"/>
      <c r="T120" s="11"/>
      <c r="U120" s="11"/>
      <c r="V120" s="11"/>
      <c r="W120" s="11"/>
    </row>
    <row r="122" spans="13:23">
      <c r="M122" s="1"/>
      <c r="N122" s="1"/>
      <c r="O122" s="1"/>
      <c r="P122" s="1"/>
      <c r="Q122" s="1"/>
      <c r="R122" s="1"/>
      <c r="S122" s="1"/>
      <c r="T122" s="1"/>
      <c r="U122" s="1"/>
      <c r="V122" s="1"/>
      <c r="W122" s="1"/>
    </row>
    <row r="123" spans="13:23">
      <c r="O123" s="11"/>
      <c r="P123" s="11"/>
      <c r="Q123" s="11"/>
      <c r="R123" s="11"/>
      <c r="S123" s="11"/>
      <c r="T123" s="11"/>
      <c r="U123" s="11"/>
      <c r="V123" s="11"/>
      <c r="W123" s="11"/>
    </row>
    <row r="124" spans="13:23">
      <c r="O124" s="11"/>
      <c r="P124" s="11"/>
      <c r="Q124" s="11"/>
      <c r="R124" s="11"/>
      <c r="S124" s="11"/>
      <c r="T124" s="11"/>
      <c r="U124" s="11"/>
      <c r="V124" s="11"/>
      <c r="W124" s="11"/>
    </row>
    <row r="125" spans="13:23">
      <c r="O125" s="11"/>
      <c r="P125" s="11"/>
      <c r="Q125" s="11"/>
      <c r="R125" s="11"/>
      <c r="S125" s="11"/>
      <c r="T125" s="11"/>
      <c r="U125" s="11"/>
      <c r="V125" s="11"/>
      <c r="W125" s="11"/>
    </row>
    <row r="127" spans="13:23">
      <c r="M127" s="1"/>
      <c r="N127" s="1"/>
      <c r="O127" s="1"/>
      <c r="P127" s="1"/>
      <c r="Q127" s="1"/>
      <c r="R127" s="1"/>
      <c r="S127" s="1"/>
      <c r="T127" s="1"/>
      <c r="U127" s="1"/>
      <c r="V127" s="1"/>
      <c r="W127" s="1"/>
    </row>
    <row r="128" spans="13:23">
      <c r="O128" s="11"/>
      <c r="P128" s="11"/>
      <c r="Q128" s="11"/>
      <c r="R128" s="11"/>
      <c r="S128" s="11"/>
      <c r="T128" s="11"/>
      <c r="U128" s="11"/>
      <c r="V128" s="11"/>
      <c r="W128" s="11"/>
    </row>
    <row r="129" spans="13:23">
      <c r="O129" s="11"/>
      <c r="P129" s="11"/>
      <c r="Q129" s="11"/>
      <c r="R129" s="11"/>
      <c r="S129" s="11"/>
      <c r="T129" s="11"/>
      <c r="U129" s="11"/>
      <c r="V129" s="11"/>
      <c r="W129" s="11"/>
    </row>
    <row r="130" spans="13:23">
      <c r="O130" s="11"/>
      <c r="P130" s="11"/>
      <c r="Q130" s="11"/>
      <c r="R130" s="11"/>
      <c r="S130" s="11"/>
      <c r="T130" s="11"/>
      <c r="U130" s="11"/>
      <c r="V130" s="11"/>
      <c r="W130" s="11"/>
    </row>
    <row r="132" spans="13:23">
      <c r="M132" s="1"/>
      <c r="N132" s="1"/>
      <c r="O132" s="1"/>
      <c r="P132" s="1"/>
      <c r="Q132" s="1"/>
      <c r="R132" s="1"/>
      <c r="S132" s="1"/>
      <c r="T132" s="1"/>
      <c r="U132" s="1"/>
      <c r="V132" s="1"/>
      <c r="W132" s="1"/>
    </row>
    <row r="133" spans="13:23">
      <c r="O133" s="11"/>
      <c r="P133" s="11"/>
      <c r="Q133" s="11"/>
      <c r="R133" s="11"/>
      <c r="S133" s="11"/>
      <c r="T133" s="11"/>
      <c r="U133" s="11"/>
      <c r="V133" s="11"/>
      <c r="W133" s="11"/>
    </row>
    <row r="134" spans="13:23">
      <c r="O134" s="11"/>
      <c r="P134" s="11"/>
      <c r="Q134" s="11"/>
      <c r="R134" s="11"/>
      <c r="S134" s="11"/>
      <c r="T134" s="11"/>
      <c r="U134" s="11"/>
      <c r="V134" s="11"/>
      <c r="W134" s="11"/>
    </row>
    <row r="135" spans="13:23">
      <c r="O135" s="11"/>
      <c r="P135" s="11"/>
      <c r="Q135" s="11"/>
      <c r="R135" s="11"/>
      <c r="S135" s="11"/>
      <c r="T135" s="11"/>
      <c r="U135" s="11"/>
      <c r="V135" s="11"/>
      <c r="W135" s="11"/>
    </row>
    <row r="137" spans="13:23">
      <c r="M137" s="1"/>
      <c r="N137" s="1"/>
      <c r="O137" s="1"/>
      <c r="P137" s="1"/>
      <c r="Q137" s="1"/>
      <c r="R137" s="1"/>
      <c r="S137" s="1"/>
      <c r="T137" s="1"/>
      <c r="U137" s="1"/>
      <c r="V137" s="1"/>
      <c r="W137" s="1"/>
    </row>
    <row r="138" spans="13:23">
      <c r="O138" s="11"/>
      <c r="P138" s="11"/>
      <c r="Q138" s="11"/>
      <c r="R138" s="11"/>
      <c r="S138" s="11"/>
      <c r="T138" s="11"/>
      <c r="U138" s="11"/>
      <c r="V138" s="11"/>
      <c r="W138" s="11"/>
    </row>
    <row r="139" spans="13:23">
      <c r="O139" s="11"/>
      <c r="P139" s="11"/>
      <c r="Q139" s="11"/>
      <c r="R139" s="11"/>
      <c r="S139" s="11"/>
      <c r="T139" s="11"/>
      <c r="U139" s="11"/>
      <c r="V139" s="11"/>
      <c r="W139" s="11"/>
    </row>
    <row r="141" spans="13:23">
      <c r="M141" s="1"/>
      <c r="N141" s="1"/>
      <c r="O141" s="1"/>
      <c r="P141" s="1"/>
      <c r="Q141" s="1"/>
      <c r="R141" s="1"/>
      <c r="S141" s="1"/>
      <c r="T141" s="1"/>
      <c r="U141" s="1"/>
      <c r="V141" s="1"/>
      <c r="W141" s="1"/>
    </row>
    <row r="142" spans="13:23">
      <c r="O142" s="11"/>
      <c r="P142" s="11"/>
      <c r="Q142" s="11"/>
      <c r="R142" s="11"/>
      <c r="S142" s="11"/>
      <c r="T142" s="11"/>
      <c r="U142" s="11"/>
      <c r="V142" s="11"/>
      <c r="W142" s="11"/>
    </row>
    <row r="143" spans="13:23">
      <c r="O143" s="11"/>
      <c r="P143" s="11"/>
      <c r="Q143" s="11"/>
      <c r="R143" s="11"/>
      <c r="S143" s="11"/>
      <c r="T143" s="11"/>
      <c r="U143" s="11"/>
      <c r="V143" s="11"/>
      <c r="W143" s="11"/>
    </row>
    <row r="144" spans="13:23">
      <c r="O144" s="11"/>
      <c r="P144" s="11"/>
      <c r="Q144" s="11"/>
      <c r="R144" s="11"/>
      <c r="S144" s="11"/>
      <c r="T144" s="11"/>
      <c r="U144" s="11"/>
      <c r="V144" s="11"/>
      <c r="W144" s="11"/>
    </row>
    <row r="146" spans="13:23">
      <c r="M146" s="1"/>
      <c r="N146" s="1"/>
      <c r="O146" s="1"/>
      <c r="P146" s="1"/>
      <c r="Q146" s="1"/>
      <c r="R146" s="1"/>
      <c r="S146" s="1"/>
      <c r="T146" s="1"/>
      <c r="U146" s="1"/>
      <c r="V146" s="1"/>
      <c r="W146" s="1"/>
    </row>
    <row r="147" spans="13:23">
      <c r="O147" s="11"/>
      <c r="P147" s="11"/>
      <c r="Q147" s="11"/>
      <c r="R147" s="11"/>
      <c r="S147" s="11"/>
      <c r="T147" s="11"/>
      <c r="U147" s="11"/>
      <c r="V147" s="11"/>
      <c r="W147" s="11"/>
    </row>
    <row r="148" spans="13:23">
      <c r="O148" s="11"/>
      <c r="P148" s="11"/>
      <c r="Q148" s="11"/>
      <c r="R148" s="11"/>
      <c r="S148" s="11"/>
      <c r="T148" s="11"/>
      <c r="U148" s="11"/>
      <c r="V148" s="11"/>
      <c r="W148" s="11"/>
    </row>
    <row r="149" spans="13:23">
      <c r="O149" s="11"/>
      <c r="P149" s="11"/>
      <c r="Q149" s="11"/>
      <c r="R149" s="11"/>
      <c r="S149" s="11"/>
      <c r="T149" s="11"/>
      <c r="U149" s="11"/>
      <c r="V149" s="11"/>
      <c r="W149" s="11"/>
    </row>
    <row r="151" spans="13:23">
      <c r="M151" s="1"/>
      <c r="N151" s="1"/>
      <c r="O151" s="1"/>
      <c r="P151" s="1"/>
      <c r="Q151" s="1"/>
      <c r="R151" s="1"/>
      <c r="S151" s="1"/>
      <c r="T151" s="1"/>
      <c r="U151" s="1"/>
      <c r="V151" s="1"/>
      <c r="W151" s="1"/>
    </row>
    <row r="152" spans="13:23">
      <c r="O152" s="11"/>
      <c r="P152" s="11"/>
      <c r="Q152" s="11"/>
      <c r="R152" s="11"/>
      <c r="S152" s="11"/>
      <c r="T152" s="11"/>
      <c r="U152" s="11"/>
      <c r="V152" s="11"/>
      <c r="W152" s="11"/>
    </row>
    <row r="153" spans="13:23">
      <c r="O153" s="11"/>
      <c r="P153" s="11"/>
      <c r="Q153" s="11"/>
      <c r="R153" s="11"/>
      <c r="S153" s="11"/>
      <c r="T153" s="11"/>
      <c r="U153" s="11"/>
      <c r="V153" s="11"/>
      <c r="W153" s="11"/>
    </row>
    <row r="154" spans="13:23">
      <c r="O154" s="11"/>
      <c r="P154" s="11"/>
      <c r="Q154" s="11"/>
      <c r="R154" s="11"/>
      <c r="S154" s="11"/>
      <c r="T154" s="11"/>
      <c r="U154" s="11"/>
      <c r="V154" s="11"/>
      <c r="W154" s="11"/>
    </row>
    <row r="156" spans="13:23">
      <c r="M156" s="1"/>
      <c r="N156" s="1"/>
      <c r="O156" s="1"/>
      <c r="P156" s="1"/>
      <c r="Q156" s="1"/>
      <c r="R156" s="1"/>
      <c r="S156" s="1"/>
      <c r="T156" s="1"/>
      <c r="U156" s="1"/>
      <c r="V156" s="1"/>
      <c r="W156" s="1"/>
    </row>
    <row r="157" spans="13:23">
      <c r="O157" s="11"/>
      <c r="P157" s="11"/>
      <c r="Q157" s="11"/>
      <c r="R157" s="11"/>
      <c r="S157" s="11"/>
      <c r="T157" s="11"/>
      <c r="U157" s="11"/>
      <c r="V157" s="11"/>
      <c r="W157" s="11"/>
    </row>
    <row r="158" spans="13:23">
      <c r="O158" s="11"/>
      <c r="P158" s="11"/>
      <c r="Q158" s="11"/>
      <c r="R158" s="11"/>
      <c r="S158" s="11"/>
      <c r="T158" s="11"/>
      <c r="U158" s="11"/>
      <c r="V158" s="11"/>
      <c r="W158" s="11"/>
    </row>
    <row r="160" spans="13:23">
      <c r="M160" s="1"/>
      <c r="N160" s="1"/>
      <c r="O160" s="1"/>
      <c r="P160" s="1"/>
      <c r="Q160" s="1"/>
      <c r="R160" s="1"/>
      <c r="S160" s="1"/>
      <c r="T160" s="1"/>
      <c r="U160" s="1"/>
      <c r="V160" s="1"/>
      <c r="W160" s="1"/>
    </row>
    <row r="161" spans="13:23">
      <c r="O161" s="11"/>
      <c r="P161" s="11"/>
      <c r="Q161" s="11"/>
      <c r="R161" s="11"/>
      <c r="S161" s="11"/>
      <c r="T161" s="11"/>
      <c r="U161" s="11"/>
      <c r="V161" s="11"/>
      <c r="W161" s="11"/>
    </row>
    <row r="162" spans="13:23">
      <c r="O162" s="11"/>
      <c r="P162" s="11"/>
      <c r="Q162" s="11"/>
      <c r="R162" s="11"/>
      <c r="S162" s="11"/>
      <c r="T162" s="11"/>
      <c r="U162" s="11"/>
      <c r="V162" s="11"/>
      <c r="W162" s="11"/>
    </row>
    <row r="163" spans="13:23">
      <c r="O163" s="11"/>
      <c r="P163" s="11"/>
      <c r="Q163" s="11"/>
      <c r="R163" s="11"/>
      <c r="S163" s="11"/>
      <c r="T163" s="11"/>
      <c r="U163" s="11"/>
      <c r="V163" s="11"/>
      <c r="W163" s="11"/>
    </row>
    <row r="165" spans="13:23">
      <c r="M165" s="1"/>
      <c r="N165" s="1"/>
      <c r="O165" s="1"/>
      <c r="P165" s="1"/>
      <c r="Q165" s="1"/>
      <c r="R165" s="1"/>
      <c r="S165" s="1"/>
      <c r="T165" s="1"/>
      <c r="U165" s="1"/>
      <c r="V165" s="1"/>
      <c r="W165" s="1"/>
    </row>
    <row r="166" spans="13:23">
      <c r="O166" s="11"/>
      <c r="P166" s="11"/>
      <c r="Q166" s="11"/>
      <c r="R166" s="11"/>
      <c r="S166" s="11"/>
      <c r="T166" s="11"/>
      <c r="U166" s="11"/>
      <c r="V166" s="11"/>
      <c r="W166" s="11"/>
    </row>
    <row r="167" spans="13:23">
      <c r="O167" s="11"/>
      <c r="P167" s="11"/>
      <c r="Q167" s="11"/>
      <c r="R167" s="11"/>
      <c r="S167" s="11"/>
      <c r="T167" s="11"/>
      <c r="U167" s="11"/>
      <c r="V167" s="11"/>
      <c r="W167" s="11"/>
    </row>
    <row r="168" spans="13:23">
      <c r="O168" s="11"/>
      <c r="P168" s="11"/>
      <c r="Q168" s="11"/>
      <c r="R168" s="11"/>
      <c r="S168" s="11"/>
      <c r="T168" s="11"/>
      <c r="U168" s="11"/>
      <c r="V168" s="11"/>
      <c r="W168" s="11"/>
    </row>
    <row r="170" spans="13:23">
      <c r="M170" s="1"/>
      <c r="N170" s="1"/>
      <c r="O170" s="1"/>
      <c r="P170" s="1"/>
      <c r="Q170" s="1"/>
      <c r="R170" s="1"/>
      <c r="S170" s="1"/>
      <c r="T170" s="1"/>
      <c r="U170" s="1"/>
      <c r="V170" s="1"/>
      <c r="W170" s="1"/>
    </row>
    <row r="171" spans="13:23">
      <c r="O171" s="11"/>
      <c r="P171" s="11"/>
      <c r="Q171" s="11"/>
      <c r="R171" s="11"/>
      <c r="S171" s="11"/>
      <c r="T171" s="11"/>
      <c r="U171" s="11"/>
      <c r="V171" s="11"/>
      <c r="W171" s="11"/>
    </row>
    <row r="172" spans="13:23">
      <c r="O172" s="11"/>
      <c r="P172" s="11"/>
      <c r="Q172" s="11"/>
      <c r="R172" s="11"/>
      <c r="S172" s="11"/>
      <c r="T172" s="11"/>
      <c r="U172" s="11"/>
      <c r="V172" s="11"/>
      <c r="W172" s="11"/>
    </row>
    <row r="173" spans="13:23">
      <c r="O173" s="11"/>
      <c r="P173" s="11"/>
      <c r="Q173" s="11"/>
      <c r="R173" s="11"/>
      <c r="S173" s="11"/>
      <c r="T173" s="11"/>
      <c r="U173" s="11"/>
      <c r="V173" s="11"/>
      <c r="W173" s="11"/>
    </row>
    <row r="175" spans="13:23">
      <c r="M175" s="1"/>
      <c r="N175" s="1"/>
      <c r="O175" s="1"/>
      <c r="P175" s="1"/>
      <c r="Q175" s="1"/>
      <c r="R175" s="1"/>
      <c r="S175" s="1"/>
      <c r="T175" s="1"/>
      <c r="U175" s="1"/>
      <c r="V175" s="1"/>
      <c r="W175" s="1"/>
    </row>
    <row r="176" spans="13:23">
      <c r="O176" s="11"/>
      <c r="P176" s="11"/>
      <c r="Q176" s="11"/>
      <c r="R176" s="11"/>
      <c r="S176" s="11"/>
      <c r="T176" s="11"/>
      <c r="U176" s="11"/>
      <c r="V176" s="11"/>
      <c r="W176" s="11"/>
    </row>
    <row r="177" spans="13:23">
      <c r="O177" s="11"/>
      <c r="P177" s="11"/>
      <c r="Q177" s="11"/>
      <c r="R177" s="11"/>
      <c r="S177" s="11"/>
      <c r="T177" s="11"/>
      <c r="U177" s="11"/>
      <c r="V177" s="11"/>
      <c r="W177" s="11"/>
    </row>
    <row r="178" spans="13:23">
      <c r="O178" s="11"/>
      <c r="P178" s="11"/>
      <c r="Q178" s="11"/>
      <c r="R178" s="11"/>
      <c r="S178" s="11"/>
      <c r="T178" s="11"/>
      <c r="U178" s="11"/>
      <c r="V178" s="11"/>
      <c r="W178" s="11"/>
    </row>
    <row r="180" spans="13:23">
      <c r="M180" s="1"/>
      <c r="N180" s="1"/>
      <c r="O180" s="1"/>
      <c r="P180" s="1"/>
      <c r="Q180" s="1"/>
      <c r="R180" s="1"/>
      <c r="S180" s="1"/>
      <c r="T180" s="1"/>
      <c r="U180" s="1"/>
      <c r="V180" s="1"/>
      <c r="W180" s="1"/>
    </row>
    <row r="181" spans="13:23">
      <c r="O181" s="11"/>
      <c r="P181" s="11"/>
      <c r="Q181" s="11"/>
      <c r="R181" s="11"/>
      <c r="S181" s="11"/>
      <c r="T181" s="11"/>
      <c r="U181" s="11"/>
      <c r="V181" s="11"/>
      <c r="W181" s="11"/>
    </row>
    <row r="182" spans="13:23">
      <c r="O182" s="11"/>
      <c r="P182" s="11"/>
      <c r="Q182" s="11"/>
      <c r="R182" s="11"/>
      <c r="S182" s="11"/>
      <c r="T182" s="11"/>
      <c r="U182" s="11"/>
      <c r="V182" s="11"/>
      <c r="W182" s="11"/>
    </row>
    <row r="184" spans="13:23">
      <c r="M184" s="1"/>
      <c r="N184" s="1"/>
      <c r="O184" s="1"/>
      <c r="P184" s="1"/>
      <c r="Q184" s="1"/>
      <c r="R184" s="1"/>
      <c r="S184" s="1"/>
      <c r="T184" s="1"/>
      <c r="U184" s="1"/>
      <c r="V184" s="1"/>
      <c r="W184" s="1"/>
    </row>
    <row r="185" spans="13:23">
      <c r="O185" s="11"/>
      <c r="P185" s="11"/>
      <c r="Q185" s="11"/>
      <c r="R185" s="11"/>
      <c r="S185" s="11"/>
      <c r="T185" s="11"/>
      <c r="U185" s="11"/>
      <c r="V185" s="11"/>
      <c r="W185" s="11"/>
    </row>
    <row r="186" spans="13:23">
      <c r="O186" s="11"/>
      <c r="P186" s="11"/>
      <c r="Q186" s="11"/>
      <c r="R186" s="11"/>
      <c r="S186" s="11"/>
      <c r="T186" s="11"/>
      <c r="U186" s="11"/>
      <c r="V186" s="11"/>
      <c r="W186" s="11"/>
    </row>
    <row r="187" spans="13:23">
      <c r="O187" s="11"/>
      <c r="P187" s="11"/>
      <c r="Q187" s="11"/>
      <c r="R187" s="11"/>
      <c r="S187" s="11"/>
      <c r="T187" s="11"/>
      <c r="U187" s="11"/>
      <c r="V187" s="11"/>
      <c r="W187" s="11"/>
    </row>
    <row r="189" spans="13:23">
      <c r="M189" s="1"/>
      <c r="N189" s="1"/>
      <c r="O189" s="1"/>
      <c r="P189" s="1"/>
      <c r="Q189" s="1"/>
      <c r="R189" s="1"/>
      <c r="S189" s="1"/>
      <c r="T189" s="1"/>
      <c r="U189" s="1"/>
      <c r="V189" s="1"/>
      <c r="W189" s="1"/>
    </row>
    <row r="190" spans="13:23">
      <c r="O190" s="11"/>
      <c r="P190" s="11"/>
      <c r="Q190" s="11"/>
      <c r="R190" s="11"/>
      <c r="S190" s="11"/>
      <c r="T190" s="11"/>
      <c r="U190" s="11"/>
      <c r="V190" s="11"/>
      <c r="W190" s="11"/>
    </row>
    <row r="191" spans="13:23">
      <c r="O191" s="11"/>
      <c r="P191" s="11"/>
      <c r="Q191" s="11"/>
      <c r="R191" s="11"/>
      <c r="S191" s="11"/>
      <c r="T191" s="11"/>
      <c r="U191" s="11"/>
      <c r="V191" s="11"/>
      <c r="W191" s="11"/>
    </row>
    <row r="192" spans="13:23">
      <c r="O192" s="11"/>
      <c r="P192" s="11"/>
      <c r="Q192" s="11"/>
      <c r="R192" s="11"/>
      <c r="S192" s="11"/>
      <c r="T192" s="11"/>
      <c r="U192" s="11"/>
      <c r="V192" s="11"/>
      <c r="W192" s="11"/>
    </row>
    <row r="194" spans="13:23">
      <c r="M194" s="1"/>
      <c r="N194" s="1"/>
      <c r="O194" s="1"/>
      <c r="P194" s="1"/>
      <c r="Q194" s="1"/>
      <c r="R194" s="1"/>
      <c r="S194" s="1"/>
      <c r="T194" s="1"/>
      <c r="U194" s="1"/>
      <c r="V194" s="1"/>
      <c r="W194" s="1"/>
    </row>
    <row r="195" spans="13:23">
      <c r="O195" s="11"/>
      <c r="P195" s="11"/>
      <c r="Q195" s="11"/>
      <c r="R195" s="11"/>
      <c r="S195" s="11"/>
      <c r="T195" s="11"/>
      <c r="U195" s="11"/>
      <c r="V195" s="11"/>
      <c r="W195" s="11"/>
    </row>
    <row r="196" spans="13:23">
      <c r="O196" s="11"/>
      <c r="P196" s="11"/>
      <c r="Q196" s="11"/>
      <c r="R196" s="11"/>
      <c r="S196" s="11"/>
      <c r="T196" s="11"/>
      <c r="U196" s="11"/>
      <c r="V196" s="11"/>
      <c r="W196" s="11"/>
    </row>
    <row r="197" spans="13:23">
      <c r="O197" s="11"/>
      <c r="P197" s="11"/>
      <c r="Q197" s="11"/>
      <c r="R197" s="11"/>
      <c r="S197" s="11"/>
      <c r="T197" s="11"/>
      <c r="U197" s="11"/>
      <c r="V197" s="11"/>
      <c r="W197" s="11"/>
    </row>
    <row r="199" spans="13:23">
      <c r="M199" s="1"/>
      <c r="N199" s="1"/>
      <c r="O199" s="1"/>
      <c r="P199" s="1"/>
      <c r="Q199" s="1"/>
      <c r="R199" s="1"/>
      <c r="S199" s="1"/>
      <c r="T199" s="1"/>
      <c r="U199" s="1"/>
      <c r="V199" s="1"/>
      <c r="W199" s="1"/>
    </row>
    <row r="200" spans="13:23">
      <c r="O200" s="11"/>
      <c r="P200" s="11"/>
      <c r="Q200" s="11"/>
      <c r="R200" s="11"/>
      <c r="S200" s="11"/>
      <c r="T200" s="11"/>
      <c r="U200" s="11"/>
      <c r="V200" s="11"/>
      <c r="W200" s="11"/>
    </row>
    <row r="201" spans="13:23">
      <c r="O201" s="11"/>
      <c r="P201" s="11"/>
      <c r="Q201" s="11"/>
      <c r="R201" s="11"/>
      <c r="S201" s="11"/>
      <c r="T201" s="11"/>
      <c r="U201" s="11"/>
      <c r="V201" s="11"/>
      <c r="W201" s="11"/>
    </row>
    <row r="202" spans="13:23">
      <c r="O202" s="11"/>
      <c r="P202" s="11"/>
      <c r="Q202" s="11"/>
      <c r="R202" s="11"/>
      <c r="S202" s="11"/>
      <c r="T202" s="11"/>
      <c r="U202" s="11"/>
      <c r="V202" s="11"/>
      <c r="W202" s="11"/>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208B7-7CF2-4FF8-B648-C66533C2EFA2}">
  <dimension ref="A1:W202"/>
  <sheetViews>
    <sheetView zoomScale="85" zoomScaleNormal="85" workbookViewId="0">
      <selection activeCell="D24" sqref="D24"/>
    </sheetView>
  </sheetViews>
  <sheetFormatPr defaultRowHeight="15"/>
  <cols>
    <col min="1" max="1" width="10.42578125" style="9" bestFit="1" customWidth="1"/>
    <col min="2" max="2" width="27.7109375" style="9" customWidth="1"/>
    <col min="3" max="3" width="55" style="9" bestFit="1" customWidth="1"/>
    <col min="4" max="4" width="83.5703125" style="9" bestFit="1" customWidth="1"/>
    <col min="5" max="11" width="9.85546875" style="9" bestFit="1" customWidth="1"/>
    <col min="12" max="12" width="6.7109375" style="9" customWidth="1"/>
    <col min="13" max="13" width="18.28515625" style="9" bestFit="1" customWidth="1"/>
    <col min="14" max="14" width="14.5703125" style="9" bestFit="1" customWidth="1"/>
    <col min="15" max="15" width="9.7109375" style="9" bestFit="1" customWidth="1"/>
    <col min="16" max="16" width="14.5703125" style="9" bestFit="1" customWidth="1"/>
    <col min="17" max="17" width="9.7109375" style="9" bestFit="1" customWidth="1"/>
    <col min="18" max="18" width="14.5703125" style="9" bestFit="1" customWidth="1"/>
    <col min="19" max="19" width="11.85546875" style="9" customWidth="1"/>
    <col min="20" max="20" width="12.5703125" style="9" customWidth="1"/>
    <col min="21" max="23" width="11.85546875" style="9" customWidth="1"/>
    <col min="24" max="16384" width="9.140625" style="9"/>
  </cols>
  <sheetData>
    <row r="1" spans="1:23">
      <c r="B1" s="9" t="s">
        <v>193</v>
      </c>
      <c r="C1" s="9" t="s">
        <v>221</v>
      </c>
      <c r="D1" s="9" t="s">
        <v>129</v>
      </c>
      <c r="M1" s="1" t="s">
        <v>149</v>
      </c>
      <c r="N1" s="9" t="s">
        <v>268</v>
      </c>
    </row>
    <row r="2" spans="1:23">
      <c r="D2" s="9" t="s">
        <v>241</v>
      </c>
      <c r="M2" s="1"/>
    </row>
    <row r="3" spans="1:23">
      <c r="B3" s="128" t="s">
        <v>118</v>
      </c>
      <c r="C3" s="128" t="s">
        <v>112</v>
      </c>
      <c r="D3" s="128"/>
      <c r="E3" s="128"/>
      <c r="F3" s="128"/>
      <c r="G3" s="128"/>
      <c r="H3" s="128"/>
      <c r="I3" s="128"/>
      <c r="J3" s="128"/>
      <c r="K3" s="128"/>
    </row>
    <row r="4" spans="1:23">
      <c r="B4" s="129" t="s">
        <v>110</v>
      </c>
      <c r="C4" s="129" t="s">
        <v>0</v>
      </c>
      <c r="D4" s="129" t="s">
        <v>103</v>
      </c>
      <c r="E4" s="129" t="s">
        <v>104</v>
      </c>
      <c r="F4" s="129" t="s">
        <v>105</v>
      </c>
      <c r="G4" s="129" t="s">
        <v>106</v>
      </c>
      <c r="H4" s="129" t="s">
        <v>107</v>
      </c>
      <c r="I4" s="129" t="s">
        <v>108</v>
      </c>
      <c r="J4" s="129" t="s">
        <v>230</v>
      </c>
      <c r="K4" s="129" t="s">
        <v>234</v>
      </c>
      <c r="M4" s="1" t="s">
        <v>116</v>
      </c>
      <c r="N4" s="1"/>
      <c r="O4" s="1" t="str">
        <f t="shared" ref="O4:W4" si="0">C4</f>
        <v>2015-2016</v>
      </c>
      <c r="P4" s="1" t="str">
        <f t="shared" si="0"/>
        <v>2016-2017</v>
      </c>
      <c r="Q4" s="1" t="str">
        <f t="shared" si="0"/>
        <v>2017-2018</v>
      </c>
      <c r="R4" s="1" t="str">
        <f t="shared" si="0"/>
        <v>2018-2019</v>
      </c>
      <c r="S4" s="1" t="str">
        <f t="shared" si="0"/>
        <v>2019-2020</v>
      </c>
      <c r="T4" s="1" t="str">
        <f t="shared" si="0"/>
        <v>2020-2021</v>
      </c>
      <c r="U4" s="1" t="str">
        <f t="shared" si="0"/>
        <v>2021-2022</v>
      </c>
      <c r="V4" s="1" t="str">
        <f t="shared" si="0"/>
        <v>2022-2023</v>
      </c>
      <c r="W4" s="1" t="str">
        <f t="shared" si="0"/>
        <v>2023-2024</v>
      </c>
    </row>
    <row r="5" spans="1:23">
      <c r="A5" s="1"/>
      <c r="B5" s="10" t="s">
        <v>113</v>
      </c>
      <c r="C5" s="8">
        <v>1153.5</v>
      </c>
      <c r="D5" s="8">
        <v>1406.5</v>
      </c>
      <c r="E5" s="8">
        <v>1240</v>
      </c>
      <c r="F5" s="8">
        <v>1444</v>
      </c>
      <c r="G5" s="8">
        <v>1105.5</v>
      </c>
      <c r="H5" s="8">
        <v>2072</v>
      </c>
      <c r="I5" s="8">
        <v>2299</v>
      </c>
      <c r="J5" s="8">
        <v>1900</v>
      </c>
      <c r="K5" s="8">
        <v>2367</v>
      </c>
      <c r="N5" s="9" t="str">
        <f>B5</f>
        <v>Home-Based</v>
      </c>
      <c r="O5" s="11">
        <f>C5/C8</f>
        <v>1.3261135732638948E-2</v>
      </c>
      <c r="P5" s="11">
        <f t="shared" ref="P5:W5" si="1">D5/D8</f>
        <v>1.5923873356240764E-2</v>
      </c>
      <c r="Q5" s="11">
        <f t="shared" si="1"/>
        <v>1.3942767189520436E-2</v>
      </c>
      <c r="R5" s="11">
        <f t="shared" si="1"/>
        <v>1.6218341101813895E-2</v>
      </c>
      <c r="S5" s="11">
        <f t="shared" si="1"/>
        <v>1.2411098699388707E-2</v>
      </c>
      <c r="T5" s="11">
        <f t="shared" si="1"/>
        <v>2.3451382522381808E-2</v>
      </c>
      <c r="U5" s="11">
        <f t="shared" si="1"/>
        <v>2.5746987412086191E-2</v>
      </c>
      <c r="V5" s="11">
        <f t="shared" si="1"/>
        <v>2.1179119617438218E-2</v>
      </c>
      <c r="W5" s="11">
        <f t="shared" si="1"/>
        <v>2.6401793581921407E-2</v>
      </c>
    </row>
    <row r="6" spans="1:23">
      <c r="B6" s="10" t="s">
        <v>114</v>
      </c>
      <c r="C6" s="8">
        <v>2162</v>
      </c>
      <c r="D6" s="8">
        <v>2134</v>
      </c>
      <c r="E6" s="8">
        <v>2133</v>
      </c>
      <c r="F6" s="8">
        <v>2181</v>
      </c>
      <c r="G6" s="8">
        <v>2131</v>
      </c>
      <c r="H6" s="8">
        <v>2189</v>
      </c>
      <c r="I6" s="8">
        <v>2406</v>
      </c>
      <c r="J6" s="8">
        <v>2563</v>
      </c>
      <c r="K6" s="8">
        <v>2457</v>
      </c>
      <c r="N6" s="9" t="str">
        <f>B6</f>
        <v>Private</v>
      </c>
      <c r="O6" s="11">
        <f t="shared" ref="O6:W6" si="2">C6/C8</f>
        <v>2.4855288646697362E-2</v>
      </c>
      <c r="P6" s="11">
        <f t="shared" si="2"/>
        <v>2.4160359574985989E-2</v>
      </c>
      <c r="Q6" s="11">
        <f t="shared" si="2"/>
        <v>2.3983808399392816E-2</v>
      </c>
      <c r="R6" s="11">
        <f t="shared" si="2"/>
        <v>2.4495984725108104E-2</v>
      </c>
      <c r="S6" s="11">
        <f t="shared" si="2"/>
        <v>2.3924062712254487E-2</v>
      </c>
      <c r="T6" s="11">
        <f t="shared" si="2"/>
        <v>2.4775615994929431E-2</v>
      </c>
      <c r="U6" s="11">
        <f t="shared" si="2"/>
        <v>2.6945303050665233E-2</v>
      </c>
      <c r="V6" s="11">
        <f t="shared" si="2"/>
        <v>2.8569517673417977E-2</v>
      </c>
      <c r="W6" s="11">
        <f t="shared" si="2"/>
        <v>2.7405664060321463E-2</v>
      </c>
    </row>
    <row r="7" spans="1:23">
      <c r="B7" s="10" t="s">
        <v>115</v>
      </c>
      <c r="C7" s="8">
        <v>83668</v>
      </c>
      <c r="D7" s="8">
        <v>84786</v>
      </c>
      <c r="E7" s="8">
        <v>85562</v>
      </c>
      <c r="F7" s="8">
        <v>85410</v>
      </c>
      <c r="G7" s="8">
        <v>85837</v>
      </c>
      <c r="H7" s="8">
        <v>84092</v>
      </c>
      <c r="I7" s="8">
        <v>84587</v>
      </c>
      <c r="J7" s="8">
        <v>85248</v>
      </c>
      <c r="K7" s="8">
        <v>84829</v>
      </c>
      <c r="N7" s="9" t="str">
        <f>B7</f>
        <v>Public</v>
      </c>
      <c r="O7" s="11">
        <f t="shared" ref="O7:W7" si="3">C7/C8</f>
        <v>0.96188357562066373</v>
      </c>
      <c r="P7" s="11">
        <f t="shared" si="3"/>
        <v>0.95991576706877324</v>
      </c>
      <c r="Q7" s="11">
        <f t="shared" si="3"/>
        <v>0.96207342441108679</v>
      </c>
      <c r="R7" s="11">
        <f t="shared" si="3"/>
        <v>0.95928567417307797</v>
      </c>
      <c r="S7" s="11">
        <f t="shared" si="3"/>
        <v>0.96366483858835683</v>
      </c>
      <c r="T7" s="11">
        <f t="shared" si="3"/>
        <v>0.95177300148268873</v>
      </c>
      <c r="U7" s="11">
        <f t="shared" si="3"/>
        <v>0.94730770953724863</v>
      </c>
      <c r="V7" s="11">
        <f t="shared" si="3"/>
        <v>0.95025136270914379</v>
      </c>
      <c r="W7" s="11">
        <f t="shared" si="3"/>
        <v>0.94619254235775718</v>
      </c>
    </row>
    <row r="8" spans="1:23">
      <c r="B8" s="130" t="s">
        <v>111</v>
      </c>
      <c r="C8" s="131">
        <v>86983.5</v>
      </c>
      <c r="D8" s="131">
        <v>88326.5</v>
      </c>
      <c r="E8" s="131">
        <v>88935</v>
      </c>
      <c r="F8" s="131">
        <v>89035</v>
      </c>
      <c r="G8" s="131">
        <v>89073.5</v>
      </c>
      <c r="H8" s="131">
        <v>88353</v>
      </c>
      <c r="I8" s="131">
        <v>89292</v>
      </c>
      <c r="J8" s="131">
        <v>89711</v>
      </c>
      <c r="K8" s="131">
        <v>89653</v>
      </c>
    </row>
    <row r="9" spans="1:23">
      <c r="B9" s="10"/>
      <c r="C9" s="8"/>
      <c r="D9" s="8"/>
      <c r="E9" s="8"/>
      <c r="F9" s="8"/>
      <c r="G9" s="8"/>
      <c r="H9" s="8"/>
      <c r="I9" s="8"/>
      <c r="J9" s="8"/>
      <c r="K9" s="8"/>
    </row>
    <row r="10" spans="1:23">
      <c r="B10" s="10"/>
      <c r="C10" s="8"/>
      <c r="D10" s="8"/>
      <c r="E10" s="8"/>
      <c r="F10" s="8"/>
      <c r="G10" s="8"/>
      <c r="H10" s="8"/>
      <c r="I10" s="8"/>
      <c r="J10" s="8"/>
      <c r="K10" s="8"/>
    </row>
    <row r="11" spans="1:23">
      <c r="B11" s="9" t="s">
        <v>193</v>
      </c>
      <c r="C11" s="9" t="s">
        <v>221</v>
      </c>
    </row>
    <row r="12" spans="1:23">
      <c r="B12" s="1" t="s">
        <v>149</v>
      </c>
      <c r="C12" s="10"/>
      <c r="D12" s="1"/>
      <c r="E12" s="10"/>
      <c r="F12" s="10"/>
      <c r="G12" s="10"/>
      <c r="H12" s="10"/>
      <c r="I12" s="10"/>
      <c r="J12" s="10"/>
      <c r="K12" s="10"/>
      <c r="M12" s="1"/>
    </row>
    <row r="13" spans="1:23">
      <c r="B13" s="128"/>
      <c r="C13" s="128" t="s">
        <v>112</v>
      </c>
      <c r="D13" s="128"/>
      <c r="E13" s="128"/>
      <c r="F13" s="128"/>
      <c r="G13" s="128"/>
      <c r="H13" s="128"/>
      <c r="I13" s="128"/>
      <c r="J13" s="128"/>
      <c r="K13" s="128"/>
    </row>
    <row r="14" spans="1:23">
      <c r="B14" s="129" t="s">
        <v>110</v>
      </c>
      <c r="C14" s="129" t="s">
        <v>0</v>
      </c>
      <c r="D14" s="129" t="s">
        <v>103</v>
      </c>
      <c r="E14" s="129" t="s">
        <v>104</v>
      </c>
      <c r="F14" s="129" t="s">
        <v>105</v>
      </c>
      <c r="G14" s="129" t="s">
        <v>106</v>
      </c>
      <c r="H14" s="129" t="s">
        <v>107</v>
      </c>
      <c r="I14" s="129" t="s">
        <v>108</v>
      </c>
      <c r="J14" s="129" t="s">
        <v>230</v>
      </c>
      <c r="K14" s="129" t="s">
        <v>234</v>
      </c>
    </row>
    <row r="15" spans="1:23">
      <c r="B15" s="132" t="s">
        <v>127</v>
      </c>
      <c r="C15" s="133"/>
      <c r="D15" s="133"/>
      <c r="E15" s="133"/>
      <c r="F15" s="133"/>
      <c r="G15" s="133"/>
      <c r="H15" s="133"/>
      <c r="I15" s="133"/>
      <c r="J15" s="133"/>
      <c r="K15" s="133"/>
      <c r="M15" s="1" t="s">
        <v>167</v>
      </c>
      <c r="N15" s="1"/>
      <c r="O15" s="1" t="str">
        <f>$C$14</f>
        <v>2015-2016</v>
      </c>
      <c r="P15" s="1" t="str">
        <f>$D$14</f>
        <v>2016-2017</v>
      </c>
      <c r="Q15" s="1" t="str">
        <f>$E$14</f>
        <v>2017-2018</v>
      </c>
      <c r="R15" s="1" t="str">
        <f>$F$14</f>
        <v>2018-2019</v>
      </c>
      <c r="S15" s="1" t="str">
        <f>$G$14</f>
        <v>2019-2020</v>
      </c>
      <c r="T15" s="1" t="str">
        <f>$H$14</f>
        <v>2020-2021</v>
      </c>
      <c r="U15" s="1" t="str">
        <f>$I$14</f>
        <v>2021-2022</v>
      </c>
      <c r="V15" s="1" t="str">
        <f>$J$14</f>
        <v>2022-2023</v>
      </c>
      <c r="W15" s="1" t="str">
        <f>$K$14</f>
        <v>2023-2024</v>
      </c>
    </row>
    <row r="16" spans="1:23">
      <c r="B16" s="3" t="s">
        <v>113</v>
      </c>
      <c r="C16" s="8">
        <v>90.5</v>
      </c>
      <c r="D16" s="8">
        <v>106</v>
      </c>
      <c r="E16" s="8">
        <v>113</v>
      </c>
      <c r="F16" s="8">
        <v>125</v>
      </c>
      <c r="G16" s="8">
        <v>73</v>
      </c>
      <c r="H16" s="8">
        <v>216</v>
      </c>
      <c r="I16" s="8">
        <v>225</v>
      </c>
      <c r="J16" s="8">
        <v>180</v>
      </c>
      <c r="K16" s="8">
        <v>214</v>
      </c>
      <c r="N16" s="9" t="str">
        <f>B16</f>
        <v>Home-Based</v>
      </c>
      <c r="O16" s="11">
        <f>C16/SUM(C16:C18)</f>
        <v>1.3298067739328484E-2</v>
      </c>
      <c r="P16" s="11">
        <f t="shared" ref="P16:V16" si="4">D16/SUM(D16:D18)</f>
        <v>1.5342307135620206E-2</v>
      </c>
      <c r="Q16" s="11">
        <f t="shared" si="4"/>
        <v>1.7056603773584905E-2</v>
      </c>
      <c r="R16" s="11">
        <f t="shared" si="4"/>
        <v>1.9251501617126136E-2</v>
      </c>
      <c r="S16" s="11">
        <f t="shared" si="4"/>
        <v>1.1342448725916719E-2</v>
      </c>
      <c r="T16" s="11">
        <f t="shared" si="4"/>
        <v>3.7087912087912088E-2</v>
      </c>
      <c r="U16" s="11">
        <f t="shared" si="4"/>
        <v>3.4970469381411254E-2</v>
      </c>
      <c r="V16" s="11">
        <f t="shared" si="4"/>
        <v>2.9668699522004287E-2</v>
      </c>
      <c r="W16" s="11">
        <f>K16/SUM(K16:K18)</f>
        <v>3.5714285714285712E-2</v>
      </c>
    </row>
    <row r="17" spans="2:23">
      <c r="B17" s="3" t="s">
        <v>114</v>
      </c>
      <c r="C17" s="8">
        <v>218</v>
      </c>
      <c r="D17" s="8">
        <v>218</v>
      </c>
      <c r="E17" s="8">
        <v>219</v>
      </c>
      <c r="F17" s="8">
        <v>205</v>
      </c>
      <c r="G17" s="8">
        <v>228</v>
      </c>
      <c r="H17" s="8">
        <v>231</v>
      </c>
      <c r="I17" s="8">
        <v>323</v>
      </c>
      <c r="J17" s="8">
        <v>280</v>
      </c>
      <c r="K17" s="8">
        <v>286</v>
      </c>
      <c r="N17" s="9" t="str">
        <f>B17</f>
        <v>Private</v>
      </c>
      <c r="O17" s="11">
        <f>C17/SUM(C16:C18)</f>
        <v>3.2032914554404525E-2</v>
      </c>
      <c r="P17" s="11">
        <f t="shared" ref="P17:W17" si="5">D17/SUM(D16:D18)</f>
        <v>3.1553046750615141E-2</v>
      </c>
      <c r="Q17" s="11">
        <f t="shared" si="5"/>
        <v>3.3056603773584908E-2</v>
      </c>
      <c r="R17" s="11">
        <f t="shared" si="5"/>
        <v>3.1572462652086866E-2</v>
      </c>
      <c r="S17" s="11">
        <f t="shared" si="5"/>
        <v>3.5425730267246734E-2</v>
      </c>
      <c r="T17" s="11">
        <f t="shared" si="5"/>
        <v>3.9663461538461536E-2</v>
      </c>
      <c r="U17" s="11">
        <f t="shared" si="5"/>
        <v>5.0202051600870379E-2</v>
      </c>
      <c r="V17" s="11">
        <f t="shared" si="5"/>
        <v>4.6151310367562225E-2</v>
      </c>
      <c r="W17" s="11">
        <f t="shared" si="5"/>
        <v>4.7730307076101472E-2</v>
      </c>
    </row>
    <row r="18" spans="2:23">
      <c r="B18" s="3" t="s">
        <v>115</v>
      </c>
      <c r="C18" s="8">
        <v>6497</v>
      </c>
      <c r="D18" s="8">
        <v>6585</v>
      </c>
      <c r="E18" s="8">
        <v>6293</v>
      </c>
      <c r="F18" s="8">
        <v>6163</v>
      </c>
      <c r="G18" s="8">
        <v>6135</v>
      </c>
      <c r="H18" s="8">
        <v>5377</v>
      </c>
      <c r="I18" s="8">
        <v>5886</v>
      </c>
      <c r="J18" s="8">
        <v>5607</v>
      </c>
      <c r="K18" s="8">
        <v>5492</v>
      </c>
      <c r="M18" s="19"/>
      <c r="N18" s="19" t="str">
        <f>B18</f>
        <v>Public</v>
      </c>
      <c r="O18" s="20">
        <f>C18/SUM(C16:C18)</f>
        <v>0.954669017706267</v>
      </c>
      <c r="P18" s="20">
        <f t="shared" ref="P18:W18" si="6">D18/SUM(D16:D18)</f>
        <v>0.95310464611376466</v>
      </c>
      <c r="Q18" s="20">
        <f t="shared" si="6"/>
        <v>0.94988679245283014</v>
      </c>
      <c r="R18" s="20">
        <f t="shared" si="6"/>
        <v>0.94917603573078702</v>
      </c>
      <c r="S18" s="20">
        <f t="shared" si="6"/>
        <v>0.95323182100683657</v>
      </c>
      <c r="T18" s="20">
        <f t="shared" si="6"/>
        <v>0.92324862637362637</v>
      </c>
      <c r="U18" s="20">
        <f t="shared" si="6"/>
        <v>0.91482747901771833</v>
      </c>
      <c r="V18" s="20">
        <f t="shared" si="6"/>
        <v>0.9241799901104335</v>
      </c>
      <c r="W18" s="20">
        <f t="shared" si="6"/>
        <v>0.91655540720961282</v>
      </c>
    </row>
    <row r="19" spans="2:23">
      <c r="B19" s="132" t="s">
        <v>128</v>
      </c>
      <c r="C19" s="133"/>
      <c r="D19" s="133"/>
      <c r="E19" s="133"/>
      <c r="F19" s="133"/>
      <c r="G19" s="133"/>
      <c r="H19" s="133"/>
      <c r="I19" s="133"/>
      <c r="J19" s="133"/>
      <c r="K19" s="133"/>
      <c r="M19" s="1" t="s">
        <v>168</v>
      </c>
      <c r="N19" s="1"/>
      <c r="O19" s="1" t="str">
        <f>$C$14</f>
        <v>2015-2016</v>
      </c>
      <c r="P19" s="1" t="str">
        <f>$D$14</f>
        <v>2016-2017</v>
      </c>
      <c r="Q19" s="1" t="str">
        <f>$E$14</f>
        <v>2017-2018</v>
      </c>
      <c r="R19" s="1" t="str">
        <f>$F$14</f>
        <v>2018-2019</v>
      </c>
      <c r="S19" s="1" t="str">
        <f>$G$14</f>
        <v>2019-2020</v>
      </c>
      <c r="T19" s="1" t="str">
        <f>$H$14</f>
        <v>2020-2021</v>
      </c>
      <c r="U19" s="1" t="str">
        <f>$I$14</f>
        <v>2021-2022</v>
      </c>
      <c r="V19" s="1" t="str">
        <f>$J$14</f>
        <v>2022-2023</v>
      </c>
      <c r="W19" s="1" t="str">
        <f>$K$14</f>
        <v>2023-2024</v>
      </c>
    </row>
    <row r="20" spans="2:23">
      <c r="B20" s="3" t="s">
        <v>113</v>
      </c>
      <c r="C20" s="8">
        <v>94.5</v>
      </c>
      <c r="D20" s="8">
        <v>113.5</v>
      </c>
      <c r="E20" s="8">
        <v>113</v>
      </c>
      <c r="F20" s="8">
        <v>125</v>
      </c>
      <c r="G20" s="8">
        <v>90.5</v>
      </c>
      <c r="H20" s="8">
        <v>223</v>
      </c>
      <c r="I20" s="8">
        <v>225</v>
      </c>
      <c r="J20" s="8">
        <v>180</v>
      </c>
      <c r="K20" s="8">
        <v>214</v>
      </c>
      <c r="N20" s="9" t="str">
        <f>B20</f>
        <v>Home-Based</v>
      </c>
      <c r="O20" s="11">
        <f>C20/SUM(C20:C22)</f>
        <v>1.3510615483594253E-2</v>
      </c>
      <c r="P20" s="11">
        <f t="shared" ref="P20:W20" si="7">D20/SUM(D20:D22)</f>
        <v>1.661664592635971E-2</v>
      </c>
      <c r="Q20" s="11">
        <f t="shared" si="7"/>
        <v>1.6441146515349919E-2</v>
      </c>
      <c r="R20" s="11">
        <f t="shared" si="7"/>
        <v>1.8936524768974398E-2</v>
      </c>
      <c r="S20" s="11">
        <f t="shared" si="7"/>
        <v>1.4016882211724618E-2</v>
      </c>
      <c r="T20" s="11">
        <f t="shared" si="7"/>
        <v>3.5051870480980823E-2</v>
      </c>
      <c r="U20" s="11">
        <f t="shared" si="7"/>
        <v>3.6957950065703023E-2</v>
      </c>
      <c r="V20" s="11">
        <f t="shared" si="7"/>
        <v>2.7531355154481494E-2</v>
      </c>
      <c r="W20" s="11">
        <f t="shared" si="7"/>
        <v>3.4449452672247263E-2</v>
      </c>
    </row>
    <row r="21" spans="2:23">
      <c r="B21" s="3" t="s">
        <v>114</v>
      </c>
      <c r="C21" s="8">
        <v>207</v>
      </c>
      <c r="D21" s="8">
        <v>191</v>
      </c>
      <c r="E21" s="8">
        <v>200</v>
      </c>
      <c r="F21" s="8">
        <v>204</v>
      </c>
      <c r="G21" s="8">
        <v>195</v>
      </c>
      <c r="H21" s="8">
        <v>218</v>
      </c>
      <c r="I21" s="8">
        <v>255</v>
      </c>
      <c r="J21" s="8">
        <v>303</v>
      </c>
      <c r="K21" s="8">
        <v>265</v>
      </c>
      <c r="N21" s="9" t="str">
        <f>B21</f>
        <v>Private</v>
      </c>
      <c r="O21" s="11">
        <f>C21/SUM(C20:C22)</f>
        <v>2.9594681535492173E-2</v>
      </c>
      <c r="P21" s="11">
        <f t="shared" ref="P21:W21" si="8">D21/SUM(D20:D22)</f>
        <v>2.7962813849644975E-2</v>
      </c>
      <c r="Q21" s="11">
        <f t="shared" si="8"/>
        <v>2.9099374363451187E-2</v>
      </c>
      <c r="R21" s="11">
        <f t="shared" si="8"/>
        <v>3.0904408422966219E-2</v>
      </c>
      <c r="S21" s="11">
        <f t="shared" si="8"/>
        <v>3.0202121892666304E-2</v>
      </c>
      <c r="T21" s="11">
        <f t="shared" si="8"/>
        <v>3.4265954102483495E-2</v>
      </c>
      <c r="U21" s="11">
        <f t="shared" si="8"/>
        <v>4.1885676741130091E-2</v>
      </c>
      <c r="V21" s="11">
        <f t="shared" si="8"/>
        <v>4.6344447843377178E-2</v>
      </c>
      <c r="W21" s="11">
        <f t="shared" si="8"/>
        <v>4.2659368963296848E-2</v>
      </c>
    </row>
    <row r="22" spans="2:23">
      <c r="B22" s="3" t="s">
        <v>115</v>
      </c>
      <c r="C22" s="8">
        <v>6693</v>
      </c>
      <c r="D22" s="8">
        <v>6526</v>
      </c>
      <c r="E22" s="8">
        <v>6560</v>
      </c>
      <c r="F22" s="8">
        <v>6272</v>
      </c>
      <c r="G22" s="8">
        <v>6171</v>
      </c>
      <c r="H22" s="8">
        <v>5921</v>
      </c>
      <c r="I22" s="8">
        <v>5608</v>
      </c>
      <c r="J22" s="8">
        <v>6055</v>
      </c>
      <c r="K22" s="8">
        <v>5733</v>
      </c>
      <c r="M22" s="19"/>
      <c r="N22" s="19" t="str">
        <f>B22</f>
        <v>Public</v>
      </c>
      <c r="O22" s="20">
        <f>C22/SUM(C20:C22)</f>
        <v>0.95689470298091361</v>
      </c>
      <c r="P22" s="20">
        <f t="shared" ref="P22:W22" si="9">D22/SUM(D20:D22)</f>
        <v>0.95542054022399536</v>
      </c>
      <c r="Q22" s="20">
        <f t="shared" si="9"/>
        <v>0.95445947912119888</v>
      </c>
      <c r="R22" s="20">
        <f t="shared" si="9"/>
        <v>0.95015906680805939</v>
      </c>
      <c r="S22" s="20">
        <f t="shared" si="9"/>
        <v>0.95578099589560905</v>
      </c>
      <c r="T22" s="20">
        <f t="shared" si="9"/>
        <v>0.93068217541653564</v>
      </c>
      <c r="U22" s="20">
        <f t="shared" si="9"/>
        <v>0.9211563731931669</v>
      </c>
      <c r="V22" s="20">
        <f t="shared" si="9"/>
        <v>0.92612419700214133</v>
      </c>
      <c r="W22" s="20">
        <f t="shared" si="9"/>
        <v>0.92289117836445589</v>
      </c>
    </row>
    <row r="23" spans="2:23">
      <c r="B23" s="132" t="s">
        <v>130</v>
      </c>
      <c r="C23" s="133"/>
      <c r="D23" s="133"/>
      <c r="E23" s="133"/>
      <c r="F23" s="133"/>
      <c r="G23" s="133"/>
      <c r="H23" s="133"/>
      <c r="I23" s="133"/>
      <c r="J23" s="133"/>
      <c r="K23" s="133"/>
      <c r="M23" s="1" t="s">
        <v>169</v>
      </c>
      <c r="N23" s="1"/>
      <c r="O23" s="1" t="str">
        <f>$C$14</f>
        <v>2015-2016</v>
      </c>
      <c r="P23" s="1" t="str">
        <f>$D$14</f>
        <v>2016-2017</v>
      </c>
      <c r="Q23" s="1" t="str">
        <f>$E$14</f>
        <v>2017-2018</v>
      </c>
      <c r="R23" s="1" t="str">
        <f>$F$14</f>
        <v>2018-2019</v>
      </c>
      <c r="S23" s="1" t="str">
        <f>$G$14</f>
        <v>2019-2020</v>
      </c>
      <c r="T23" s="1" t="str">
        <f>$H$14</f>
        <v>2020-2021</v>
      </c>
      <c r="U23" s="1" t="str">
        <f>$I$14</f>
        <v>2021-2022</v>
      </c>
      <c r="V23" s="1" t="str">
        <f>$J$14</f>
        <v>2022-2023</v>
      </c>
      <c r="W23" s="1" t="str">
        <f>$K$14</f>
        <v>2023-2024</v>
      </c>
    </row>
    <row r="24" spans="2:23">
      <c r="B24" s="3" t="s">
        <v>113</v>
      </c>
      <c r="C24" s="8">
        <v>75.5</v>
      </c>
      <c r="D24" s="8">
        <v>110</v>
      </c>
      <c r="E24" s="8">
        <v>27</v>
      </c>
      <c r="F24" s="8">
        <v>114</v>
      </c>
      <c r="G24" s="8">
        <v>33</v>
      </c>
      <c r="H24" s="8">
        <v>193</v>
      </c>
      <c r="I24" s="8">
        <v>205</v>
      </c>
      <c r="J24" s="8">
        <v>82</v>
      </c>
      <c r="K24" s="8">
        <v>195</v>
      </c>
      <c r="N24" s="9" t="str">
        <f>B24</f>
        <v>Home-Based</v>
      </c>
      <c r="O24" s="11">
        <f>C24/SUM(C24:C26)</f>
        <v>1.0631556713370415E-2</v>
      </c>
      <c r="P24" s="11">
        <f t="shared" ref="P24:W24" si="10">D24/SUM(D24:D26)</f>
        <v>1.5736766809728183E-2</v>
      </c>
      <c r="Q24" s="11">
        <f t="shared" si="10"/>
        <v>4.0106951871657758E-3</v>
      </c>
      <c r="R24" s="11">
        <f t="shared" si="10"/>
        <v>1.6735173223722841E-2</v>
      </c>
      <c r="S24" s="11">
        <f t="shared" si="10"/>
        <v>5.0738007380073799E-3</v>
      </c>
      <c r="T24" s="11">
        <f t="shared" si="10"/>
        <v>3.0369787568843429E-2</v>
      </c>
      <c r="U24" s="11">
        <f t="shared" si="10"/>
        <v>3.2339485723300206E-2</v>
      </c>
      <c r="V24" s="11">
        <f t="shared" si="10"/>
        <v>1.3449237329834345E-2</v>
      </c>
      <c r="W24" s="11">
        <f t="shared" si="10"/>
        <v>2.9336542801263729E-2</v>
      </c>
    </row>
    <row r="25" spans="2:23">
      <c r="B25" s="3" t="s">
        <v>114</v>
      </c>
      <c r="C25" s="8">
        <v>206</v>
      </c>
      <c r="D25" s="8">
        <v>199</v>
      </c>
      <c r="E25" s="8">
        <v>183</v>
      </c>
      <c r="F25" s="8">
        <v>183</v>
      </c>
      <c r="G25" s="8">
        <v>182</v>
      </c>
      <c r="H25" s="8">
        <v>172</v>
      </c>
      <c r="I25" s="8">
        <v>227</v>
      </c>
      <c r="J25" s="8">
        <v>243</v>
      </c>
      <c r="K25" s="8">
        <v>270</v>
      </c>
      <c r="N25" s="9" t="str">
        <f>B25</f>
        <v>Private</v>
      </c>
      <c r="O25" s="11">
        <f>C25/SUM(C24:C26)</f>
        <v>2.9007956065619938E-2</v>
      </c>
      <c r="P25" s="11">
        <f t="shared" ref="P25:W25" si="11">D25/SUM(D24:D26)</f>
        <v>2.8469241773962803E-2</v>
      </c>
      <c r="Q25" s="11">
        <f t="shared" si="11"/>
        <v>2.7183600713012478E-2</v>
      </c>
      <c r="R25" s="11">
        <f t="shared" si="11"/>
        <v>2.6864357017028773E-2</v>
      </c>
      <c r="S25" s="11">
        <f t="shared" si="11"/>
        <v>2.7982779827798277E-2</v>
      </c>
      <c r="T25" s="11">
        <f t="shared" si="11"/>
        <v>2.7065302911093627E-2</v>
      </c>
      <c r="U25" s="11">
        <f t="shared" si="11"/>
        <v>3.5810064678971444E-2</v>
      </c>
      <c r="V25" s="11">
        <f t="shared" si="11"/>
        <v>3.9855666721338362E-2</v>
      </c>
      <c r="W25" s="11">
        <f t="shared" si="11"/>
        <v>4.0619828494057472E-2</v>
      </c>
    </row>
    <row r="26" spans="2:23">
      <c r="B26" s="3" t="s">
        <v>115</v>
      </c>
      <c r="C26" s="8">
        <v>6820</v>
      </c>
      <c r="D26" s="8">
        <v>6681</v>
      </c>
      <c r="E26" s="8">
        <v>6522</v>
      </c>
      <c r="F26" s="8">
        <v>6515</v>
      </c>
      <c r="G26" s="8">
        <v>6289</v>
      </c>
      <c r="H26" s="8">
        <v>5990</v>
      </c>
      <c r="I26" s="8">
        <v>5907</v>
      </c>
      <c r="J26" s="8">
        <v>5772</v>
      </c>
      <c r="K26" s="8">
        <v>6182</v>
      </c>
      <c r="M26" s="19"/>
      <c r="N26" s="19" t="str">
        <f>B26</f>
        <v>Public</v>
      </c>
      <c r="O26" s="20">
        <f>C26/SUM(C24:C26)</f>
        <v>0.96036048722100964</v>
      </c>
      <c r="P26" s="20">
        <f t="shared" ref="P26:W26" si="12">D26/SUM(D24:D26)</f>
        <v>0.95579399141630905</v>
      </c>
      <c r="Q26" s="20">
        <f t="shared" si="12"/>
        <v>0.9688057040998217</v>
      </c>
      <c r="R26" s="20">
        <f t="shared" si="12"/>
        <v>0.95640046975924842</v>
      </c>
      <c r="S26" s="20">
        <f t="shared" si="12"/>
        <v>0.96694341943419437</v>
      </c>
      <c r="T26" s="20">
        <f t="shared" si="12"/>
        <v>0.94256490952006289</v>
      </c>
      <c r="U26" s="20">
        <f t="shared" si="12"/>
        <v>0.93185044959772834</v>
      </c>
      <c r="V26" s="20">
        <f t="shared" si="12"/>
        <v>0.94669509594882728</v>
      </c>
      <c r="W26" s="20">
        <f t="shared" si="12"/>
        <v>0.93004362870467883</v>
      </c>
    </row>
    <row r="27" spans="2:23">
      <c r="B27" s="132" t="s">
        <v>133</v>
      </c>
      <c r="C27" s="133"/>
      <c r="D27" s="133"/>
      <c r="E27" s="133"/>
      <c r="F27" s="133"/>
      <c r="G27" s="133"/>
      <c r="H27" s="133"/>
      <c r="I27" s="133"/>
      <c r="J27" s="133"/>
      <c r="K27" s="133"/>
      <c r="M27" s="1" t="s">
        <v>170</v>
      </c>
      <c r="N27" s="1"/>
      <c r="O27" s="1" t="str">
        <f>$C$14</f>
        <v>2015-2016</v>
      </c>
      <c r="P27" s="1" t="str">
        <f>$D$14</f>
        <v>2016-2017</v>
      </c>
      <c r="Q27" s="1" t="str">
        <f>$E$14</f>
        <v>2017-2018</v>
      </c>
      <c r="R27" s="1" t="str">
        <f>$F$14</f>
        <v>2018-2019</v>
      </c>
      <c r="S27" s="1" t="str">
        <f>$G$14</f>
        <v>2019-2020</v>
      </c>
      <c r="T27" s="1" t="str">
        <f>$H$14</f>
        <v>2020-2021</v>
      </c>
      <c r="U27" s="1" t="str">
        <f>$I$14</f>
        <v>2021-2022</v>
      </c>
      <c r="V27" s="1" t="str">
        <f>$J$14</f>
        <v>2022-2023</v>
      </c>
      <c r="W27" s="1" t="str">
        <f>$K$14</f>
        <v>2023-2024</v>
      </c>
    </row>
    <row r="28" spans="2:23">
      <c r="B28" s="3" t="s">
        <v>113</v>
      </c>
      <c r="C28" s="8">
        <v>108</v>
      </c>
      <c r="D28" s="8">
        <v>125</v>
      </c>
      <c r="E28" s="8">
        <v>122</v>
      </c>
      <c r="F28" s="8">
        <v>119</v>
      </c>
      <c r="G28" s="8">
        <v>91</v>
      </c>
      <c r="H28" s="8">
        <v>238</v>
      </c>
      <c r="I28" s="8">
        <v>216</v>
      </c>
      <c r="J28" s="8">
        <v>193</v>
      </c>
      <c r="K28" s="8">
        <v>208</v>
      </c>
      <c r="N28" s="9" t="str">
        <f>B28</f>
        <v>Home-Based</v>
      </c>
      <c r="O28" s="11">
        <f>C28/SUM(C28:C30)</f>
        <v>1.5340909090909091E-2</v>
      </c>
      <c r="P28" s="11">
        <f t="shared" ref="P28:W28" si="13">D28/SUM(D28:D30)</f>
        <v>1.7332224070992788E-2</v>
      </c>
      <c r="Q28" s="11">
        <f t="shared" si="13"/>
        <v>1.7356665243989187E-2</v>
      </c>
      <c r="R28" s="11">
        <f t="shared" si="13"/>
        <v>1.752319246060963E-2</v>
      </c>
      <c r="S28" s="11">
        <f t="shared" si="13"/>
        <v>1.3345065258835607E-2</v>
      </c>
      <c r="T28" s="11">
        <f t="shared" si="13"/>
        <v>3.6093418259023353E-2</v>
      </c>
      <c r="U28" s="11">
        <f t="shared" si="13"/>
        <v>3.3488372093023258E-2</v>
      </c>
      <c r="V28" s="11">
        <f t="shared" si="13"/>
        <v>3.0118601747815232E-2</v>
      </c>
      <c r="W28" s="11">
        <f t="shared" si="13"/>
        <v>3.3131570563873843E-2</v>
      </c>
    </row>
    <row r="29" spans="2:23">
      <c r="B29" s="3" t="s">
        <v>114</v>
      </c>
      <c r="C29" s="8">
        <v>207</v>
      </c>
      <c r="D29" s="8">
        <v>216</v>
      </c>
      <c r="E29" s="8">
        <v>192</v>
      </c>
      <c r="F29" s="8">
        <v>185</v>
      </c>
      <c r="G29" s="8">
        <v>172</v>
      </c>
      <c r="H29" s="8">
        <v>196</v>
      </c>
      <c r="I29" s="8">
        <v>201</v>
      </c>
      <c r="J29" s="8">
        <v>233</v>
      </c>
      <c r="K29" s="8">
        <v>228</v>
      </c>
      <c r="N29" s="9" t="str">
        <f>B29</f>
        <v>Private</v>
      </c>
      <c r="O29" s="11">
        <f>C29/SUM(C28:C30)</f>
        <v>2.9403409090909091E-2</v>
      </c>
      <c r="P29" s="11">
        <f t="shared" ref="P29:W29" si="14">D29/SUM(D28:D30)</f>
        <v>2.9950083194675542E-2</v>
      </c>
      <c r="Q29" s="11">
        <f t="shared" si="14"/>
        <v>2.7315407597097739E-2</v>
      </c>
      <c r="R29" s="11">
        <f t="shared" si="14"/>
        <v>2.7241937858930938E-2</v>
      </c>
      <c r="S29" s="11">
        <f t="shared" si="14"/>
        <v>2.5223639829887082E-2</v>
      </c>
      <c r="T29" s="11">
        <f t="shared" si="14"/>
        <v>2.9723991507430998E-2</v>
      </c>
      <c r="U29" s="11">
        <f t="shared" si="14"/>
        <v>3.1162790697674417E-2</v>
      </c>
      <c r="V29" s="11">
        <f t="shared" si="14"/>
        <v>3.6360799001248438E-2</v>
      </c>
      <c r="W29" s="11">
        <f t="shared" si="14"/>
        <v>3.6317298502707866E-2</v>
      </c>
    </row>
    <row r="30" spans="2:23">
      <c r="B30" s="3" t="s">
        <v>115</v>
      </c>
      <c r="C30" s="8">
        <v>6725</v>
      </c>
      <c r="D30" s="8">
        <v>6871</v>
      </c>
      <c r="E30" s="8">
        <v>6715</v>
      </c>
      <c r="F30" s="8">
        <v>6487</v>
      </c>
      <c r="G30" s="8">
        <v>6556</v>
      </c>
      <c r="H30" s="8">
        <v>6160</v>
      </c>
      <c r="I30" s="8">
        <v>6033</v>
      </c>
      <c r="J30" s="8">
        <v>5982</v>
      </c>
      <c r="K30" s="8">
        <v>5842</v>
      </c>
      <c r="M30" s="19"/>
      <c r="N30" s="19" t="str">
        <f>B30</f>
        <v>Public</v>
      </c>
      <c r="O30" s="20">
        <f>C30/SUM(C28:C30)</f>
        <v>0.95525568181818177</v>
      </c>
      <c r="P30" s="20">
        <f t="shared" ref="P30:W30" si="15">D30/SUM(D28:D30)</f>
        <v>0.95271769273433171</v>
      </c>
      <c r="Q30" s="20">
        <f t="shared" si="15"/>
        <v>0.95532792715891313</v>
      </c>
      <c r="R30" s="20">
        <f t="shared" si="15"/>
        <v>0.95523486968045945</v>
      </c>
      <c r="S30" s="20">
        <f t="shared" si="15"/>
        <v>0.96143129491127732</v>
      </c>
      <c r="T30" s="20">
        <f t="shared" si="15"/>
        <v>0.93418259023354566</v>
      </c>
      <c r="U30" s="20">
        <f t="shared" si="15"/>
        <v>0.93534883720930229</v>
      </c>
      <c r="V30" s="20">
        <f t="shared" si="15"/>
        <v>0.93352059925093633</v>
      </c>
      <c r="W30" s="20">
        <f t="shared" si="15"/>
        <v>0.93055113093341824</v>
      </c>
    </row>
    <row r="31" spans="2:23">
      <c r="B31" s="132" t="s">
        <v>134</v>
      </c>
      <c r="C31" s="133"/>
      <c r="D31" s="133"/>
      <c r="E31" s="133"/>
      <c r="F31" s="133"/>
      <c r="G31" s="133"/>
      <c r="H31" s="133"/>
      <c r="I31" s="133"/>
      <c r="J31" s="133"/>
      <c r="K31" s="133"/>
      <c r="M31" s="1" t="s">
        <v>171</v>
      </c>
      <c r="N31" s="1"/>
      <c r="O31" s="1" t="str">
        <f>$C$14</f>
        <v>2015-2016</v>
      </c>
      <c r="P31" s="1" t="str">
        <f>$D$14</f>
        <v>2016-2017</v>
      </c>
      <c r="Q31" s="1" t="str">
        <f>$E$14</f>
        <v>2017-2018</v>
      </c>
      <c r="R31" s="1" t="str">
        <f>$F$14</f>
        <v>2018-2019</v>
      </c>
      <c r="S31" s="1" t="str">
        <f>$G$14</f>
        <v>2019-2020</v>
      </c>
      <c r="T31" s="1" t="str">
        <f>$H$14</f>
        <v>2020-2021</v>
      </c>
      <c r="U31" s="1" t="str">
        <f>$I$14</f>
        <v>2021-2022</v>
      </c>
      <c r="V31" s="1" t="str">
        <f>$J$14</f>
        <v>2022-2023</v>
      </c>
      <c r="W31" s="1" t="str">
        <f>$K$14</f>
        <v>2023-2024</v>
      </c>
    </row>
    <row r="32" spans="2:23">
      <c r="B32" s="3" t="s">
        <v>113</v>
      </c>
      <c r="C32" s="8">
        <v>86</v>
      </c>
      <c r="D32" s="8">
        <v>110</v>
      </c>
      <c r="E32" s="8">
        <v>104</v>
      </c>
      <c r="F32" s="8">
        <v>132</v>
      </c>
      <c r="G32" s="8">
        <v>90</v>
      </c>
      <c r="H32" s="8">
        <v>208</v>
      </c>
      <c r="I32" s="8">
        <v>243</v>
      </c>
      <c r="J32" s="8">
        <v>167</v>
      </c>
      <c r="K32" s="8">
        <v>220</v>
      </c>
      <c r="N32" s="9" t="str">
        <f>B32</f>
        <v>Home-Based</v>
      </c>
      <c r="O32" s="11">
        <f>C32/SUM(C32:C34)</f>
        <v>1.2518195050946142E-2</v>
      </c>
      <c r="P32" s="11">
        <f t="shared" ref="P32:W32" si="16">D32/SUM(D32:D34)</f>
        <v>1.5543309311855305E-2</v>
      </c>
      <c r="Q32" s="11">
        <f t="shared" si="16"/>
        <v>1.4396456256921373E-2</v>
      </c>
      <c r="R32" s="11">
        <f t="shared" si="16"/>
        <v>1.872340425531915E-2</v>
      </c>
      <c r="S32" s="11">
        <f t="shared" si="16"/>
        <v>1.3284132841328414E-2</v>
      </c>
      <c r="T32" s="11">
        <f t="shared" si="16"/>
        <v>3.0507480199471988E-2</v>
      </c>
      <c r="U32" s="11">
        <f t="shared" si="16"/>
        <v>3.6448177591120443E-2</v>
      </c>
      <c r="V32" s="11">
        <f t="shared" si="16"/>
        <v>2.5566442131047154E-2</v>
      </c>
      <c r="W32" s="11">
        <f t="shared" si="16"/>
        <v>3.3945378799567966E-2</v>
      </c>
    </row>
    <row r="33" spans="2:23">
      <c r="B33" s="3" t="s">
        <v>114</v>
      </c>
      <c r="C33" s="8">
        <v>179</v>
      </c>
      <c r="D33" s="8">
        <v>197</v>
      </c>
      <c r="E33" s="8">
        <v>202</v>
      </c>
      <c r="F33" s="8">
        <v>195</v>
      </c>
      <c r="G33" s="8">
        <v>167</v>
      </c>
      <c r="H33" s="8">
        <v>175</v>
      </c>
      <c r="I33" s="8">
        <v>208</v>
      </c>
      <c r="J33" s="8">
        <v>212</v>
      </c>
      <c r="K33" s="8">
        <v>214</v>
      </c>
      <c r="N33" s="9" t="str">
        <f>B33</f>
        <v>Private</v>
      </c>
      <c r="O33" s="11">
        <f>C33/SUM(C32:C34)</f>
        <v>2.6055312954876272E-2</v>
      </c>
      <c r="P33" s="11">
        <f t="shared" ref="P33:W33" si="17">D33/SUM(D32:D34)</f>
        <v>2.7836653949413592E-2</v>
      </c>
      <c r="Q33" s="11">
        <f t="shared" si="17"/>
        <v>2.7962347729789592E-2</v>
      </c>
      <c r="R33" s="11">
        <f t="shared" si="17"/>
        <v>2.7659574468085105E-2</v>
      </c>
      <c r="S33" s="11">
        <f t="shared" si="17"/>
        <v>2.4649446494464943E-2</v>
      </c>
      <c r="T33" s="11">
        <f t="shared" si="17"/>
        <v>2.5667351129363448E-2</v>
      </c>
      <c r="U33" s="11">
        <f t="shared" si="17"/>
        <v>3.11984400779961E-2</v>
      </c>
      <c r="V33" s="11">
        <f t="shared" si="17"/>
        <v>3.2455603184323334E-2</v>
      </c>
      <c r="W33" s="11">
        <f t="shared" si="17"/>
        <v>3.3019595741397935E-2</v>
      </c>
    </row>
    <row r="34" spans="2:23">
      <c r="B34" s="3" t="s">
        <v>115</v>
      </c>
      <c r="C34" s="8">
        <v>6605</v>
      </c>
      <c r="D34" s="8">
        <v>6770</v>
      </c>
      <c r="E34" s="8">
        <v>6918</v>
      </c>
      <c r="F34" s="8">
        <v>6723</v>
      </c>
      <c r="G34" s="8">
        <v>6518</v>
      </c>
      <c r="H34" s="8">
        <v>6435</v>
      </c>
      <c r="I34" s="8">
        <v>6216</v>
      </c>
      <c r="J34" s="8">
        <v>6153</v>
      </c>
      <c r="K34" s="8">
        <v>6047</v>
      </c>
      <c r="M34" s="19"/>
      <c r="N34" s="19" t="str">
        <f>B34</f>
        <v>Public</v>
      </c>
      <c r="O34" s="20">
        <f>C34/SUM(C32:C34)</f>
        <v>0.96142649199417762</v>
      </c>
      <c r="P34" s="20">
        <f t="shared" ref="P34:V34" si="18">D34/SUM(D32:D34)</f>
        <v>0.95662003673873108</v>
      </c>
      <c r="Q34" s="20">
        <f t="shared" si="18"/>
        <v>0.95764119601328901</v>
      </c>
      <c r="R34" s="20">
        <f t="shared" si="18"/>
        <v>0.95361702127659576</v>
      </c>
      <c r="S34" s="20">
        <f t="shared" si="18"/>
        <v>0.96206642066420667</v>
      </c>
      <c r="T34" s="20">
        <f t="shared" si="18"/>
        <v>0.94382516867116462</v>
      </c>
      <c r="U34" s="20">
        <f t="shared" si="18"/>
        <v>0.9323533823308835</v>
      </c>
      <c r="V34" s="20">
        <f t="shared" si="18"/>
        <v>0.94197795468462953</v>
      </c>
      <c r="W34" s="20">
        <f>K34/SUM(K32:K34)</f>
        <v>0.93303502545903405</v>
      </c>
    </row>
    <row r="35" spans="2:23">
      <c r="B35" s="132" t="s">
        <v>135</v>
      </c>
      <c r="C35" s="133"/>
      <c r="D35" s="133"/>
      <c r="E35" s="133"/>
      <c r="F35" s="133"/>
      <c r="G35" s="133"/>
      <c r="H35" s="133"/>
      <c r="I35" s="133"/>
      <c r="J35" s="133"/>
      <c r="K35" s="133"/>
      <c r="M35" s="1" t="s">
        <v>172</v>
      </c>
      <c r="N35" s="1"/>
      <c r="O35" s="1" t="str">
        <f>$C$14</f>
        <v>2015-2016</v>
      </c>
      <c r="P35" s="1" t="str">
        <f>$D$14</f>
        <v>2016-2017</v>
      </c>
      <c r="Q35" s="1" t="str">
        <f>$E$14</f>
        <v>2017-2018</v>
      </c>
      <c r="R35" s="1" t="str">
        <f>$F$14</f>
        <v>2018-2019</v>
      </c>
      <c r="S35" s="1" t="str">
        <f>$G$14</f>
        <v>2019-2020</v>
      </c>
      <c r="T35" s="1" t="str">
        <f>$H$14</f>
        <v>2020-2021</v>
      </c>
      <c r="U35" s="1" t="str">
        <f>$I$14</f>
        <v>2021-2022</v>
      </c>
      <c r="V35" s="1" t="str">
        <f>$J$14</f>
        <v>2022-2023</v>
      </c>
      <c r="W35" s="1" t="str">
        <f>$K$14</f>
        <v>2023-2024</v>
      </c>
    </row>
    <row r="36" spans="2:23">
      <c r="B36" s="3" t="s">
        <v>113</v>
      </c>
      <c r="C36" s="8">
        <v>107</v>
      </c>
      <c r="D36" s="8">
        <v>123</v>
      </c>
      <c r="E36" s="8">
        <v>116</v>
      </c>
      <c r="F36" s="8">
        <v>111</v>
      </c>
      <c r="G36" s="8">
        <v>111</v>
      </c>
      <c r="H36" s="8">
        <v>173</v>
      </c>
      <c r="I36" s="8">
        <v>201</v>
      </c>
      <c r="J36" s="8">
        <v>187</v>
      </c>
      <c r="K36" s="8">
        <v>221</v>
      </c>
      <c r="N36" s="9" t="str">
        <f>B36</f>
        <v>Home-Based</v>
      </c>
      <c r="O36" s="11">
        <f>C36/SUM(C36:C38)</f>
        <v>1.6406010426249618E-2</v>
      </c>
      <c r="P36" s="11">
        <f t="shared" ref="P36:W36" si="19">D36/SUM(D36:D38)</f>
        <v>1.7672413793103449E-2</v>
      </c>
      <c r="Q36" s="11">
        <f t="shared" si="19"/>
        <v>1.6342631727247113E-2</v>
      </c>
      <c r="R36" s="11">
        <f t="shared" si="19"/>
        <v>1.5342087076710436E-2</v>
      </c>
      <c r="S36" s="11">
        <f t="shared" si="19"/>
        <v>1.5784982935153583E-2</v>
      </c>
      <c r="T36" s="11">
        <f t="shared" si="19"/>
        <v>2.5396359365825016E-2</v>
      </c>
      <c r="U36" s="11">
        <f t="shared" si="19"/>
        <v>2.9334500875656741E-2</v>
      </c>
      <c r="V36" s="11">
        <f t="shared" si="19"/>
        <v>2.8052805280528052E-2</v>
      </c>
      <c r="W36" s="11">
        <f t="shared" si="19"/>
        <v>3.3213104899308683E-2</v>
      </c>
    </row>
    <row r="37" spans="2:23">
      <c r="B37" s="3" t="s">
        <v>114</v>
      </c>
      <c r="C37" s="8">
        <v>185</v>
      </c>
      <c r="D37" s="8">
        <v>175</v>
      </c>
      <c r="E37" s="8">
        <v>193</v>
      </c>
      <c r="F37" s="8">
        <v>206</v>
      </c>
      <c r="G37" s="8">
        <v>183</v>
      </c>
      <c r="H37" s="8">
        <v>180</v>
      </c>
      <c r="I37" s="8">
        <v>192</v>
      </c>
      <c r="J37" s="8">
        <v>219</v>
      </c>
      <c r="K37" s="8">
        <v>190</v>
      </c>
      <c r="N37" s="9" t="str">
        <f>B37</f>
        <v>Private</v>
      </c>
      <c r="O37" s="11">
        <f>C37/SUM(C36:C38)</f>
        <v>2.8365532045384851E-2</v>
      </c>
      <c r="P37" s="11">
        <f t="shared" ref="P37:W37" si="20">D37/SUM(D36:D38)</f>
        <v>2.5143678160919541E-2</v>
      </c>
      <c r="Q37" s="11">
        <f t="shared" si="20"/>
        <v>2.719075795998873E-2</v>
      </c>
      <c r="R37" s="11">
        <f t="shared" si="20"/>
        <v>2.8472702142363512E-2</v>
      </c>
      <c r="S37" s="11">
        <f t="shared" si="20"/>
        <v>2.6023890784982934E-2</v>
      </c>
      <c r="T37" s="11">
        <f t="shared" si="20"/>
        <v>2.6423957721667644E-2</v>
      </c>
      <c r="U37" s="11">
        <f t="shared" si="20"/>
        <v>2.8021015761821366E-2</v>
      </c>
      <c r="V37" s="11">
        <f t="shared" si="20"/>
        <v>3.2853285328532857E-2</v>
      </c>
      <c r="W37" s="11">
        <f t="shared" si="20"/>
        <v>2.8554253080853621E-2</v>
      </c>
    </row>
    <row r="38" spans="2:23">
      <c r="B38" s="3" t="s">
        <v>115</v>
      </c>
      <c r="C38" s="8">
        <v>6230</v>
      </c>
      <c r="D38" s="8">
        <v>6662</v>
      </c>
      <c r="E38" s="8">
        <v>6789</v>
      </c>
      <c r="F38" s="8">
        <v>6918</v>
      </c>
      <c r="G38" s="8">
        <v>6738</v>
      </c>
      <c r="H38" s="8">
        <v>6459</v>
      </c>
      <c r="I38" s="8">
        <v>6459</v>
      </c>
      <c r="J38" s="8">
        <v>6260</v>
      </c>
      <c r="K38" s="8">
        <v>6243</v>
      </c>
      <c r="M38" s="19"/>
      <c r="N38" s="19" t="str">
        <f>B38</f>
        <v>Public</v>
      </c>
      <c r="O38" s="20">
        <f>C38/SUM(C36:C38)</f>
        <v>0.95522845752836549</v>
      </c>
      <c r="P38" s="20">
        <f t="shared" ref="P38:W38" si="21">D38/SUM(D36:D38)</f>
        <v>0.95718390804597697</v>
      </c>
      <c r="Q38" s="20">
        <f t="shared" si="21"/>
        <v>0.95646661031276414</v>
      </c>
      <c r="R38" s="20">
        <f t="shared" si="21"/>
        <v>0.95618521078092611</v>
      </c>
      <c r="S38" s="20">
        <f t="shared" si="21"/>
        <v>0.95819112627986347</v>
      </c>
      <c r="T38" s="20">
        <f t="shared" si="21"/>
        <v>0.94817968291250732</v>
      </c>
      <c r="U38" s="20">
        <f t="shared" si="21"/>
        <v>0.94264448336252193</v>
      </c>
      <c r="V38" s="20">
        <f t="shared" si="21"/>
        <v>0.93909390939093906</v>
      </c>
      <c r="W38" s="20">
        <f t="shared" si="21"/>
        <v>0.93823264201983769</v>
      </c>
    </row>
    <row r="39" spans="2:23">
      <c r="B39" s="132" t="s">
        <v>136</v>
      </c>
      <c r="C39" s="133"/>
      <c r="D39" s="133"/>
      <c r="E39" s="133"/>
      <c r="F39" s="133"/>
      <c r="G39" s="133"/>
      <c r="H39" s="133"/>
      <c r="I39" s="133"/>
      <c r="J39" s="133"/>
      <c r="K39" s="133"/>
      <c r="M39" s="1" t="s">
        <v>173</v>
      </c>
      <c r="N39" s="1"/>
      <c r="O39" s="1" t="str">
        <f>$C$14</f>
        <v>2015-2016</v>
      </c>
      <c r="P39" s="1" t="str">
        <f>$D$14</f>
        <v>2016-2017</v>
      </c>
      <c r="Q39" s="1" t="str">
        <f>$E$14</f>
        <v>2017-2018</v>
      </c>
      <c r="R39" s="1" t="str">
        <f>$F$14</f>
        <v>2018-2019</v>
      </c>
      <c r="S39" s="1" t="str">
        <f>$G$14</f>
        <v>2019-2020</v>
      </c>
      <c r="T39" s="1" t="str">
        <f>$H$14</f>
        <v>2020-2021</v>
      </c>
      <c r="U39" s="1" t="str">
        <f>$I$14</f>
        <v>2021-2022</v>
      </c>
      <c r="V39" s="1" t="str">
        <f>$J$14</f>
        <v>2022-2023</v>
      </c>
      <c r="W39" s="1" t="str">
        <f>$K$14</f>
        <v>2023-2024</v>
      </c>
    </row>
    <row r="40" spans="2:23">
      <c r="B40" s="3" t="s">
        <v>113</v>
      </c>
      <c r="C40" s="8">
        <v>100</v>
      </c>
      <c r="D40" s="8">
        <v>123</v>
      </c>
      <c r="E40" s="8">
        <v>98</v>
      </c>
      <c r="F40" s="8">
        <v>133</v>
      </c>
      <c r="G40" s="8">
        <v>96</v>
      </c>
      <c r="H40" s="8">
        <v>185</v>
      </c>
      <c r="I40" s="8">
        <v>200</v>
      </c>
      <c r="J40" s="8">
        <v>173</v>
      </c>
      <c r="K40" s="8">
        <v>182</v>
      </c>
      <c r="N40" s="9" t="str">
        <f>B40</f>
        <v>Home-Based</v>
      </c>
      <c r="O40" s="11">
        <f>C40/SUM(C40:C42)</f>
        <v>1.5128593040847202E-2</v>
      </c>
      <c r="P40" s="11">
        <f t="shared" ref="P40:W40" si="22">D40/SUM(D40:D42)</f>
        <v>1.8591293833131801E-2</v>
      </c>
      <c r="Q40" s="11">
        <f t="shared" si="22"/>
        <v>1.4137334102712061E-2</v>
      </c>
      <c r="R40" s="11">
        <f t="shared" si="22"/>
        <v>1.8588399720475192E-2</v>
      </c>
      <c r="S40" s="11">
        <f t="shared" si="22"/>
        <v>1.32798450684742E-2</v>
      </c>
      <c r="T40" s="11">
        <f t="shared" si="22"/>
        <v>2.6192835905422623E-2</v>
      </c>
      <c r="U40" s="11">
        <f t="shared" si="22"/>
        <v>2.9137529137529136E-2</v>
      </c>
      <c r="V40" s="11">
        <f t="shared" si="22"/>
        <v>2.4913594470046083E-2</v>
      </c>
      <c r="W40" s="11">
        <f t="shared" si="22"/>
        <v>2.704710952593253E-2</v>
      </c>
    </row>
    <row r="41" spans="2:23">
      <c r="B41" s="3" t="s">
        <v>114</v>
      </c>
      <c r="C41" s="8">
        <v>167</v>
      </c>
      <c r="D41" s="8">
        <v>188</v>
      </c>
      <c r="E41" s="8">
        <v>187</v>
      </c>
      <c r="F41" s="8">
        <v>205</v>
      </c>
      <c r="G41" s="8">
        <v>199</v>
      </c>
      <c r="H41" s="8">
        <v>183</v>
      </c>
      <c r="I41" s="8">
        <v>183</v>
      </c>
      <c r="J41" s="8">
        <v>201</v>
      </c>
      <c r="K41" s="8">
        <v>215</v>
      </c>
      <c r="N41" s="9" t="str">
        <f>B41</f>
        <v>Private</v>
      </c>
      <c r="O41" s="11">
        <f>C41/SUM(C40:C42)</f>
        <v>2.5264750378214827E-2</v>
      </c>
      <c r="P41" s="11">
        <f t="shared" ref="P41:W41" si="23">D41/SUM(D40:D42)</f>
        <v>2.8415961305925032E-2</v>
      </c>
      <c r="Q41" s="11">
        <f t="shared" si="23"/>
        <v>2.6976341604154644E-2</v>
      </c>
      <c r="R41" s="11">
        <f t="shared" si="23"/>
        <v>2.8651292802236199E-2</v>
      </c>
      <c r="S41" s="11">
        <f t="shared" si="23"/>
        <v>2.7528012173191313E-2</v>
      </c>
      <c r="T41" s="11">
        <f t="shared" si="23"/>
        <v>2.590967011185049E-2</v>
      </c>
      <c r="U41" s="11">
        <f t="shared" si="23"/>
        <v>2.666083916083916E-2</v>
      </c>
      <c r="V41" s="11">
        <f t="shared" si="23"/>
        <v>2.8945852534562212E-2</v>
      </c>
      <c r="W41" s="11">
        <f t="shared" si="23"/>
        <v>3.1951255758656559E-2</v>
      </c>
    </row>
    <row r="42" spans="2:23">
      <c r="B42" s="3" t="s">
        <v>115</v>
      </c>
      <c r="C42" s="8">
        <v>6343</v>
      </c>
      <c r="D42" s="8">
        <v>6305</v>
      </c>
      <c r="E42" s="8">
        <v>6647</v>
      </c>
      <c r="F42" s="8">
        <v>6817</v>
      </c>
      <c r="G42" s="8">
        <v>6934</v>
      </c>
      <c r="H42" s="8">
        <v>6695</v>
      </c>
      <c r="I42" s="8">
        <v>6481</v>
      </c>
      <c r="J42" s="8">
        <v>6570</v>
      </c>
      <c r="K42" s="8">
        <v>6332</v>
      </c>
      <c r="M42" s="19"/>
      <c r="N42" s="19" t="str">
        <f>B42</f>
        <v>Public</v>
      </c>
      <c r="O42" s="20">
        <f>C42/SUM(C40:C42)</f>
        <v>0.95960665658093802</v>
      </c>
      <c r="P42" s="20">
        <f t="shared" ref="P42:W42" si="24">D42/SUM(D40:D42)</f>
        <v>0.95299274486094321</v>
      </c>
      <c r="Q42" s="20">
        <f t="shared" si="24"/>
        <v>0.95888632429313325</v>
      </c>
      <c r="R42" s="20">
        <f t="shared" si="24"/>
        <v>0.95276030747728857</v>
      </c>
      <c r="S42" s="20">
        <f t="shared" si="24"/>
        <v>0.95919214275833453</v>
      </c>
      <c r="T42" s="20">
        <f t="shared" si="24"/>
        <v>0.94789749398272694</v>
      </c>
      <c r="U42" s="20">
        <f t="shared" si="24"/>
        <v>0.94420163170163174</v>
      </c>
      <c r="V42" s="20">
        <f t="shared" si="24"/>
        <v>0.94614055299539168</v>
      </c>
      <c r="W42" s="20">
        <f t="shared" si="24"/>
        <v>0.94100163471541087</v>
      </c>
    </row>
    <row r="43" spans="2:23">
      <c r="B43" s="132" t="s">
        <v>137</v>
      </c>
      <c r="C43" s="133"/>
      <c r="D43" s="133"/>
      <c r="E43" s="133"/>
      <c r="F43" s="133"/>
      <c r="G43" s="133"/>
      <c r="H43" s="133"/>
      <c r="I43" s="133"/>
      <c r="J43" s="133"/>
      <c r="K43" s="133"/>
      <c r="M43" s="1" t="s">
        <v>174</v>
      </c>
      <c r="N43" s="1"/>
      <c r="O43" s="1" t="str">
        <f>$C$14</f>
        <v>2015-2016</v>
      </c>
      <c r="P43" s="1" t="str">
        <f>$D$14</f>
        <v>2016-2017</v>
      </c>
      <c r="Q43" s="1" t="str">
        <f>$E$14</f>
        <v>2017-2018</v>
      </c>
      <c r="R43" s="1" t="str">
        <f>$F$14</f>
        <v>2018-2019</v>
      </c>
      <c r="S43" s="1" t="str">
        <f>$G$14</f>
        <v>2019-2020</v>
      </c>
      <c r="T43" s="1" t="str">
        <f>$H$14</f>
        <v>2020-2021</v>
      </c>
      <c r="U43" s="1" t="str">
        <f>$I$14</f>
        <v>2021-2022</v>
      </c>
      <c r="V43" s="1" t="str">
        <f>$J$14</f>
        <v>2022-2023</v>
      </c>
      <c r="W43" s="1" t="str">
        <f>$K$14</f>
        <v>2023-2024</v>
      </c>
    </row>
    <row r="44" spans="2:23">
      <c r="B44" s="3" t="s">
        <v>113</v>
      </c>
      <c r="C44" s="8">
        <v>109</v>
      </c>
      <c r="D44" s="8">
        <v>108</v>
      </c>
      <c r="E44" s="8">
        <v>106</v>
      </c>
      <c r="F44" s="8">
        <v>107</v>
      </c>
      <c r="G44" s="8">
        <v>105</v>
      </c>
      <c r="H44" s="8">
        <v>153</v>
      </c>
      <c r="I44" s="8">
        <v>164</v>
      </c>
      <c r="J44" s="8">
        <v>165</v>
      </c>
      <c r="K44" s="8">
        <v>214</v>
      </c>
      <c r="N44" s="9" t="str">
        <f>B44</f>
        <v>Home-Based</v>
      </c>
      <c r="O44" s="11">
        <f>C44/SUM(C44:C46)</f>
        <v>1.7015298157976897E-2</v>
      </c>
      <c r="P44" s="11">
        <f t="shared" ref="P44:W44" si="25">D44/SUM(D44:D46)</f>
        <v>1.6174928860266585E-2</v>
      </c>
      <c r="Q44" s="11">
        <f t="shared" si="25"/>
        <v>1.5783204288266826E-2</v>
      </c>
      <c r="R44" s="11">
        <f t="shared" si="25"/>
        <v>1.534270146257528E-2</v>
      </c>
      <c r="S44" s="11">
        <f t="shared" si="25"/>
        <v>1.4589412255106295E-2</v>
      </c>
      <c r="T44" s="11">
        <f t="shared" si="25"/>
        <v>2.0981897970378496E-2</v>
      </c>
      <c r="U44" s="11">
        <f t="shared" si="25"/>
        <v>2.3030473248139307E-2</v>
      </c>
      <c r="V44" s="11">
        <f t="shared" si="25"/>
        <v>2.3843930635838149E-2</v>
      </c>
      <c r="W44" s="11">
        <f t="shared" si="25"/>
        <v>3.0350304921287759E-2</v>
      </c>
    </row>
    <row r="45" spans="2:23">
      <c r="B45" s="3" t="s">
        <v>114</v>
      </c>
      <c r="C45" s="8">
        <v>151</v>
      </c>
      <c r="D45" s="8">
        <v>154</v>
      </c>
      <c r="E45" s="8">
        <v>167</v>
      </c>
      <c r="F45" s="8">
        <v>155</v>
      </c>
      <c r="G45" s="8">
        <v>169</v>
      </c>
      <c r="H45" s="8">
        <v>150</v>
      </c>
      <c r="I45" s="8">
        <v>163</v>
      </c>
      <c r="J45" s="8">
        <v>167</v>
      </c>
      <c r="K45" s="8">
        <v>169</v>
      </c>
      <c r="N45" s="9" t="str">
        <f>B45</f>
        <v>Private</v>
      </c>
      <c r="O45" s="11">
        <f>C45/SUM(C44:C46)</f>
        <v>2.3571651576646892E-2</v>
      </c>
      <c r="P45" s="11">
        <f t="shared" ref="P45:W45" si="26">D45/SUM(D44:D46)</f>
        <v>2.3064250411861616E-2</v>
      </c>
      <c r="Q45" s="11">
        <f t="shared" si="26"/>
        <v>2.4865991661703394E-2</v>
      </c>
      <c r="R45" s="11">
        <f t="shared" si="26"/>
        <v>2.2225408660739892E-2</v>
      </c>
      <c r="S45" s="11">
        <f t="shared" si="26"/>
        <v>2.3482006391552037E-2</v>
      </c>
      <c r="T45" s="11">
        <f t="shared" si="26"/>
        <v>2.0570488206253429E-2</v>
      </c>
      <c r="U45" s="11">
        <f t="shared" si="26"/>
        <v>2.2890043533211626E-2</v>
      </c>
      <c r="V45" s="11">
        <f t="shared" si="26"/>
        <v>2.4132947976878611E-2</v>
      </c>
      <c r="W45" s="11">
        <f t="shared" si="26"/>
        <v>2.396823145653099E-2</v>
      </c>
    </row>
    <row r="46" spans="2:23">
      <c r="B46" s="3" t="s">
        <v>115</v>
      </c>
      <c r="C46" s="8">
        <v>6146</v>
      </c>
      <c r="D46" s="8">
        <v>6415</v>
      </c>
      <c r="E46" s="8">
        <v>6443</v>
      </c>
      <c r="F46" s="8">
        <v>6712</v>
      </c>
      <c r="G46" s="8">
        <v>6923</v>
      </c>
      <c r="H46" s="8">
        <v>6989</v>
      </c>
      <c r="I46" s="8">
        <v>6794</v>
      </c>
      <c r="J46" s="8">
        <v>6588</v>
      </c>
      <c r="K46" s="8">
        <v>6668</v>
      </c>
      <c r="M46" s="19"/>
      <c r="N46" s="19" t="str">
        <f>B46</f>
        <v>Public</v>
      </c>
      <c r="O46" s="20">
        <f>C46/SUM(C44:C46)</f>
        <v>0.95941305026537615</v>
      </c>
      <c r="P46" s="20">
        <f t="shared" ref="P46:W46" si="27">D46/SUM(D44:D46)</f>
        <v>0.96076082072787183</v>
      </c>
      <c r="Q46" s="20">
        <f t="shared" si="27"/>
        <v>0.95935080405002982</v>
      </c>
      <c r="R46" s="20">
        <f t="shared" si="27"/>
        <v>0.96243188987668482</v>
      </c>
      <c r="S46" s="20">
        <f t="shared" si="27"/>
        <v>0.96192858135334169</v>
      </c>
      <c r="T46" s="20">
        <f t="shared" si="27"/>
        <v>0.95844761382336807</v>
      </c>
      <c r="U46" s="20">
        <f t="shared" si="27"/>
        <v>0.9540794832186491</v>
      </c>
      <c r="V46" s="20">
        <f t="shared" si="27"/>
        <v>0.95202312138728329</v>
      </c>
      <c r="W46" s="20">
        <f t="shared" si="27"/>
        <v>0.94568146362218131</v>
      </c>
    </row>
    <row r="47" spans="2:23">
      <c r="B47" s="132" t="s">
        <v>147</v>
      </c>
      <c r="C47" s="133"/>
      <c r="D47" s="133"/>
      <c r="E47" s="133"/>
      <c r="F47" s="133"/>
      <c r="G47" s="133"/>
      <c r="H47" s="133"/>
      <c r="I47" s="133"/>
      <c r="J47" s="133"/>
      <c r="K47" s="133"/>
      <c r="M47" s="1" t="s">
        <v>175</v>
      </c>
      <c r="N47" s="1"/>
      <c r="O47" s="1" t="str">
        <f>$C$14</f>
        <v>2015-2016</v>
      </c>
      <c r="P47" s="1" t="str">
        <f>$D$14</f>
        <v>2016-2017</v>
      </c>
      <c r="Q47" s="1" t="str">
        <f>$E$14</f>
        <v>2017-2018</v>
      </c>
      <c r="R47" s="1" t="str">
        <f>$F$14</f>
        <v>2018-2019</v>
      </c>
      <c r="S47" s="1" t="str">
        <f>$G$14</f>
        <v>2019-2020</v>
      </c>
      <c r="T47" s="1" t="str">
        <f>$H$14</f>
        <v>2020-2021</v>
      </c>
      <c r="U47" s="1" t="str">
        <f>$I$14</f>
        <v>2021-2022</v>
      </c>
      <c r="V47" s="1" t="str">
        <f>$J$14</f>
        <v>2022-2023</v>
      </c>
      <c r="W47" s="1" t="str">
        <f>$K$14</f>
        <v>2023-2024</v>
      </c>
    </row>
    <row r="48" spans="2:23">
      <c r="B48" s="3" t="s">
        <v>113</v>
      </c>
      <c r="C48" s="8">
        <v>102</v>
      </c>
      <c r="D48" s="8">
        <v>125</v>
      </c>
      <c r="E48" s="8">
        <v>99</v>
      </c>
      <c r="F48" s="8">
        <v>112</v>
      </c>
      <c r="G48" s="8">
        <v>94</v>
      </c>
      <c r="H48" s="8">
        <v>130</v>
      </c>
      <c r="I48" s="8">
        <v>174</v>
      </c>
      <c r="J48" s="8">
        <v>154</v>
      </c>
      <c r="K48" s="8">
        <v>168</v>
      </c>
      <c r="N48" s="9" t="str">
        <f>B48</f>
        <v>Home-Based</v>
      </c>
      <c r="O48" s="11">
        <f>C48/SUM(C48:C50)</f>
        <v>1.5977443609022556E-2</v>
      </c>
      <c r="P48" s="11">
        <f t="shared" ref="P48:V48" si="28">D48/SUM(D48:D50)</f>
        <v>1.9373837569745814E-2</v>
      </c>
      <c r="Q48" s="11">
        <f t="shared" si="28"/>
        <v>1.4710252600297177E-2</v>
      </c>
      <c r="R48" s="11">
        <f t="shared" si="28"/>
        <v>1.671641791044776E-2</v>
      </c>
      <c r="S48" s="11">
        <f t="shared" si="28"/>
        <v>1.3453556605123802E-2</v>
      </c>
      <c r="T48" s="11">
        <f t="shared" si="28"/>
        <v>1.8068102849200834E-2</v>
      </c>
      <c r="U48" s="11">
        <f t="shared" si="28"/>
        <v>2.3799753795650389E-2</v>
      </c>
      <c r="V48" s="11">
        <f t="shared" si="28"/>
        <v>2.1297192642787996E-2</v>
      </c>
      <c r="W48" s="11">
        <f>K48/SUM(K48:K50)</f>
        <v>2.4106758501937151E-2</v>
      </c>
    </row>
    <row r="49" spans="2:23">
      <c r="B49" s="3" t="s">
        <v>114</v>
      </c>
      <c r="C49" s="8">
        <v>169</v>
      </c>
      <c r="D49" s="8">
        <v>132</v>
      </c>
      <c r="E49" s="8">
        <v>142</v>
      </c>
      <c r="F49" s="8">
        <v>151</v>
      </c>
      <c r="G49" s="8">
        <v>134</v>
      </c>
      <c r="H49" s="8">
        <v>151</v>
      </c>
      <c r="I49" s="8">
        <v>170</v>
      </c>
      <c r="J49" s="8">
        <v>174</v>
      </c>
      <c r="K49" s="8">
        <v>129</v>
      </c>
      <c r="N49" s="9" t="str">
        <f>B49</f>
        <v>Private</v>
      </c>
      <c r="O49" s="11">
        <f>C49/SUM(C48:C50)</f>
        <v>2.6472431077694234E-2</v>
      </c>
      <c r="P49" s="11">
        <f t="shared" ref="P49:W49" si="29">D49/SUM(D48:D50)</f>
        <v>2.045877247365158E-2</v>
      </c>
      <c r="Q49" s="11">
        <f t="shared" si="29"/>
        <v>2.1099554234769689E-2</v>
      </c>
      <c r="R49" s="11">
        <f t="shared" si="29"/>
        <v>2.2537313432835823E-2</v>
      </c>
      <c r="S49" s="11">
        <f t="shared" si="29"/>
        <v>1.9178474309431801E-2</v>
      </c>
      <c r="T49" s="11">
        <f t="shared" si="29"/>
        <v>2.098679638637943E-2</v>
      </c>
      <c r="U49" s="11">
        <f t="shared" si="29"/>
        <v>2.3252633018738887E-2</v>
      </c>
      <c r="V49" s="11">
        <f t="shared" si="29"/>
        <v>2.4063061817176049E-2</v>
      </c>
      <c r="W49" s="11">
        <f t="shared" si="29"/>
        <v>1.8510546706844596E-2</v>
      </c>
    </row>
    <row r="50" spans="2:23">
      <c r="B50" s="3" t="s">
        <v>115</v>
      </c>
      <c r="C50" s="8">
        <v>6113</v>
      </c>
      <c r="D50" s="8">
        <v>6195</v>
      </c>
      <c r="E50" s="8">
        <v>6489</v>
      </c>
      <c r="F50" s="8">
        <v>6437</v>
      </c>
      <c r="G50" s="8">
        <v>6759</v>
      </c>
      <c r="H50" s="8">
        <v>6914</v>
      </c>
      <c r="I50" s="8">
        <v>6967</v>
      </c>
      <c r="J50" s="8">
        <v>6903</v>
      </c>
      <c r="K50" s="8">
        <v>6672</v>
      </c>
      <c r="M50" s="19"/>
      <c r="N50" s="19" t="str">
        <f>B50</f>
        <v>Public</v>
      </c>
      <c r="O50" s="20">
        <f>C50/SUM(C48:C50)</f>
        <v>0.95755012531328321</v>
      </c>
      <c r="P50" s="20">
        <f t="shared" ref="P50:W50" si="30">D50/SUM(D48:D50)</f>
        <v>0.96016738995660256</v>
      </c>
      <c r="Q50" s="20">
        <f t="shared" si="30"/>
        <v>0.96419019316493315</v>
      </c>
      <c r="R50" s="20">
        <f t="shared" si="30"/>
        <v>0.96074626865671642</v>
      </c>
      <c r="S50" s="20">
        <f t="shared" si="30"/>
        <v>0.96736796908544442</v>
      </c>
      <c r="T50" s="20">
        <f t="shared" si="30"/>
        <v>0.96094510076441975</v>
      </c>
      <c r="U50" s="20">
        <f t="shared" si="30"/>
        <v>0.95294761318561072</v>
      </c>
      <c r="V50" s="20">
        <f t="shared" si="30"/>
        <v>0.95463974554003594</v>
      </c>
      <c r="W50" s="20">
        <f t="shared" si="30"/>
        <v>0.95738269479121829</v>
      </c>
    </row>
    <row r="51" spans="2:23">
      <c r="B51" s="132" t="s">
        <v>148</v>
      </c>
      <c r="C51" s="133"/>
      <c r="D51" s="133"/>
      <c r="E51" s="133"/>
      <c r="F51" s="133"/>
      <c r="G51" s="133"/>
      <c r="H51" s="133"/>
      <c r="I51" s="133"/>
      <c r="J51" s="133"/>
      <c r="K51" s="133"/>
      <c r="M51" s="1" t="s">
        <v>176</v>
      </c>
      <c r="N51" s="1"/>
      <c r="O51" s="1" t="str">
        <f>$C$14</f>
        <v>2015-2016</v>
      </c>
      <c r="P51" s="1" t="str">
        <f>$D$14</f>
        <v>2016-2017</v>
      </c>
      <c r="Q51" s="1" t="str">
        <f>$E$14</f>
        <v>2017-2018</v>
      </c>
      <c r="R51" s="1" t="str">
        <f>$F$14</f>
        <v>2018-2019</v>
      </c>
      <c r="S51" s="1" t="str">
        <f>$G$14</f>
        <v>2019-2020</v>
      </c>
      <c r="T51" s="1" t="str">
        <f>$H$14</f>
        <v>2020-2021</v>
      </c>
      <c r="U51" s="1" t="str">
        <f>$I$14</f>
        <v>2021-2022</v>
      </c>
      <c r="V51" s="1" t="str">
        <f>$J$14</f>
        <v>2022-2023</v>
      </c>
      <c r="W51" s="1" t="str">
        <f>$K$14</f>
        <v>2023-2024</v>
      </c>
    </row>
    <row r="52" spans="2:23">
      <c r="B52" s="3" t="s">
        <v>113</v>
      </c>
      <c r="C52" s="8">
        <v>76</v>
      </c>
      <c r="D52" s="8">
        <v>124</v>
      </c>
      <c r="E52" s="8">
        <v>102</v>
      </c>
      <c r="F52" s="8">
        <v>112</v>
      </c>
      <c r="G52" s="8">
        <v>85</v>
      </c>
      <c r="H52" s="8">
        <v>100</v>
      </c>
      <c r="I52" s="8">
        <v>156</v>
      </c>
      <c r="J52" s="8">
        <v>119</v>
      </c>
      <c r="K52" s="8">
        <v>166</v>
      </c>
      <c r="N52" s="9" t="str">
        <f>B52</f>
        <v>Home-Based</v>
      </c>
      <c r="O52" s="11">
        <f>C52/SUM(C52:C54)</f>
        <v>1.1471698113207546E-2</v>
      </c>
      <c r="P52" s="11">
        <f t="shared" ref="P52:W52" si="31">D52/SUM(D52:D54)</f>
        <v>1.9044693595453847E-2</v>
      </c>
      <c r="Q52" s="11">
        <f t="shared" si="31"/>
        <v>1.5796809663930617E-2</v>
      </c>
      <c r="R52" s="11">
        <f t="shared" si="31"/>
        <v>1.6538688718251624E-2</v>
      </c>
      <c r="S52" s="11">
        <f t="shared" si="31"/>
        <v>1.2843759443940768E-2</v>
      </c>
      <c r="T52" s="11">
        <f t="shared" si="31"/>
        <v>1.3943112102621304E-2</v>
      </c>
      <c r="U52" s="11">
        <f t="shared" si="31"/>
        <v>2.1095334685598377E-2</v>
      </c>
      <c r="V52" s="11">
        <f t="shared" si="31"/>
        <v>1.5738658907551911E-2</v>
      </c>
      <c r="W52" s="11">
        <f t="shared" si="31"/>
        <v>2.2625051110808231E-2</v>
      </c>
    </row>
    <row r="53" spans="2:23">
      <c r="B53" s="3" t="s">
        <v>114</v>
      </c>
      <c r="C53" s="8">
        <v>149</v>
      </c>
      <c r="D53" s="8">
        <v>152</v>
      </c>
      <c r="E53" s="8">
        <v>120</v>
      </c>
      <c r="F53" s="8">
        <v>139</v>
      </c>
      <c r="G53" s="8">
        <v>70</v>
      </c>
      <c r="H53" s="8">
        <v>127</v>
      </c>
      <c r="I53" s="8">
        <v>158</v>
      </c>
      <c r="J53" s="8">
        <v>158</v>
      </c>
      <c r="K53" s="8">
        <v>144</v>
      </c>
      <c r="N53" s="9" t="str">
        <f>B53</f>
        <v>Private</v>
      </c>
      <c r="O53" s="11">
        <f>C53/SUM(C52:C54)</f>
        <v>2.2490566037735849E-2</v>
      </c>
      <c r="P53" s="11">
        <f t="shared" ref="P53:W53" si="32">D53/SUM(D52:D54)</f>
        <v>2.3345108278298266E-2</v>
      </c>
      <c r="Q53" s="11">
        <f t="shared" si="32"/>
        <v>1.8584481957565433E-2</v>
      </c>
      <c r="R53" s="11">
        <f t="shared" si="32"/>
        <v>2.0525694034258711E-2</v>
      </c>
      <c r="S53" s="11">
        <f t="shared" si="32"/>
        <v>1.0577213659715926E-2</v>
      </c>
      <c r="T53" s="11">
        <f t="shared" si="32"/>
        <v>1.7707752370329056E-2</v>
      </c>
      <c r="U53" s="11">
        <f t="shared" si="32"/>
        <v>2.13657876943881E-2</v>
      </c>
      <c r="V53" s="11">
        <f t="shared" si="32"/>
        <v>2.0896706784816824E-2</v>
      </c>
      <c r="W53" s="11">
        <f t="shared" si="32"/>
        <v>1.9626550361183045E-2</v>
      </c>
    </row>
    <row r="54" spans="2:23">
      <c r="B54" s="3" t="s">
        <v>115</v>
      </c>
      <c r="C54" s="8">
        <v>6400</v>
      </c>
      <c r="D54" s="8">
        <v>6235</v>
      </c>
      <c r="E54" s="8">
        <v>6235</v>
      </c>
      <c r="F54" s="8">
        <v>6521</v>
      </c>
      <c r="G54" s="8">
        <v>6463</v>
      </c>
      <c r="H54" s="8">
        <v>6945</v>
      </c>
      <c r="I54" s="8">
        <v>7081</v>
      </c>
      <c r="J54" s="8">
        <v>7284</v>
      </c>
      <c r="K54" s="8">
        <v>7027</v>
      </c>
      <c r="M54" s="19"/>
      <c r="N54" s="19" t="str">
        <f>B54</f>
        <v>Public</v>
      </c>
      <c r="O54" s="20">
        <f>C54/SUM(C52:C54)</f>
        <v>0.96603773584905661</v>
      </c>
      <c r="P54" s="20">
        <f t="shared" ref="P54:W54" si="33">D54/SUM(D52:D54)</f>
        <v>0.95761019812624792</v>
      </c>
      <c r="Q54" s="20">
        <f t="shared" si="33"/>
        <v>0.96561870837850394</v>
      </c>
      <c r="R54" s="20">
        <f t="shared" si="33"/>
        <v>0.96293561724748966</v>
      </c>
      <c r="S54" s="20">
        <f t="shared" si="33"/>
        <v>0.97657902689634335</v>
      </c>
      <c r="T54" s="20">
        <f t="shared" si="33"/>
        <v>0.9683491355270496</v>
      </c>
      <c r="U54" s="20">
        <f t="shared" si="33"/>
        <v>0.95753887762001355</v>
      </c>
      <c r="V54" s="20">
        <f t="shared" si="33"/>
        <v>0.96336463430763131</v>
      </c>
      <c r="W54" s="20">
        <f t="shared" si="33"/>
        <v>0.95774839852800875</v>
      </c>
    </row>
    <row r="55" spans="2:23">
      <c r="B55" s="132" t="s">
        <v>150</v>
      </c>
      <c r="C55" s="133"/>
      <c r="D55" s="133"/>
      <c r="E55" s="133"/>
      <c r="F55" s="133"/>
      <c r="G55" s="133"/>
      <c r="H55" s="133"/>
      <c r="I55" s="133"/>
      <c r="J55" s="133"/>
      <c r="K55" s="133"/>
      <c r="M55" s="1" t="s">
        <v>177</v>
      </c>
      <c r="N55" s="1"/>
      <c r="O55" s="1" t="str">
        <f>$C$14</f>
        <v>2015-2016</v>
      </c>
      <c r="P55" s="1" t="str">
        <f>$D$14</f>
        <v>2016-2017</v>
      </c>
      <c r="Q55" s="1" t="str">
        <f>$E$14</f>
        <v>2017-2018</v>
      </c>
      <c r="R55" s="1" t="str">
        <f>$F$14</f>
        <v>2018-2019</v>
      </c>
      <c r="S55" s="1" t="str">
        <f>$G$14</f>
        <v>2019-2020</v>
      </c>
      <c r="T55" s="1" t="str">
        <f>$H$14</f>
        <v>2020-2021</v>
      </c>
      <c r="U55" s="1" t="str">
        <f>$I$14</f>
        <v>2021-2022</v>
      </c>
      <c r="V55" s="1" t="str">
        <f>$J$14</f>
        <v>2022-2023</v>
      </c>
      <c r="W55" s="1" t="str">
        <f>$K$14</f>
        <v>2023-2024</v>
      </c>
    </row>
    <row r="56" spans="2:23">
      <c r="B56" s="3" t="s">
        <v>113</v>
      </c>
      <c r="C56" s="8">
        <v>75</v>
      </c>
      <c r="D56" s="8">
        <v>86</v>
      </c>
      <c r="E56" s="8">
        <v>95</v>
      </c>
      <c r="F56" s="8">
        <v>87</v>
      </c>
      <c r="G56" s="8">
        <v>80</v>
      </c>
      <c r="H56" s="8">
        <v>107</v>
      </c>
      <c r="I56" s="8">
        <v>108</v>
      </c>
      <c r="J56" s="8">
        <v>123</v>
      </c>
      <c r="K56" s="8">
        <v>137</v>
      </c>
      <c r="N56" s="9" t="str">
        <f>B56</f>
        <v>Home-Based</v>
      </c>
      <c r="O56" s="11">
        <f>C56/SUM(C56:C58)</f>
        <v>1.1757328734911428E-2</v>
      </c>
      <c r="P56" s="11">
        <f t="shared" ref="P56:W56" si="34">D56/SUM(D56:D58)</f>
        <v>1.307388263910003E-2</v>
      </c>
      <c r="Q56" s="11">
        <f t="shared" si="34"/>
        <v>1.4561618638871858E-2</v>
      </c>
      <c r="R56" s="11">
        <f t="shared" si="34"/>
        <v>1.3475836431226766E-2</v>
      </c>
      <c r="S56" s="11">
        <f t="shared" si="34"/>
        <v>1.1872959335114277E-2</v>
      </c>
      <c r="T56" s="11">
        <f t="shared" si="34"/>
        <v>1.5953481437304309E-2</v>
      </c>
      <c r="U56" s="11">
        <f t="shared" si="34"/>
        <v>1.5147265077138849E-2</v>
      </c>
      <c r="V56" s="11">
        <f t="shared" si="34"/>
        <v>1.6483516483516484E-2</v>
      </c>
      <c r="W56" s="11">
        <f t="shared" si="34"/>
        <v>1.8057203110583894E-2</v>
      </c>
    </row>
    <row r="57" spans="2:23">
      <c r="B57" s="3" t="s">
        <v>114</v>
      </c>
      <c r="C57" s="8">
        <v>102</v>
      </c>
      <c r="D57" s="8">
        <v>119</v>
      </c>
      <c r="E57" s="8">
        <v>137</v>
      </c>
      <c r="F57" s="8">
        <v>108</v>
      </c>
      <c r="G57" s="8">
        <v>73</v>
      </c>
      <c r="H57" s="8">
        <v>130</v>
      </c>
      <c r="I57" s="8">
        <v>127</v>
      </c>
      <c r="J57" s="8">
        <v>159</v>
      </c>
      <c r="K57" s="8">
        <v>130</v>
      </c>
      <c r="N57" s="9" t="str">
        <f>B57</f>
        <v>Private</v>
      </c>
      <c r="O57" s="11">
        <f>C57/SUM(C56:C58)</f>
        <v>1.5989967079479542E-2</v>
      </c>
      <c r="P57" s="11">
        <f t="shared" ref="P57:W57" si="35">D57/SUM(D56:D58)</f>
        <v>1.8090605047126788E-2</v>
      </c>
      <c r="Q57" s="11">
        <f t="shared" si="35"/>
        <v>2.0999386879215206E-2</v>
      </c>
      <c r="R57" s="11">
        <f t="shared" si="35"/>
        <v>1.6728624535315983E-2</v>
      </c>
      <c r="S57" s="11">
        <f t="shared" si="35"/>
        <v>1.0834075393291778E-2</v>
      </c>
      <c r="T57" s="11">
        <f t="shared" si="35"/>
        <v>1.9382734456537945E-2</v>
      </c>
      <c r="U57" s="11">
        <f t="shared" si="35"/>
        <v>1.7812061711079945E-2</v>
      </c>
      <c r="V57" s="11">
        <f t="shared" si="35"/>
        <v>2.1307960332350575E-2</v>
      </c>
      <c r="W57" s="11">
        <f t="shared" si="35"/>
        <v>1.7134572294714642E-2</v>
      </c>
    </row>
    <row r="58" spans="2:23">
      <c r="B58" s="3" t="s">
        <v>115</v>
      </c>
      <c r="C58" s="8">
        <v>6202</v>
      </c>
      <c r="D58" s="8">
        <v>6373</v>
      </c>
      <c r="E58" s="8">
        <v>6292</v>
      </c>
      <c r="F58" s="8">
        <v>6261</v>
      </c>
      <c r="G58" s="8">
        <v>6585</v>
      </c>
      <c r="H58" s="8">
        <v>6470</v>
      </c>
      <c r="I58" s="8">
        <v>6895</v>
      </c>
      <c r="J58" s="8">
        <v>7180</v>
      </c>
      <c r="K58" s="8">
        <v>7320</v>
      </c>
      <c r="M58" s="19"/>
      <c r="N58" s="19" t="str">
        <f>B58</f>
        <v>Public</v>
      </c>
      <c r="O58" s="20">
        <f>C58/SUM(C56:C58)</f>
        <v>0.97225270418560905</v>
      </c>
      <c r="P58" s="20">
        <f t="shared" ref="P58:W58" si="36">D58/SUM(D56:D58)</f>
        <v>0.96883551231377318</v>
      </c>
      <c r="Q58" s="20">
        <f t="shared" si="36"/>
        <v>0.96443899448191295</v>
      </c>
      <c r="R58" s="20">
        <f t="shared" si="36"/>
        <v>0.96979553903345728</v>
      </c>
      <c r="S58" s="20">
        <f t="shared" si="36"/>
        <v>0.97729296527159393</v>
      </c>
      <c r="T58" s="20">
        <f t="shared" si="36"/>
        <v>0.96466378410615772</v>
      </c>
      <c r="U58" s="20">
        <f t="shared" si="36"/>
        <v>0.96704067321178122</v>
      </c>
      <c r="V58" s="20">
        <f t="shared" si="36"/>
        <v>0.96220852318413297</v>
      </c>
      <c r="W58" s="20">
        <f t="shared" si="36"/>
        <v>0.9648082245947015</v>
      </c>
    </row>
    <row r="59" spans="2:23">
      <c r="B59" s="132" t="s">
        <v>151</v>
      </c>
      <c r="C59" s="133"/>
      <c r="D59" s="133"/>
      <c r="E59" s="133"/>
      <c r="F59" s="133"/>
      <c r="G59" s="133"/>
      <c r="H59" s="133"/>
      <c r="I59" s="133"/>
      <c r="J59" s="133"/>
      <c r="K59" s="133"/>
      <c r="M59" s="1" t="s">
        <v>178</v>
      </c>
      <c r="N59" s="1"/>
      <c r="O59" s="1" t="str">
        <f>$C$14</f>
        <v>2015-2016</v>
      </c>
      <c r="P59" s="1" t="str">
        <f>$D$14</f>
        <v>2016-2017</v>
      </c>
      <c r="Q59" s="1" t="str">
        <f>$E$14</f>
        <v>2017-2018</v>
      </c>
      <c r="R59" s="1" t="str">
        <f>$F$14</f>
        <v>2018-2019</v>
      </c>
      <c r="S59" s="1" t="str">
        <f>$G$14</f>
        <v>2019-2020</v>
      </c>
      <c r="T59" s="1" t="str">
        <f>$H$14</f>
        <v>2020-2021</v>
      </c>
      <c r="U59" s="1" t="str">
        <f>$I$14</f>
        <v>2021-2022</v>
      </c>
      <c r="V59" s="1" t="str">
        <f>$J$14</f>
        <v>2022-2023</v>
      </c>
      <c r="W59" s="1" t="str">
        <f>$K$14</f>
        <v>2023-2024</v>
      </c>
    </row>
    <row r="60" spans="2:23">
      <c r="B60" s="3" t="s">
        <v>113</v>
      </c>
      <c r="C60" s="8">
        <v>64</v>
      </c>
      <c r="D60" s="8">
        <v>73</v>
      </c>
      <c r="E60" s="8">
        <v>68</v>
      </c>
      <c r="F60" s="8">
        <v>89</v>
      </c>
      <c r="G60" s="8">
        <v>79</v>
      </c>
      <c r="H60" s="8">
        <v>78</v>
      </c>
      <c r="I60" s="8">
        <v>102</v>
      </c>
      <c r="J60" s="8">
        <v>95</v>
      </c>
      <c r="K60" s="8">
        <v>125</v>
      </c>
      <c r="N60" s="9" t="str">
        <f>B60</f>
        <v>Home-Based</v>
      </c>
      <c r="O60" s="11">
        <f>C60/SUM(C60:C62)</f>
        <v>1.057676417121137E-2</v>
      </c>
      <c r="P60" s="11">
        <f t="shared" ref="P60:W60" si="37">D60/SUM(D60:D62)</f>
        <v>1.1517828968128748E-2</v>
      </c>
      <c r="Q60" s="11">
        <f t="shared" si="37"/>
        <v>1.0453497309761722E-2</v>
      </c>
      <c r="R60" s="11">
        <f t="shared" si="37"/>
        <v>1.382416899658279E-2</v>
      </c>
      <c r="S60" s="11">
        <f t="shared" si="37"/>
        <v>1.2460567823343848E-2</v>
      </c>
      <c r="T60" s="11">
        <f t="shared" si="37"/>
        <v>1.1715229798738359E-2</v>
      </c>
      <c r="U60" s="11">
        <f t="shared" si="37"/>
        <v>1.5185350602947744E-2</v>
      </c>
      <c r="V60" s="11">
        <f t="shared" si="37"/>
        <v>1.304945054945055E-2</v>
      </c>
      <c r="W60" s="11">
        <f t="shared" si="37"/>
        <v>1.6810112963959119E-2</v>
      </c>
    </row>
    <row r="61" spans="2:23">
      <c r="B61" s="3" t="s">
        <v>114</v>
      </c>
      <c r="C61" s="8">
        <v>116</v>
      </c>
      <c r="D61" s="8">
        <v>86</v>
      </c>
      <c r="E61" s="8">
        <v>106</v>
      </c>
      <c r="F61" s="8">
        <v>133</v>
      </c>
      <c r="G61" s="8">
        <v>43</v>
      </c>
      <c r="H61" s="8">
        <v>96</v>
      </c>
      <c r="I61" s="8">
        <v>106</v>
      </c>
      <c r="J61" s="8">
        <v>98</v>
      </c>
      <c r="K61" s="8">
        <v>118</v>
      </c>
      <c r="N61" s="9" t="str">
        <f>B61</f>
        <v>Private</v>
      </c>
      <c r="O61" s="11">
        <f>C61/SUM(C60:C62)</f>
        <v>1.9170385060320608E-2</v>
      </c>
      <c r="P61" s="11">
        <f t="shared" ref="P61:W61" si="38">D61/SUM(D60:D62)</f>
        <v>1.3568949195329758E-2</v>
      </c>
      <c r="Q61" s="11">
        <f t="shared" si="38"/>
        <v>1.6295157571099155E-2</v>
      </c>
      <c r="R61" s="11">
        <f t="shared" si="38"/>
        <v>2.0658589624106865E-2</v>
      </c>
      <c r="S61" s="11">
        <f t="shared" si="38"/>
        <v>6.782334384858044E-3</v>
      </c>
      <c r="T61" s="11">
        <f t="shared" si="38"/>
        <v>1.4418744367677981E-2</v>
      </c>
      <c r="U61" s="11">
        <f t="shared" si="38"/>
        <v>1.5780854548161381E-2</v>
      </c>
      <c r="V61" s="11">
        <f t="shared" si="38"/>
        <v>1.3461538461538462E-2</v>
      </c>
      <c r="W61" s="11">
        <f t="shared" si="38"/>
        <v>1.5868746637977407E-2</v>
      </c>
    </row>
    <row r="62" spans="2:23">
      <c r="B62" s="3" t="s">
        <v>115</v>
      </c>
      <c r="C62" s="8">
        <v>5871</v>
      </c>
      <c r="D62" s="8">
        <v>6179</v>
      </c>
      <c r="E62" s="8">
        <v>6331</v>
      </c>
      <c r="F62" s="8">
        <v>6216</v>
      </c>
      <c r="G62" s="8">
        <v>6218</v>
      </c>
      <c r="H62" s="8">
        <v>6484</v>
      </c>
      <c r="I62" s="8">
        <v>6509</v>
      </c>
      <c r="J62" s="8">
        <v>7087</v>
      </c>
      <c r="K62" s="8">
        <v>7193</v>
      </c>
      <c r="M62" s="19"/>
      <c r="N62" s="19" t="str">
        <f>B62</f>
        <v>Public</v>
      </c>
      <c r="O62" s="20">
        <f>C62/SUM(C60:C62)</f>
        <v>0.97025285076846801</v>
      </c>
      <c r="P62" s="20">
        <f t="shared" ref="P62:W62" si="39">D62/SUM(D60:D62)</f>
        <v>0.9749132218365415</v>
      </c>
      <c r="Q62" s="20">
        <f t="shared" si="39"/>
        <v>0.97325134511913913</v>
      </c>
      <c r="R62" s="20">
        <f t="shared" si="39"/>
        <v>0.96551724137931039</v>
      </c>
      <c r="S62" s="20">
        <f t="shared" si="39"/>
        <v>0.98075709779179809</v>
      </c>
      <c r="T62" s="20">
        <f t="shared" si="39"/>
        <v>0.97386602583358362</v>
      </c>
      <c r="U62" s="20">
        <f t="shared" si="39"/>
        <v>0.96903379484889085</v>
      </c>
      <c r="V62" s="20">
        <f t="shared" si="39"/>
        <v>0.97348901098901097</v>
      </c>
      <c r="W62" s="20">
        <f t="shared" si="39"/>
        <v>0.96732114039806349</v>
      </c>
    </row>
    <row r="63" spans="2:23">
      <c r="B63" s="132" t="s">
        <v>152</v>
      </c>
      <c r="C63" s="133"/>
      <c r="D63" s="133"/>
      <c r="E63" s="133"/>
      <c r="F63" s="133"/>
      <c r="G63" s="133"/>
      <c r="H63" s="133"/>
      <c r="I63" s="133"/>
      <c r="J63" s="133"/>
      <c r="K63" s="133"/>
      <c r="M63" s="1" t="s">
        <v>179</v>
      </c>
      <c r="N63" s="1"/>
      <c r="O63" s="1" t="str">
        <f>$C$14</f>
        <v>2015-2016</v>
      </c>
      <c r="P63" s="1" t="str">
        <f>$D$14</f>
        <v>2016-2017</v>
      </c>
      <c r="Q63" s="1" t="str">
        <f>$E$14</f>
        <v>2017-2018</v>
      </c>
      <c r="R63" s="1" t="str">
        <f>$F$14</f>
        <v>2018-2019</v>
      </c>
      <c r="S63" s="1" t="str">
        <f>$G$14</f>
        <v>2019-2020</v>
      </c>
      <c r="T63" s="1" t="str">
        <f>$H$14</f>
        <v>2020-2021</v>
      </c>
      <c r="U63" s="1" t="str">
        <f>$I$14</f>
        <v>2021-2022</v>
      </c>
      <c r="V63" s="1" t="str">
        <f>$J$14</f>
        <v>2022-2023</v>
      </c>
      <c r="W63" s="1" t="str">
        <f>$K$14</f>
        <v>2023-2024</v>
      </c>
    </row>
    <row r="64" spans="2:23">
      <c r="B64" s="3" t="s">
        <v>113</v>
      </c>
      <c r="C64" s="8">
        <v>66</v>
      </c>
      <c r="D64" s="8">
        <v>80</v>
      </c>
      <c r="E64" s="8">
        <v>77</v>
      </c>
      <c r="F64" s="8">
        <v>78</v>
      </c>
      <c r="G64" s="8">
        <v>78</v>
      </c>
      <c r="H64" s="8">
        <v>68</v>
      </c>
      <c r="I64" s="8">
        <v>80</v>
      </c>
      <c r="J64" s="8">
        <v>82</v>
      </c>
      <c r="K64" s="8">
        <v>103</v>
      </c>
      <c r="N64" s="9" t="str">
        <f>B64</f>
        <v>Home-Based</v>
      </c>
      <c r="O64" s="11">
        <f>C64/SUM(C64:C66)</f>
        <v>1.017733230531997E-2</v>
      </c>
      <c r="P64" s="11">
        <f t="shared" ref="P64:W64" si="40">D64/SUM(D64:D66)</f>
        <v>1.252740369558409E-2</v>
      </c>
      <c r="Q64" s="11">
        <f t="shared" si="40"/>
        <v>1.1439607784875946E-2</v>
      </c>
      <c r="R64" s="11">
        <f t="shared" si="40"/>
        <v>1.1793166011490778E-2</v>
      </c>
      <c r="S64" s="11">
        <f t="shared" si="40"/>
        <v>1.1284722222222222E-2</v>
      </c>
      <c r="T64" s="11">
        <f t="shared" si="40"/>
        <v>1.0458320516764073E-2</v>
      </c>
      <c r="U64" s="11">
        <f t="shared" si="40"/>
        <v>1.1341083073433513E-2</v>
      </c>
      <c r="V64" s="11">
        <f t="shared" si="40"/>
        <v>1.1560693641618497E-2</v>
      </c>
      <c r="W64" s="11">
        <f t="shared" si="40"/>
        <v>1.3913278400648385E-2</v>
      </c>
    </row>
    <row r="65" spans="2:23">
      <c r="B65" s="3" t="s">
        <v>114</v>
      </c>
      <c r="C65" s="8">
        <v>106</v>
      </c>
      <c r="D65" s="8">
        <v>107</v>
      </c>
      <c r="E65" s="8">
        <v>85</v>
      </c>
      <c r="F65" s="8">
        <v>112</v>
      </c>
      <c r="G65" s="8">
        <v>316</v>
      </c>
      <c r="H65" s="8">
        <v>180</v>
      </c>
      <c r="I65" s="8">
        <v>93</v>
      </c>
      <c r="J65" s="8">
        <v>116</v>
      </c>
      <c r="K65" s="8">
        <v>99</v>
      </c>
      <c r="N65" s="9" t="str">
        <f>B65</f>
        <v>Private</v>
      </c>
      <c r="O65" s="11">
        <f>C65/SUM(C64:C66)</f>
        <v>1.6345412490362376E-2</v>
      </c>
      <c r="P65" s="11">
        <f t="shared" ref="P65:V65" si="41">D65/SUM(D64:D66)</f>
        <v>1.6755402442843719E-2</v>
      </c>
      <c r="Q65" s="11">
        <f t="shared" si="41"/>
        <v>1.2628138463824098E-2</v>
      </c>
      <c r="R65" s="11">
        <f t="shared" si="41"/>
        <v>1.6933776837012398E-2</v>
      </c>
      <c r="S65" s="11">
        <f t="shared" si="41"/>
        <v>4.5717592592592594E-2</v>
      </c>
      <c r="T65" s="11">
        <f t="shared" si="41"/>
        <v>2.7683789603199015E-2</v>
      </c>
      <c r="U65" s="11">
        <f t="shared" si="41"/>
        <v>1.3184009072866459E-2</v>
      </c>
      <c r="V65" s="11">
        <f t="shared" si="41"/>
        <v>1.6354151980826168E-2</v>
      </c>
      <c r="W65" s="11">
        <f>K65/SUM(K64:K66)</f>
        <v>1.3372956909361069E-2</v>
      </c>
    </row>
    <row r="66" spans="2:23">
      <c r="B66" s="3" t="s">
        <v>115</v>
      </c>
      <c r="C66" s="8">
        <v>6313</v>
      </c>
      <c r="D66" s="8">
        <v>6199</v>
      </c>
      <c r="E66" s="8">
        <v>6569</v>
      </c>
      <c r="F66" s="8">
        <v>6424</v>
      </c>
      <c r="G66" s="8">
        <v>6518</v>
      </c>
      <c r="H66" s="8">
        <v>6254</v>
      </c>
      <c r="I66" s="8">
        <v>6881</v>
      </c>
      <c r="J66" s="8">
        <v>6895</v>
      </c>
      <c r="K66" s="8">
        <v>7201</v>
      </c>
      <c r="M66" s="19"/>
      <c r="N66" s="19" t="str">
        <f>B66</f>
        <v>Public</v>
      </c>
      <c r="O66" s="20">
        <f>C66/SUM(C64:C66)</f>
        <v>0.9734772552043176</v>
      </c>
      <c r="P66" s="20">
        <f t="shared" ref="P66:W66" si="42">D66/SUM(D64:D66)</f>
        <v>0.97071719386157218</v>
      </c>
      <c r="Q66" s="20">
        <f t="shared" si="42"/>
        <v>0.97593225375129999</v>
      </c>
      <c r="R66" s="20">
        <f t="shared" si="42"/>
        <v>0.97127305715149681</v>
      </c>
      <c r="S66" s="20">
        <f t="shared" si="42"/>
        <v>0.94299768518518523</v>
      </c>
      <c r="T66" s="20">
        <f t="shared" si="42"/>
        <v>0.96185788988003695</v>
      </c>
      <c r="U66" s="20">
        <f t="shared" si="42"/>
        <v>0.97547490785370006</v>
      </c>
      <c r="V66" s="20">
        <f t="shared" si="42"/>
        <v>0.97208515437755538</v>
      </c>
      <c r="W66" s="20">
        <f t="shared" si="42"/>
        <v>0.97271376468999049</v>
      </c>
    </row>
    <row r="67" spans="2:23">
      <c r="B67" s="132" t="s">
        <v>243</v>
      </c>
      <c r="C67" s="133"/>
      <c r="D67" s="133"/>
      <c r="E67" s="133"/>
      <c r="F67" s="133"/>
      <c r="G67" s="133"/>
      <c r="H67" s="133"/>
      <c r="I67" s="133"/>
      <c r="J67" s="133"/>
      <c r="K67" s="133"/>
      <c r="M67" s="1" t="s">
        <v>248</v>
      </c>
      <c r="N67" s="1"/>
      <c r="O67" s="1" t="str">
        <f>$C$14</f>
        <v>2015-2016</v>
      </c>
      <c r="P67" s="1" t="str">
        <f>$D$14</f>
        <v>2016-2017</v>
      </c>
      <c r="Q67" s="1" t="str">
        <f>$E$14</f>
        <v>2017-2018</v>
      </c>
      <c r="R67" s="1" t="str">
        <f>$F$14</f>
        <v>2018-2019</v>
      </c>
      <c r="S67" s="1" t="str">
        <f>$G$14</f>
        <v>2019-2020</v>
      </c>
      <c r="T67" s="1" t="str">
        <f>$H$14</f>
        <v>2020-2021</v>
      </c>
      <c r="U67" s="1" t="str">
        <f>$I$14</f>
        <v>2021-2022</v>
      </c>
      <c r="V67" s="1" t="str">
        <f>$J$14</f>
        <v>2022-2023</v>
      </c>
      <c r="W67" s="1" t="str">
        <f>$K$14</f>
        <v>2023-2024</v>
      </c>
    </row>
    <row r="68" spans="2:23">
      <c r="B68" s="3" t="s">
        <v>113</v>
      </c>
      <c r="C68" s="8">
        <v>281</v>
      </c>
      <c r="D68" s="8">
        <v>363</v>
      </c>
      <c r="E68" s="8">
        <v>342</v>
      </c>
      <c r="F68" s="8">
        <v>366</v>
      </c>
      <c r="G68" s="8">
        <v>322</v>
      </c>
      <c r="H68" s="8">
        <v>353</v>
      </c>
      <c r="I68" s="8">
        <v>446</v>
      </c>
      <c r="J68" s="8">
        <v>419</v>
      </c>
      <c r="K68" s="8">
        <v>531</v>
      </c>
      <c r="N68" s="9" t="str">
        <f>B68</f>
        <v>Home-Based</v>
      </c>
      <c r="O68" s="11">
        <f>C68/SUM(C68:C70)</f>
        <v>1.0704761904761904E-2</v>
      </c>
      <c r="P68" s="11">
        <f t="shared" ref="P68:W68" si="43">D68/SUM(D68:D70)</f>
        <v>1.3645077622824494E-2</v>
      </c>
      <c r="Q68" s="11">
        <f t="shared" si="43"/>
        <v>1.2677935943060499E-2</v>
      </c>
      <c r="R68" s="11">
        <f t="shared" si="43"/>
        <v>1.3444019982368499E-2</v>
      </c>
      <c r="S68" s="11">
        <f t="shared" si="43"/>
        <v>1.1650625949779289E-2</v>
      </c>
      <c r="T68" s="11">
        <f t="shared" si="43"/>
        <v>1.2590056352093587E-2</v>
      </c>
      <c r="U68" s="11">
        <f t="shared" si="43"/>
        <v>1.5291778097785091E-2</v>
      </c>
      <c r="V68" s="11">
        <f t="shared" si="43"/>
        <v>1.3824732743830013E-2</v>
      </c>
      <c r="W68" s="11">
        <f t="shared" si="43"/>
        <v>1.733028720626632E-2</v>
      </c>
    </row>
    <row r="69" spans="2:23">
      <c r="B69" s="3" t="s">
        <v>114</v>
      </c>
      <c r="C69" s="8">
        <v>473</v>
      </c>
      <c r="D69" s="8">
        <v>464</v>
      </c>
      <c r="E69" s="8">
        <v>448</v>
      </c>
      <c r="F69" s="8">
        <v>492</v>
      </c>
      <c r="G69" s="8">
        <v>502</v>
      </c>
      <c r="H69" s="8">
        <v>533</v>
      </c>
      <c r="I69" s="8">
        <v>484</v>
      </c>
      <c r="J69" s="8">
        <v>531</v>
      </c>
      <c r="K69" s="8">
        <v>491</v>
      </c>
      <c r="N69" s="9" t="str">
        <f>B69</f>
        <v>Private</v>
      </c>
      <c r="O69" s="11">
        <f>C69/SUM(C68:C70)</f>
        <v>1.8019047619047619E-2</v>
      </c>
      <c r="P69" s="11">
        <f t="shared" ref="P69:V69" si="44">D69/SUM(D68:D70)</f>
        <v>1.7441641920084201E-2</v>
      </c>
      <c r="Q69" s="11">
        <f t="shared" si="44"/>
        <v>1.6607354685646499E-2</v>
      </c>
      <c r="R69" s="11">
        <f t="shared" si="44"/>
        <v>1.8072289156626505E-2</v>
      </c>
      <c r="S69" s="11">
        <f t="shared" si="44"/>
        <v>1.8163398219842246E-2</v>
      </c>
      <c r="T69" s="11">
        <f t="shared" si="44"/>
        <v>1.9009915115200799E-2</v>
      </c>
      <c r="U69" s="11">
        <f t="shared" si="44"/>
        <v>1.6594665020914764E-2</v>
      </c>
      <c r="V69" s="11">
        <f t="shared" si="44"/>
        <v>1.7520126699221327E-2</v>
      </c>
      <c r="W69" s="11">
        <f>K69/SUM(K68:K70)</f>
        <v>1.6024804177545694E-2</v>
      </c>
    </row>
    <row r="70" spans="2:23">
      <c r="B70" s="3" t="s">
        <v>115</v>
      </c>
      <c r="C70" s="8">
        <v>25496</v>
      </c>
      <c r="D70" s="8">
        <v>25776</v>
      </c>
      <c r="E70" s="8">
        <v>26186</v>
      </c>
      <c r="F70" s="8">
        <v>26366</v>
      </c>
      <c r="G70" s="8">
        <v>26814</v>
      </c>
      <c r="H70" s="8">
        <v>27152</v>
      </c>
      <c r="I70" s="8">
        <v>28236</v>
      </c>
      <c r="J70" s="8">
        <v>29358</v>
      </c>
      <c r="K70" s="8">
        <v>29618</v>
      </c>
      <c r="N70" s="9" t="str">
        <f>B70</f>
        <v>Public</v>
      </c>
      <c r="O70" s="11">
        <f>C70/SUM(C68:C70)</f>
        <v>0.97127619047619052</v>
      </c>
      <c r="P70" s="11">
        <f t="shared" ref="P70:W70" si="45">D70/SUM(D68:D70)</f>
        <v>0.96891328045709135</v>
      </c>
      <c r="Q70" s="11">
        <f t="shared" si="45"/>
        <v>0.97071470937129301</v>
      </c>
      <c r="R70" s="11">
        <f t="shared" si="45"/>
        <v>0.96848369086100494</v>
      </c>
      <c r="S70" s="11">
        <f t="shared" si="45"/>
        <v>0.97018597583037847</v>
      </c>
      <c r="T70" s="11">
        <f t="shared" si="45"/>
        <v>0.96840002853270557</v>
      </c>
      <c r="U70" s="11">
        <f t="shared" si="45"/>
        <v>0.96811355688130019</v>
      </c>
      <c r="V70" s="11">
        <f t="shared" si="45"/>
        <v>0.96865514055694868</v>
      </c>
      <c r="W70" s="11">
        <f t="shared" si="45"/>
        <v>0.96664490861618801</v>
      </c>
    </row>
    <row r="71" spans="2:23">
      <c r="B71" s="137" t="s">
        <v>153</v>
      </c>
      <c r="C71" s="138">
        <v>6805.5</v>
      </c>
      <c r="D71" s="138">
        <v>6909</v>
      </c>
      <c r="E71" s="138">
        <v>6625</v>
      </c>
      <c r="F71" s="138">
        <v>6493</v>
      </c>
      <c r="G71" s="138">
        <v>6436</v>
      </c>
      <c r="H71" s="138">
        <v>5824</v>
      </c>
      <c r="I71" s="138">
        <v>6434</v>
      </c>
      <c r="J71" s="138">
        <v>6067</v>
      </c>
      <c r="K71" s="138">
        <v>5992</v>
      </c>
    </row>
    <row r="72" spans="2:23">
      <c r="B72" s="139" t="s">
        <v>154</v>
      </c>
      <c r="C72" s="140">
        <v>6994.5</v>
      </c>
      <c r="D72" s="140">
        <v>6830.5</v>
      </c>
      <c r="E72" s="140">
        <v>6873</v>
      </c>
      <c r="F72" s="140">
        <v>6601</v>
      </c>
      <c r="G72" s="140">
        <v>6456.5</v>
      </c>
      <c r="H72" s="140">
        <v>6362</v>
      </c>
      <c r="I72" s="140">
        <v>6088</v>
      </c>
      <c r="J72" s="140">
        <v>6538</v>
      </c>
      <c r="K72" s="140">
        <v>6212</v>
      </c>
      <c r="M72" s="1"/>
      <c r="N72" s="1"/>
      <c r="O72" s="1"/>
      <c r="P72" s="1"/>
      <c r="Q72" s="1"/>
      <c r="R72" s="1"/>
      <c r="S72" s="1"/>
      <c r="T72" s="1"/>
      <c r="U72" s="1"/>
      <c r="V72" s="1"/>
      <c r="W72" s="1"/>
    </row>
    <row r="73" spans="2:23">
      <c r="B73" s="139" t="s">
        <v>155</v>
      </c>
      <c r="C73" s="140">
        <v>7101.5</v>
      </c>
      <c r="D73" s="140">
        <v>6990</v>
      </c>
      <c r="E73" s="140">
        <v>6732</v>
      </c>
      <c r="F73" s="140">
        <v>6812</v>
      </c>
      <c r="G73" s="140">
        <v>6504</v>
      </c>
      <c r="H73" s="140">
        <v>6355</v>
      </c>
      <c r="I73" s="140">
        <v>6339</v>
      </c>
      <c r="J73" s="140">
        <v>6097</v>
      </c>
      <c r="K73" s="140">
        <v>6647</v>
      </c>
      <c r="O73" s="11"/>
      <c r="P73" s="11"/>
      <c r="Q73" s="11"/>
      <c r="R73" s="11"/>
      <c r="S73" s="11"/>
      <c r="T73" s="11"/>
      <c r="U73" s="11"/>
      <c r="V73" s="11"/>
      <c r="W73" s="11"/>
    </row>
    <row r="74" spans="2:23">
      <c r="B74" s="139" t="s">
        <v>156</v>
      </c>
      <c r="C74" s="140">
        <v>7040</v>
      </c>
      <c r="D74" s="140">
        <v>7212</v>
      </c>
      <c r="E74" s="140">
        <v>7029</v>
      </c>
      <c r="F74" s="140">
        <v>6791</v>
      </c>
      <c r="G74" s="140">
        <v>6819</v>
      </c>
      <c r="H74" s="140">
        <v>6594</v>
      </c>
      <c r="I74" s="140">
        <v>6450</v>
      </c>
      <c r="J74" s="140">
        <v>6408</v>
      </c>
      <c r="K74" s="140">
        <v>6278</v>
      </c>
      <c r="O74" s="11"/>
      <c r="P74" s="11"/>
      <c r="Q74" s="11"/>
      <c r="R74" s="11"/>
      <c r="S74" s="11"/>
      <c r="T74" s="11"/>
      <c r="U74" s="11"/>
      <c r="V74" s="11"/>
      <c r="W74" s="11"/>
    </row>
    <row r="75" spans="2:23">
      <c r="B75" s="139" t="s">
        <v>157</v>
      </c>
      <c r="C75" s="140">
        <v>6870</v>
      </c>
      <c r="D75" s="140">
        <v>7077</v>
      </c>
      <c r="E75" s="140">
        <v>7224</v>
      </c>
      <c r="F75" s="140">
        <v>7050</v>
      </c>
      <c r="G75" s="140">
        <v>6775</v>
      </c>
      <c r="H75" s="140">
        <v>6818</v>
      </c>
      <c r="I75" s="140">
        <v>6667</v>
      </c>
      <c r="J75" s="140">
        <v>6532</v>
      </c>
      <c r="K75" s="140">
        <v>6481</v>
      </c>
      <c r="O75" s="11"/>
      <c r="P75" s="11"/>
      <c r="Q75" s="11"/>
      <c r="R75" s="11"/>
      <c r="S75" s="11"/>
      <c r="T75" s="11"/>
      <c r="U75" s="11"/>
      <c r="V75" s="11"/>
      <c r="W75" s="11"/>
    </row>
    <row r="76" spans="2:23">
      <c r="B76" s="139" t="s">
        <v>158</v>
      </c>
      <c r="C76" s="140">
        <v>6522</v>
      </c>
      <c r="D76" s="140">
        <v>6960</v>
      </c>
      <c r="E76" s="140">
        <v>7098</v>
      </c>
      <c r="F76" s="140">
        <v>7235</v>
      </c>
      <c r="G76" s="140">
        <v>7032</v>
      </c>
      <c r="H76" s="140">
        <v>6812</v>
      </c>
      <c r="I76" s="140">
        <v>6852</v>
      </c>
      <c r="J76" s="140">
        <v>6666</v>
      </c>
      <c r="K76" s="140">
        <v>6654</v>
      </c>
    </row>
    <row r="77" spans="2:23">
      <c r="B77" s="139" t="s">
        <v>159</v>
      </c>
      <c r="C77" s="140">
        <v>6610</v>
      </c>
      <c r="D77" s="140">
        <v>6616</v>
      </c>
      <c r="E77" s="140">
        <v>6932</v>
      </c>
      <c r="F77" s="140">
        <v>7155</v>
      </c>
      <c r="G77" s="140">
        <v>7229</v>
      </c>
      <c r="H77" s="140">
        <v>7063</v>
      </c>
      <c r="I77" s="140">
        <v>6864</v>
      </c>
      <c r="J77" s="140">
        <v>6944</v>
      </c>
      <c r="K77" s="140">
        <v>6729</v>
      </c>
      <c r="M77" s="1"/>
      <c r="N77" s="1"/>
      <c r="O77" s="1"/>
      <c r="P77" s="1"/>
      <c r="Q77" s="1"/>
      <c r="R77" s="1"/>
      <c r="S77" s="1"/>
      <c r="T77" s="1"/>
      <c r="U77" s="1"/>
      <c r="V77" s="1"/>
      <c r="W77" s="1"/>
    </row>
    <row r="78" spans="2:23">
      <c r="B78" s="139" t="s">
        <v>160</v>
      </c>
      <c r="C78" s="140">
        <v>6406</v>
      </c>
      <c r="D78" s="140">
        <v>6677</v>
      </c>
      <c r="E78" s="140">
        <v>6716</v>
      </c>
      <c r="F78" s="140">
        <v>6974</v>
      </c>
      <c r="G78" s="140">
        <v>7197</v>
      </c>
      <c r="H78" s="140">
        <v>7292</v>
      </c>
      <c r="I78" s="140">
        <v>7121</v>
      </c>
      <c r="J78" s="140">
        <v>6920</v>
      </c>
      <c r="K78" s="140">
        <v>7051</v>
      </c>
      <c r="O78" s="11"/>
      <c r="P78" s="11"/>
      <c r="Q78" s="11"/>
      <c r="R78" s="11"/>
      <c r="S78" s="11"/>
      <c r="T78" s="11"/>
      <c r="U78" s="11"/>
      <c r="V78" s="11"/>
      <c r="W78" s="11"/>
    </row>
    <row r="79" spans="2:23">
      <c r="B79" s="139" t="s">
        <v>161</v>
      </c>
      <c r="C79" s="140">
        <v>6384</v>
      </c>
      <c r="D79" s="140">
        <v>6452</v>
      </c>
      <c r="E79" s="140">
        <v>6730</v>
      </c>
      <c r="F79" s="140">
        <v>6700</v>
      </c>
      <c r="G79" s="140">
        <v>6987</v>
      </c>
      <c r="H79" s="140">
        <v>7195</v>
      </c>
      <c r="I79" s="140">
        <v>7311</v>
      </c>
      <c r="J79" s="140">
        <v>7231</v>
      </c>
      <c r="K79" s="140">
        <v>6969</v>
      </c>
      <c r="O79" s="11"/>
      <c r="P79" s="11"/>
      <c r="Q79" s="11"/>
      <c r="R79" s="11"/>
      <c r="S79" s="11"/>
      <c r="T79" s="11"/>
      <c r="U79" s="11"/>
      <c r="V79" s="11"/>
      <c r="W79" s="11"/>
    </row>
    <row r="80" spans="2:23">
      <c r="B80" s="139" t="s">
        <v>163</v>
      </c>
      <c r="C80" s="140">
        <v>6625</v>
      </c>
      <c r="D80" s="140">
        <v>6511</v>
      </c>
      <c r="E80" s="140">
        <v>6457</v>
      </c>
      <c r="F80" s="140">
        <v>6772</v>
      </c>
      <c r="G80" s="140">
        <v>6618</v>
      </c>
      <c r="H80" s="140">
        <v>7172</v>
      </c>
      <c r="I80" s="140">
        <v>7395</v>
      </c>
      <c r="J80" s="140">
        <v>7561</v>
      </c>
      <c r="K80" s="140">
        <v>7337</v>
      </c>
      <c r="O80" s="11"/>
      <c r="P80" s="11"/>
      <c r="Q80" s="11"/>
      <c r="R80" s="11"/>
      <c r="S80" s="11"/>
      <c r="T80" s="11"/>
      <c r="U80" s="11"/>
      <c r="V80" s="11"/>
      <c r="W80" s="11"/>
    </row>
    <row r="81" spans="2:23">
      <c r="B81" s="139" t="s">
        <v>164</v>
      </c>
      <c r="C81" s="140">
        <v>6379</v>
      </c>
      <c r="D81" s="140">
        <v>6578</v>
      </c>
      <c r="E81" s="140">
        <v>6524</v>
      </c>
      <c r="F81" s="140">
        <v>6456</v>
      </c>
      <c r="G81" s="140">
        <v>6738</v>
      </c>
      <c r="H81" s="140">
        <v>6707</v>
      </c>
      <c r="I81" s="140">
        <v>7130</v>
      </c>
      <c r="J81" s="140">
        <v>7462</v>
      </c>
      <c r="K81" s="140">
        <v>7587</v>
      </c>
    </row>
    <row r="82" spans="2:23">
      <c r="B82" s="139" t="s">
        <v>165</v>
      </c>
      <c r="C82" s="140">
        <v>6051</v>
      </c>
      <c r="D82" s="140">
        <v>6338</v>
      </c>
      <c r="E82" s="140">
        <v>6505</v>
      </c>
      <c r="F82" s="140">
        <v>6438</v>
      </c>
      <c r="G82" s="140">
        <v>6340</v>
      </c>
      <c r="H82" s="140">
        <v>6658</v>
      </c>
      <c r="I82" s="140">
        <v>6717</v>
      </c>
      <c r="J82" s="140">
        <v>7280</v>
      </c>
      <c r="K82" s="140">
        <v>7436</v>
      </c>
      <c r="M82" s="1"/>
      <c r="N82" s="1"/>
      <c r="O82" s="1"/>
      <c r="P82" s="1"/>
      <c r="Q82" s="1"/>
      <c r="R82" s="1"/>
      <c r="S82" s="1"/>
      <c r="T82" s="1"/>
      <c r="U82" s="1"/>
      <c r="V82" s="1"/>
      <c r="W82" s="1"/>
    </row>
    <row r="83" spans="2:23">
      <c r="B83" s="139" t="s">
        <v>166</v>
      </c>
      <c r="C83" s="140">
        <v>6485</v>
      </c>
      <c r="D83" s="140">
        <v>6386</v>
      </c>
      <c r="E83" s="140">
        <v>6731</v>
      </c>
      <c r="F83" s="140">
        <v>6614</v>
      </c>
      <c r="G83" s="140">
        <v>6912</v>
      </c>
      <c r="H83" s="140">
        <v>6502</v>
      </c>
      <c r="I83" s="140">
        <v>7054</v>
      </c>
      <c r="J83" s="140">
        <v>7093</v>
      </c>
      <c r="K83" s="140">
        <v>7403</v>
      </c>
      <c r="O83" s="11"/>
      <c r="P83" s="11"/>
      <c r="Q83" s="11"/>
      <c r="R83" s="11"/>
      <c r="S83" s="11"/>
      <c r="T83" s="11"/>
      <c r="U83" s="11"/>
      <c r="V83" s="11"/>
      <c r="W83" s="11"/>
    </row>
    <row r="84" spans="2:23">
      <c r="B84" s="139" t="s">
        <v>247</v>
      </c>
      <c r="C84" s="140">
        <v>26250</v>
      </c>
      <c r="D84" s="140">
        <v>26603</v>
      </c>
      <c r="E84" s="140">
        <v>26976</v>
      </c>
      <c r="F84" s="140">
        <v>27224</v>
      </c>
      <c r="G84" s="140">
        <v>27638</v>
      </c>
      <c r="H84" s="140">
        <v>28038</v>
      </c>
      <c r="I84" s="140">
        <v>29166</v>
      </c>
      <c r="J84" s="140">
        <v>30308</v>
      </c>
      <c r="K84" s="140">
        <v>30640</v>
      </c>
      <c r="O84" s="11"/>
      <c r="P84" s="11"/>
      <c r="Q84" s="11"/>
      <c r="R84" s="11"/>
      <c r="S84" s="11"/>
      <c r="T84" s="11"/>
      <c r="U84" s="11"/>
      <c r="V84" s="11"/>
      <c r="W84" s="11"/>
    </row>
    <row r="85" spans="2:23">
      <c r="O85" s="11"/>
      <c r="P85" s="11"/>
      <c r="Q85" s="11"/>
      <c r="R85" s="11"/>
      <c r="S85" s="11"/>
      <c r="T85" s="11"/>
      <c r="U85" s="11"/>
      <c r="V85" s="11"/>
      <c r="W85" s="11"/>
    </row>
    <row r="87" spans="2:23">
      <c r="M87" s="1"/>
      <c r="N87" s="1"/>
      <c r="O87" s="1"/>
      <c r="P87" s="1"/>
      <c r="Q87" s="1"/>
      <c r="R87" s="1"/>
      <c r="S87" s="1"/>
      <c r="T87" s="1"/>
      <c r="U87" s="1"/>
      <c r="V87" s="1"/>
      <c r="W87" s="1"/>
    </row>
    <row r="88" spans="2:23">
      <c r="O88" s="11"/>
      <c r="P88" s="11"/>
      <c r="Q88" s="11"/>
      <c r="R88" s="11"/>
      <c r="S88" s="11"/>
      <c r="T88" s="11"/>
      <c r="U88" s="11"/>
      <c r="V88" s="11"/>
      <c r="W88" s="11"/>
    </row>
    <row r="89" spans="2:23">
      <c r="O89" s="11"/>
      <c r="P89" s="11"/>
      <c r="Q89" s="11"/>
      <c r="R89" s="11"/>
      <c r="S89" s="11"/>
      <c r="T89" s="11"/>
      <c r="U89" s="11"/>
      <c r="V89" s="11"/>
      <c r="W89" s="11"/>
    </row>
    <row r="90" spans="2:23">
      <c r="O90" s="11"/>
      <c r="P90" s="11"/>
      <c r="Q90" s="11"/>
      <c r="R90" s="11"/>
      <c r="S90" s="11"/>
      <c r="T90" s="11"/>
      <c r="U90" s="11"/>
      <c r="V90" s="11"/>
      <c r="W90" s="11"/>
    </row>
    <row r="92" spans="2:23">
      <c r="M92" s="1"/>
      <c r="N92" s="1"/>
      <c r="O92" s="1"/>
      <c r="P92" s="1"/>
      <c r="Q92" s="1"/>
      <c r="R92" s="1"/>
      <c r="S92" s="1"/>
      <c r="T92" s="1"/>
      <c r="U92" s="1"/>
      <c r="V92" s="1"/>
      <c r="W92" s="1"/>
    </row>
    <row r="93" spans="2:23">
      <c r="O93" s="11"/>
      <c r="P93" s="11"/>
      <c r="Q93" s="11"/>
      <c r="R93" s="11"/>
      <c r="S93" s="11"/>
      <c r="T93" s="11"/>
      <c r="U93" s="11"/>
      <c r="V93" s="11"/>
      <c r="W93" s="11"/>
    </row>
    <row r="94" spans="2:23">
      <c r="O94" s="11"/>
      <c r="P94" s="11"/>
      <c r="Q94" s="11"/>
      <c r="R94" s="11"/>
      <c r="S94" s="11"/>
      <c r="T94" s="11"/>
      <c r="U94" s="11"/>
      <c r="V94" s="11"/>
      <c r="W94" s="11"/>
    </row>
    <row r="95" spans="2:23">
      <c r="O95" s="11"/>
      <c r="P95" s="11"/>
      <c r="Q95" s="11"/>
      <c r="R95" s="11"/>
      <c r="S95" s="11"/>
      <c r="T95" s="11"/>
      <c r="U95" s="11"/>
      <c r="V95" s="11"/>
      <c r="W95" s="11"/>
    </row>
    <row r="97" spans="13:23">
      <c r="M97" s="1"/>
      <c r="N97" s="1"/>
      <c r="O97" s="1"/>
      <c r="P97" s="1"/>
      <c r="Q97" s="1"/>
      <c r="R97" s="1"/>
      <c r="S97" s="1"/>
      <c r="T97" s="1"/>
      <c r="U97" s="1"/>
      <c r="V97" s="1"/>
      <c r="W97" s="1"/>
    </row>
    <row r="98" spans="13:23">
      <c r="O98" s="11"/>
      <c r="P98" s="11"/>
      <c r="Q98" s="11"/>
      <c r="R98" s="11"/>
      <c r="S98" s="11"/>
      <c r="T98" s="11"/>
      <c r="U98" s="11"/>
      <c r="V98" s="11"/>
      <c r="W98" s="11"/>
    </row>
    <row r="99" spans="13:23">
      <c r="O99" s="11"/>
      <c r="P99" s="11"/>
      <c r="Q99" s="11"/>
      <c r="R99" s="11"/>
      <c r="S99" s="11"/>
      <c r="T99" s="11"/>
      <c r="U99" s="11"/>
      <c r="V99" s="11"/>
      <c r="W99" s="11"/>
    </row>
    <row r="100" spans="13:23">
      <c r="O100" s="11"/>
      <c r="P100" s="11"/>
      <c r="Q100" s="11"/>
      <c r="R100" s="11"/>
      <c r="S100" s="11"/>
      <c r="T100" s="11"/>
      <c r="U100" s="11"/>
      <c r="V100" s="11"/>
      <c r="W100" s="11"/>
    </row>
    <row r="102" spans="13:23">
      <c r="M102" s="1"/>
      <c r="N102" s="1"/>
      <c r="O102" s="1"/>
      <c r="P102" s="1"/>
      <c r="Q102" s="1"/>
      <c r="R102" s="1"/>
      <c r="S102" s="1"/>
      <c r="T102" s="1"/>
      <c r="U102" s="1"/>
      <c r="V102" s="1"/>
      <c r="W102" s="1"/>
    </row>
    <row r="103" spans="13:23">
      <c r="O103" s="11"/>
      <c r="P103" s="11"/>
      <c r="Q103" s="11"/>
      <c r="R103" s="11"/>
      <c r="S103" s="11"/>
      <c r="T103" s="11"/>
      <c r="U103" s="11"/>
      <c r="V103" s="11"/>
      <c r="W103" s="11"/>
    </row>
    <row r="104" spans="13:23">
      <c r="O104" s="11"/>
      <c r="P104" s="11"/>
      <c r="Q104" s="11"/>
      <c r="R104" s="11"/>
      <c r="S104" s="11"/>
      <c r="T104" s="11"/>
      <c r="U104" s="11"/>
      <c r="V104" s="11"/>
      <c r="W104" s="11"/>
    </row>
    <row r="105" spans="13:23">
      <c r="O105" s="11"/>
      <c r="P105" s="11"/>
      <c r="Q105" s="11"/>
      <c r="R105" s="11"/>
      <c r="S105" s="11"/>
      <c r="T105" s="11"/>
      <c r="U105" s="11"/>
      <c r="V105" s="11"/>
      <c r="W105" s="11"/>
    </row>
    <row r="107" spans="13:23">
      <c r="M107" s="1"/>
      <c r="N107" s="1"/>
      <c r="O107" s="1"/>
      <c r="P107" s="1"/>
      <c r="Q107" s="1"/>
      <c r="R107" s="1"/>
      <c r="S107" s="1"/>
      <c r="T107" s="1"/>
      <c r="U107" s="1"/>
      <c r="V107" s="1"/>
      <c r="W107" s="1"/>
    </row>
    <row r="108" spans="13:23">
      <c r="O108" s="11"/>
      <c r="P108" s="11"/>
      <c r="Q108" s="11"/>
      <c r="R108" s="11"/>
      <c r="S108" s="11"/>
      <c r="T108" s="11"/>
      <c r="U108" s="11"/>
      <c r="V108" s="11"/>
      <c r="W108" s="11"/>
    </row>
    <row r="109" spans="13:23">
      <c r="O109" s="11"/>
      <c r="P109" s="11"/>
      <c r="Q109" s="11"/>
      <c r="R109" s="11"/>
      <c r="S109" s="11"/>
      <c r="T109" s="11"/>
      <c r="U109" s="11"/>
      <c r="V109" s="11"/>
      <c r="W109" s="11"/>
    </row>
    <row r="110" spans="13:23">
      <c r="O110" s="11"/>
      <c r="P110" s="11"/>
      <c r="Q110" s="11"/>
      <c r="R110" s="11"/>
      <c r="S110" s="11"/>
      <c r="T110" s="11"/>
      <c r="U110" s="11"/>
      <c r="V110" s="11"/>
      <c r="W110" s="11"/>
    </row>
    <row r="112" spans="13:23">
      <c r="M112" s="1"/>
      <c r="N112" s="1"/>
      <c r="O112" s="1"/>
      <c r="P112" s="1"/>
      <c r="Q112" s="1"/>
      <c r="R112" s="1"/>
      <c r="S112" s="1"/>
      <c r="T112" s="1"/>
      <c r="U112" s="1"/>
      <c r="V112" s="1"/>
      <c r="W112" s="1"/>
    </row>
    <row r="113" spans="13:23">
      <c r="O113" s="11"/>
      <c r="P113" s="11"/>
      <c r="Q113" s="11"/>
      <c r="R113" s="11"/>
      <c r="S113" s="11"/>
      <c r="T113" s="11"/>
      <c r="U113" s="11"/>
      <c r="V113" s="11"/>
      <c r="W113" s="11"/>
    </row>
    <row r="114" spans="13:23">
      <c r="O114" s="11"/>
      <c r="P114" s="11"/>
      <c r="Q114" s="11"/>
      <c r="R114" s="11"/>
      <c r="S114" s="11"/>
      <c r="T114" s="11"/>
      <c r="U114" s="11"/>
      <c r="V114" s="11"/>
      <c r="W114" s="11"/>
    </row>
    <row r="115" spans="13:23">
      <c r="O115" s="11"/>
      <c r="P115" s="11"/>
      <c r="Q115" s="11"/>
      <c r="R115" s="11"/>
      <c r="S115" s="11"/>
      <c r="T115" s="11"/>
      <c r="U115" s="11"/>
      <c r="V115" s="11"/>
      <c r="W115" s="11"/>
    </row>
    <row r="117" spans="13:23">
      <c r="M117" s="1"/>
      <c r="N117" s="1"/>
      <c r="O117" s="1"/>
      <c r="P117" s="1"/>
      <c r="Q117" s="1"/>
      <c r="R117" s="1"/>
      <c r="S117" s="1"/>
      <c r="T117" s="1"/>
      <c r="U117" s="1"/>
      <c r="V117" s="1"/>
      <c r="W117" s="1"/>
    </row>
    <row r="118" spans="13:23">
      <c r="O118" s="11"/>
      <c r="P118" s="11"/>
      <c r="Q118" s="11"/>
      <c r="R118" s="11"/>
      <c r="S118" s="11"/>
      <c r="T118" s="11"/>
      <c r="U118" s="11"/>
      <c r="V118" s="11"/>
      <c r="W118" s="11"/>
    </row>
    <row r="119" spans="13:23">
      <c r="O119" s="11"/>
      <c r="P119" s="11"/>
      <c r="Q119" s="11"/>
      <c r="R119" s="11"/>
      <c r="S119" s="11"/>
      <c r="T119" s="11"/>
      <c r="U119" s="11"/>
      <c r="V119" s="11"/>
      <c r="W119" s="11"/>
    </row>
    <row r="120" spans="13:23">
      <c r="O120" s="11"/>
      <c r="P120" s="11"/>
      <c r="Q120" s="11"/>
      <c r="R120" s="11"/>
      <c r="S120" s="11"/>
      <c r="T120" s="11"/>
      <c r="U120" s="11"/>
      <c r="V120" s="11"/>
      <c r="W120" s="11"/>
    </row>
    <row r="122" spans="13:23">
      <c r="M122" s="1"/>
      <c r="N122" s="1"/>
      <c r="O122" s="1"/>
      <c r="P122" s="1"/>
      <c r="Q122" s="1"/>
      <c r="R122" s="1"/>
      <c r="S122" s="1"/>
      <c r="T122" s="1"/>
      <c r="U122" s="1"/>
      <c r="V122" s="1"/>
      <c r="W122" s="1"/>
    </row>
    <row r="123" spans="13:23">
      <c r="O123" s="11"/>
      <c r="P123" s="11"/>
      <c r="Q123" s="11"/>
      <c r="R123" s="11"/>
      <c r="S123" s="11"/>
      <c r="T123" s="11"/>
      <c r="U123" s="11"/>
      <c r="V123" s="11"/>
      <c r="W123" s="11"/>
    </row>
    <row r="124" spans="13:23">
      <c r="O124" s="11"/>
      <c r="P124" s="11"/>
      <c r="Q124" s="11"/>
      <c r="R124" s="11"/>
      <c r="S124" s="11"/>
      <c r="T124" s="11"/>
      <c r="U124" s="11"/>
      <c r="V124" s="11"/>
      <c r="W124" s="11"/>
    </row>
    <row r="125" spans="13:23">
      <c r="O125" s="11"/>
      <c r="P125" s="11"/>
      <c r="Q125" s="11"/>
      <c r="R125" s="11"/>
      <c r="S125" s="11"/>
      <c r="T125" s="11"/>
      <c r="U125" s="11"/>
      <c r="V125" s="11"/>
      <c r="W125" s="11"/>
    </row>
    <row r="127" spans="13:23">
      <c r="M127" s="1"/>
      <c r="N127" s="1"/>
      <c r="O127" s="1"/>
      <c r="P127" s="1"/>
      <c r="Q127" s="1"/>
      <c r="R127" s="1"/>
      <c r="S127" s="1"/>
      <c r="T127" s="1"/>
      <c r="U127" s="1"/>
      <c r="V127" s="1"/>
      <c r="W127" s="1"/>
    </row>
    <row r="128" spans="13:23">
      <c r="O128" s="11"/>
      <c r="P128" s="11"/>
      <c r="Q128" s="11"/>
      <c r="R128" s="11"/>
      <c r="S128" s="11"/>
      <c r="T128" s="11"/>
      <c r="U128" s="11"/>
      <c r="V128" s="11"/>
      <c r="W128" s="11"/>
    </row>
    <row r="129" spans="13:23">
      <c r="O129" s="11"/>
      <c r="P129" s="11"/>
      <c r="Q129" s="11"/>
      <c r="R129" s="11"/>
      <c r="S129" s="11"/>
      <c r="T129" s="11"/>
      <c r="U129" s="11"/>
      <c r="V129" s="11"/>
      <c r="W129" s="11"/>
    </row>
    <row r="130" spans="13:23">
      <c r="O130" s="11"/>
      <c r="P130" s="11"/>
      <c r="Q130" s="11"/>
      <c r="R130" s="11"/>
      <c r="S130" s="11"/>
      <c r="T130" s="11"/>
      <c r="U130" s="11"/>
      <c r="V130" s="11"/>
      <c r="W130" s="11"/>
    </row>
    <row r="132" spans="13:23">
      <c r="M132" s="1"/>
      <c r="N132" s="1"/>
      <c r="O132" s="1"/>
      <c r="P132" s="1"/>
      <c r="Q132" s="1"/>
      <c r="R132" s="1"/>
      <c r="S132" s="1"/>
      <c r="T132" s="1"/>
      <c r="U132" s="1"/>
      <c r="V132" s="1"/>
      <c r="W132" s="1"/>
    </row>
    <row r="133" spans="13:23">
      <c r="O133" s="11"/>
      <c r="P133" s="11"/>
      <c r="Q133" s="11"/>
      <c r="R133" s="11"/>
      <c r="S133" s="11"/>
      <c r="T133" s="11"/>
      <c r="U133" s="11"/>
      <c r="V133" s="11"/>
      <c r="W133" s="11"/>
    </row>
    <row r="134" spans="13:23">
      <c r="O134" s="11"/>
      <c r="P134" s="11"/>
      <c r="Q134" s="11"/>
      <c r="R134" s="11"/>
      <c r="S134" s="11"/>
      <c r="T134" s="11"/>
      <c r="U134" s="11"/>
      <c r="V134" s="11"/>
      <c r="W134" s="11"/>
    </row>
    <row r="135" spans="13:23">
      <c r="O135" s="11"/>
      <c r="P135" s="11"/>
      <c r="Q135" s="11"/>
      <c r="R135" s="11"/>
      <c r="S135" s="11"/>
      <c r="T135" s="11"/>
      <c r="U135" s="11"/>
      <c r="V135" s="11"/>
      <c r="W135" s="11"/>
    </row>
    <row r="137" spans="13:23">
      <c r="M137" s="1"/>
      <c r="N137" s="1"/>
      <c r="O137" s="1"/>
      <c r="P137" s="1"/>
      <c r="Q137" s="1"/>
      <c r="R137" s="1"/>
      <c r="S137" s="1"/>
      <c r="T137" s="1"/>
      <c r="U137" s="1"/>
      <c r="V137" s="1"/>
      <c r="W137" s="1"/>
    </row>
    <row r="138" spans="13:23">
      <c r="O138" s="11"/>
      <c r="P138" s="11"/>
      <c r="Q138" s="11"/>
      <c r="R138" s="11"/>
      <c r="S138" s="11"/>
      <c r="T138" s="11"/>
      <c r="U138" s="11"/>
      <c r="V138" s="11"/>
      <c r="W138" s="11"/>
    </row>
    <row r="139" spans="13:23">
      <c r="O139" s="11"/>
      <c r="P139" s="11"/>
      <c r="Q139" s="11"/>
      <c r="R139" s="11"/>
      <c r="S139" s="11"/>
      <c r="T139" s="11"/>
      <c r="U139" s="11"/>
      <c r="V139" s="11"/>
      <c r="W139" s="11"/>
    </row>
    <row r="141" spans="13:23">
      <c r="M141" s="1"/>
      <c r="N141" s="1"/>
      <c r="O141" s="1"/>
      <c r="P141" s="1"/>
      <c r="Q141" s="1"/>
      <c r="R141" s="1"/>
      <c r="S141" s="1"/>
      <c r="T141" s="1"/>
      <c r="U141" s="1"/>
      <c r="V141" s="1"/>
      <c r="W141" s="1"/>
    </row>
    <row r="142" spans="13:23">
      <c r="O142" s="11"/>
      <c r="P142" s="11"/>
      <c r="Q142" s="11"/>
      <c r="R142" s="11"/>
      <c r="S142" s="11"/>
      <c r="T142" s="11"/>
      <c r="U142" s="11"/>
      <c r="V142" s="11"/>
      <c r="W142" s="11"/>
    </row>
    <row r="143" spans="13:23">
      <c r="O143" s="11"/>
      <c r="P143" s="11"/>
      <c r="Q143" s="11"/>
      <c r="R143" s="11"/>
      <c r="S143" s="11"/>
      <c r="T143" s="11"/>
      <c r="U143" s="11"/>
      <c r="V143" s="11"/>
      <c r="W143" s="11"/>
    </row>
    <row r="144" spans="13:23">
      <c r="O144" s="11"/>
      <c r="P144" s="11"/>
      <c r="Q144" s="11"/>
      <c r="R144" s="11"/>
      <c r="S144" s="11"/>
      <c r="T144" s="11"/>
      <c r="U144" s="11"/>
      <c r="V144" s="11"/>
      <c r="W144" s="11"/>
    </row>
    <row r="146" spans="13:23">
      <c r="M146" s="1"/>
      <c r="N146" s="1"/>
      <c r="O146" s="1"/>
      <c r="P146" s="1"/>
      <c r="Q146" s="1"/>
      <c r="R146" s="1"/>
      <c r="S146" s="1"/>
      <c r="T146" s="1"/>
      <c r="U146" s="1"/>
      <c r="V146" s="1"/>
      <c r="W146" s="1"/>
    </row>
    <row r="147" spans="13:23">
      <c r="O147" s="11"/>
      <c r="P147" s="11"/>
      <c r="Q147" s="11"/>
      <c r="R147" s="11"/>
      <c r="S147" s="11"/>
      <c r="T147" s="11"/>
      <c r="U147" s="11"/>
      <c r="V147" s="11"/>
      <c r="W147" s="11"/>
    </row>
    <row r="148" spans="13:23">
      <c r="O148" s="11"/>
      <c r="P148" s="11"/>
      <c r="Q148" s="11"/>
      <c r="R148" s="11"/>
      <c r="S148" s="11"/>
      <c r="T148" s="11"/>
      <c r="U148" s="11"/>
      <c r="V148" s="11"/>
      <c r="W148" s="11"/>
    </row>
    <row r="149" spans="13:23">
      <c r="O149" s="11"/>
      <c r="P149" s="11"/>
      <c r="Q149" s="11"/>
      <c r="R149" s="11"/>
      <c r="S149" s="11"/>
      <c r="T149" s="11"/>
      <c r="U149" s="11"/>
      <c r="V149" s="11"/>
      <c r="W149" s="11"/>
    </row>
    <row r="151" spans="13:23">
      <c r="M151" s="1"/>
      <c r="N151" s="1"/>
      <c r="O151" s="1"/>
      <c r="P151" s="1"/>
      <c r="Q151" s="1"/>
      <c r="R151" s="1"/>
      <c r="S151" s="1"/>
      <c r="T151" s="1"/>
      <c r="U151" s="1"/>
      <c r="V151" s="1"/>
      <c r="W151" s="1"/>
    </row>
    <row r="152" spans="13:23">
      <c r="O152" s="11"/>
      <c r="P152" s="11"/>
      <c r="Q152" s="11"/>
      <c r="R152" s="11"/>
      <c r="S152" s="11"/>
      <c r="T152" s="11"/>
      <c r="U152" s="11"/>
      <c r="V152" s="11"/>
      <c r="W152" s="11"/>
    </row>
    <row r="153" spans="13:23">
      <c r="O153" s="11"/>
      <c r="P153" s="11"/>
      <c r="Q153" s="11"/>
      <c r="R153" s="11"/>
      <c r="S153" s="11"/>
      <c r="T153" s="11"/>
      <c r="U153" s="11"/>
      <c r="V153" s="11"/>
      <c r="W153" s="11"/>
    </row>
    <row r="154" spans="13:23">
      <c r="O154" s="11"/>
      <c r="P154" s="11"/>
      <c r="Q154" s="11"/>
      <c r="R154" s="11"/>
      <c r="S154" s="11"/>
      <c r="T154" s="11"/>
      <c r="U154" s="11"/>
      <c r="V154" s="11"/>
      <c r="W154" s="11"/>
    </row>
    <row r="156" spans="13:23">
      <c r="M156" s="1"/>
      <c r="N156" s="1"/>
      <c r="O156" s="1"/>
      <c r="P156" s="1"/>
      <c r="Q156" s="1"/>
      <c r="R156" s="1"/>
      <c r="S156" s="1"/>
      <c r="T156" s="1"/>
      <c r="U156" s="1"/>
      <c r="V156" s="1"/>
      <c r="W156" s="1"/>
    </row>
    <row r="157" spans="13:23">
      <c r="O157" s="11"/>
      <c r="P157" s="11"/>
      <c r="Q157" s="11"/>
      <c r="R157" s="11"/>
      <c r="S157" s="11"/>
      <c r="T157" s="11"/>
      <c r="U157" s="11"/>
      <c r="V157" s="11"/>
      <c r="W157" s="11"/>
    </row>
    <row r="158" spans="13:23">
      <c r="O158" s="11"/>
      <c r="P158" s="11"/>
      <c r="Q158" s="11"/>
      <c r="R158" s="11"/>
      <c r="S158" s="11"/>
      <c r="T158" s="11"/>
      <c r="U158" s="11"/>
      <c r="V158" s="11"/>
      <c r="W158" s="11"/>
    </row>
    <row r="160" spans="13:23">
      <c r="M160" s="1"/>
      <c r="N160" s="1"/>
      <c r="O160" s="1"/>
      <c r="P160" s="1"/>
      <c r="Q160" s="1"/>
      <c r="R160" s="1"/>
      <c r="S160" s="1"/>
      <c r="T160" s="1"/>
      <c r="U160" s="1"/>
      <c r="V160" s="1"/>
      <c r="W160" s="1"/>
    </row>
    <row r="161" spans="13:23">
      <c r="O161" s="11"/>
      <c r="P161" s="11"/>
      <c r="Q161" s="11"/>
      <c r="R161" s="11"/>
      <c r="S161" s="11"/>
      <c r="T161" s="11"/>
      <c r="U161" s="11"/>
      <c r="V161" s="11"/>
      <c r="W161" s="11"/>
    </row>
    <row r="162" spans="13:23">
      <c r="O162" s="11"/>
      <c r="P162" s="11"/>
      <c r="Q162" s="11"/>
      <c r="R162" s="11"/>
      <c r="S162" s="11"/>
      <c r="T162" s="11"/>
      <c r="U162" s="11"/>
      <c r="V162" s="11"/>
      <c r="W162" s="11"/>
    </row>
    <row r="163" spans="13:23">
      <c r="O163" s="11"/>
      <c r="P163" s="11"/>
      <c r="Q163" s="11"/>
      <c r="R163" s="11"/>
      <c r="S163" s="11"/>
      <c r="T163" s="11"/>
      <c r="U163" s="11"/>
      <c r="V163" s="11"/>
      <c r="W163" s="11"/>
    </row>
    <row r="165" spans="13:23">
      <c r="M165" s="1"/>
      <c r="N165" s="1"/>
      <c r="O165" s="1"/>
      <c r="P165" s="1"/>
      <c r="Q165" s="1"/>
      <c r="R165" s="1"/>
      <c r="S165" s="1"/>
      <c r="T165" s="1"/>
      <c r="U165" s="1"/>
      <c r="V165" s="1"/>
      <c r="W165" s="1"/>
    </row>
    <row r="166" spans="13:23">
      <c r="O166" s="11"/>
      <c r="P166" s="11"/>
      <c r="Q166" s="11"/>
      <c r="R166" s="11"/>
      <c r="S166" s="11"/>
      <c r="T166" s="11"/>
      <c r="U166" s="11"/>
      <c r="V166" s="11"/>
      <c r="W166" s="11"/>
    </row>
    <row r="167" spans="13:23">
      <c r="O167" s="11"/>
      <c r="P167" s="11"/>
      <c r="Q167" s="11"/>
      <c r="R167" s="11"/>
      <c r="S167" s="11"/>
      <c r="T167" s="11"/>
      <c r="U167" s="11"/>
      <c r="V167" s="11"/>
      <c r="W167" s="11"/>
    </row>
    <row r="168" spans="13:23">
      <c r="O168" s="11"/>
      <c r="P168" s="11"/>
      <c r="Q168" s="11"/>
      <c r="R168" s="11"/>
      <c r="S168" s="11"/>
      <c r="T168" s="11"/>
      <c r="U168" s="11"/>
      <c r="V168" s="11"/>
      <c r="W168" s="11"/>
    </row>
    <row r="170" spans="13:23">
      <c r="M170" s="1"/>
      <c r="N170" s="1"/>
      <c r="O170" s="1"/>
      <c r="P170" s="1"/>
      <c r="Q170" s="1"/>
      <c r="R170" s="1"/>
      <c r="S170" s="1"/>
      <c r="T170" s="1"/>
      <c r="U170" s="1"/>
      <c r="V170" s="1"/>
      <c r="W170" s="1"/>
    </row>
    <row r="171" spans="13:23">
      <c r="O171" s="11"/>
      <c r="P171" s="11"/>
      <c r="Q171" s="11"/>
      <c r="R171" s="11"/>
      <c r="S171" s="11"/>
      <c r="T171" s="11"/>
      <c r="U171" s="11"/>
      <c r="V171" s="11"/>
      <c r="W171" s="11"/>
    </row>
    <row r="172" spans="13:23">
      <c r="O172" s="11"/>
      <c r="P172" s="11"/>
      <c r="Q172" s="11"/>
      <c r="R172" s="11"/>
      <c r="S172" s="11"/>
      <c r="T172" s="11"/>
      <c r="U172" s="11"/>
      <c r="V172" s="11"/>
      <c r="W172" s="11"/>
    </row>
    <row r="173" spans="13:23">
      <c r="O173" s="11"/>
      <c r="P173" s="11"/>
      <c r="Q173" s="11"/>
      <c r="R173" s="11"/>
      <c r="S173" s="11"/>
      <c r="T173" s="11"/>
      <c r="U173" s="11"/>
      <c r="V173" s="11"/>
      <c r="W173" s="11"/>
    </row>
    <row r="175" spans="13:23">
      <c r="M175" s="1"/>
      <c r="N175" s="1"/>
      <c r="O175" s="1"/>
      <c r="P175" s="1"/>
      <c r="Q175" s="1"/>
      <c r="R175" s="1"/>
      <c r="S175" s="1"/>
      <c r="T175" s="1"/>
      <c r="U175" s="1"/>
      <c r="V175" s="1"/>
      <c r="W175" s="1"/>
    </row>
    <row r="176" spans="13:23">
      <c r="O176" s="11"/>
      <c r="P176" s="11"/>
      <c r="Q176" s="11"/>
      <c r="R176" s="11"/>
      <c r="S176" s="11"/>
      <c r="T176" s="11"/>
      <c r="U176" s="11"/>
      <c r="V176" s="11"/>
      <c r="W176" s="11"/>
    </row>
    <row r="177" spans="13:23">
      <c r="O177" s="11"/>
      <c r="P177" s="11"/>
      <c r="Q177" s="11"/>
      <c r="R177" s="11"/>
      <c r="S177" s="11"/>
      <c r="T177" s="11"/>
      <c r="U177" s="11"/>
      <c r="V177" s="11"/>
      <c r="W177" s="11"/>
    </row>
    <row r="178" spans="13:23">
      <c r="O178" s="11"/>
      <c r="P178" s="11"/>
      <c r="Q178" s="11"/>
      <c r="R178" s="11"/>
      <c r="S178" s="11"/>
      <c r="T178" s="11"/>
      <c r="U178" s="11"/>
      <c r="V178" s="11"/>
      <c r="W178" s="11"/>
    </row>
    <row r="180" spans="13:23">
      <c r="M180" s="1"/>
      <c r="N180" s="1"/>
      <c r="O180" s="1"/>
      <c r="P180" s="1"/>
      <c r="Q180" s="1"/>
      <c r="R180" s="1"/>
      <c r="S180" s="1"/>
      <c r="T180" s="1"/>
      <c r="U180" s="1"/>
      <c r="V180" s="1"/>
      <c r="W180" s="1"/>
    </row>
    <row r="181" spans="13:23">
      <c r="O181" s="11"/>
      <c r="P181" s="11"/>
      <c r="Q181" s="11"/>
      <c r="R181" s="11"/>
      <c r="S181" s="11"/>
      <c r="T181" s="11"/>
      <c r="U181" s="11"/>
      <c r="V181" s="11"/>
      <c r="W181" s="11"/>
    </row>
    <row r="182" spans="13:23">
      <c r="O182" s="11"/>
      <c r="P182" s="11"/>
      <c r="Q182" s="11"/>
      <c r="R182" s="11"/>
      <c r="S182" s="11"/>
      <c r="T182" s="11"/>
      <c r="U182" s="11"/>
      <c r="V182" s="11"/>
      <c r="W182" s="11"/>
    </row>
    <row r="184" spans="13:23">
      <c r="M184" s="1"/>
      <c r="N184" s="1"/>
      <c r="O184" s="1"/>
      <c r="P184" s="1"/>
      <c r="Q184" s="1"/>
      <c r="R184" s="1"/>
      <c r="S184" s="1"/>
      <c r="T184" s="1"/>
      <c r="U184" s="1"/>
      <c r="V184" s="1"/>
      <c r="W184" s="1"/>
    </row>
    <row r="185" spans="13:23">
      <c r="O185" s="11"/>
      <c r="P185" s="11"/>
      <c r="Q185" s="11"/>
      <c r="R185" s="11"/>
      <c r="S185" s="11"/>
      <c r="T185" s="11"/>
      <c r="U185" s="11"/>
      <c r="V185" s="11"/>
      <c r="W185" s="11"/>
    </row>
    <row r="186" spans="13:23">
      <c r="O186" s="11"/>
      <c r="P186" s="11"/>
      <c r="Q186" s="11"/>
      <c r="R186" s="11"/>
      <c r="S186" s="11"/>
      <c r="T186" s="11"/>
      <c r="U186" s="11"/>
      <c r="V186" s="11"/>
      <c r="W186" s="11"/>
    </row>
    <row r="187" spans="13:23">
      <c r="O187" s="11"/>
      <c r="P187" s="11"/>
      <c r="Q187" s="11"/>
      <c r="R187" s="11"/>
      <c r="S187" s="11"/>
      <c r="T187" s="11"/>
      <c r="U187" s="11"/>
      <c r="V187" s="11"/>
      <c r="W187" s="11"/>
    </row>
    <row r="189" spans="13:23">
      <c r="M189" s="1"/>
      <c r="N189" s="1"/>
      <c r="O189" s="1"/>
      <c r="P189" s="1"/>
      <c r="Q189" s="1"/>
      <c r="R189" s="1"/>
      <c r="S189" s="1"/>
      <c r="T189" s="1"/>
      <c r="U189" s="1"/>
      <c r="V189" s="1"/>
      <c r="W189" s="1"/>
    </row>
    <row r="190" spans="13:23">
      <c r="O190" s="11"/>
      <c r="P190" s="11"/>
      <c r="Q190" s="11"/>
      <c r="R190" s="11"/>
      <c r="S190" s="11"/>
      <c r="T190" s="11"/>
      <c r="U190" s="11"/>
      <c r="V190" s="11"/>
      <c r="W190" s="11"/>
    </row>
    <row r="191" spans="13:23">
      <c r="O191" s="11"/>
      <c r="P191" s="11"/>
      <c r="Q191" s="11"/>
      <c r="R191" s="11"/>
      <c r="S191" s="11"/>
      <c r="T191" s="11"/>
      <c r="U191" s="11"/>
      <c r="V191" s="11"/>
      <c r="W191" s="11"/>
    </row>
    <row r="192" spans="13:23">
      <c r="O192" s="11"/>
      <c r="P192" s="11"/>
      <c r="Q192" s="11"/>
      <c r="R192" s="11"/>
      <c r="S192" s="11"/>
      <c r="T192" s="11"/>
      <c r="U192" s="11"/>
      <c r="V192" s="11"/>
      <c r="W192" s="11"/>
    </row>
    <row r="194" spans="13:23">
      <c r="M194" s="1"/>
      <c r="N194" s="1"/>
      <c r="O194" s="1"/>
      <c r="P194" s="1"/>
      <c r="Q194" s="1"/>
      <c r="R194" s="1"/>
      <c r="S194" s="1"/>
      <c r="T194" s="1"/>
      <c r="U194" s="1"/>
      <c r="V194" s="1"/>
      <c r="W194" s="1"/>
    </row>
    <row r="195" spans="13:23">
      <c r="O195" s="11"/>
      <c r="P195" s="11"/>
      <c r="Q195" s="11"/>
      <c r="R195" s="11"/>
      <c r="S195" s="11"/>
      <c r="T195" s="11"/>
      <c r="U195" s="11"/>
      <c r="V195" s="11"/>
      <c r="W195" s="11"/>
    </row>
    <row r="196" spans="13:23">
      <c r="O196" s="11"/>
      <c r="P196" s="11"/>
      <c r="Q196" s="11"/>
      <c r="R196" s="11"/>
      <c r="S196" s="11"/>
      <c r="T196" s="11"/>
      <c r="U196" s="11"/>
      <c r="V196" s="11"/>
      <c r="W196" s="11"/>
    </row>
    <row r="197" spans="13:23">
      <c r="O197" s="11"/>
      <c r="P197" s="11"/>
      <c r="Q197" s="11"/>
      <c r="R197" s="11"/>
      <c r="S197" s="11"/>
      <c r="T197" s="11"/>
      <c r="U197" s="11"/>
      <c r="V197" s="11"/>
      <c r="W197" s="11"/>
    </row>
    <row r="199" spans="13:23">
      <c r="M199" s="1"/>
      <c r="N199" s="1"/>
      <c r="O199" s="1"/>
      <c r="P199" s="1"/>
      <c r="Q199" s="1"/>
      <c r="R199" s="1"/>
      <c r="S199" s="1"/>
      <c r="T199" s="1"/>
      <c r="U199" s="1"/>
      <c r="V199" s="1"/>
      <c r="W199" s="1"/>
    </row>
    <row r="200" spans="13:23">
      <c r="O200" s="11"/>
      <c r="P200" s="11"/>
      <c r="Q200" s="11"/>
      <c r="R200" s="11"/>
      <c r="S200" s="11"/>
      <c r="T200" s="11"/>
      <c r="U200" s="11"/>
      <c r="V200" s="11"/>
      <c r="W200" s="11"/>
    </row>
    <row r="201" spans="13:23">
      <c r="O201" s="11"/>
      <c r="P201" s="11"/>
      <c r="Q201" s="11"/>
      <c r="R201" s="11"/>
      <c r="S201" s="11"/>
      <c r="T201" s="11"/>
      <c r="U201" s="11"/>
      <c r="V201" s="11"/>
      <c r="W201" s="11"/>
    </row>
    <row r="202" spans="13:23">
      <c r="O202" s="11"/>
      <c r="P202" s="11"/>
      <c r="Q202" s="11"/>
      <c r="R202" s="11"/>
      <c r="S202" s="11"/>
      <c r="T202" s="11"/>
      <c r="U202" s="11"/>
      <c r="V202" s="11"/>
      <c r="W202" s="11"/>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4D347-7025-4555-83E3-2E85941DB474}">
  <dimension ref="A1:W202"/>
  <sheetViews>
    <sheetView zoomScale="85" zoomScaleNormal="85" workbookViewId="0">
      <selection activeCell="G7" sqref="G7"/>
    </sheetView>
  </sheetViews>
  <sheetFormatPr defaultRowHeight="15"/>
  <cols>
    <col min="1" max="1" width="10.42578125" style="9" bestFit="1" customWidth="1"/>
    <col min="2" max="2" width="25.28515625" style="9" customWidth="1"/>
    <col min="3" max="3" width="29" style="9" bestFit="1" customWidth="1"/>
    <col min="4" max="4" width="83.5703125" style="9" bestFit="1" customWidth="1"/>
    <col min="5" max="11" width="9.85546875" style="9" bestFit="1" customWidth="1"/>
    <col min="12" max="12" width="6.7109375" style="9" customWidth="1"/>
    <col min="13" max="13" width="18.28515625" style="9" bestFit="1" customWidth="1"/>
    <col min="14" max="14" width="14.5703125" style="9" bestFit="1" customWidth="1"/>
    <col min="15" max="15" width="9.7109375" style="9" bestFit="1" customWidth="1"/>
    <col min="16" max="16" width="14.5703125" style="9" bestFit="1" customWidth="1"/>
    <col min="17" max="17" width="9.7109375" style="9" bestFit="1" customWidth="1"/>
    <col min="18" max="18" width="14.5703125" style="9" bestFit="1" customWidth="1"/>
    <col min="19" max="19" width="11.85546875" style="9" customWidth="1"/>
    <col min="20" max="20" width="12.5703125" style="9" customWidth="1"/>
    <col min="21" max="23" width="11.85546875" style="9" customWidth="1"/>
    <col min="24" max="16384" width="9.140625" style="9"/>
  </cols>
  <sheetData>
    <row r="1" spans="1:23">
      <c r="B1" s="9" t="s">
        <v>193</v>
      </c>
      <c r="C1" s="9" t="s">
        <v>181</v>
      </c>
      <c r="D1" s="9" t="s">
        <v>129</v>
      </c>
      <c r="M1" s="1" t="s">
        <v>149</v>
      </c>
      <c r="N1" s="9" t="s">
        <v>268</v>
      </c>
    </row>
    <row r="2" spans="1:23">
      <c r="D2" s="9" t="s">
        <v>241</v>
      </c>
      <c r="M2" s="1"/>
    </row>
    <row r="3" spans="1:23">
      <c r="B3" s="128" t="s">
        <v>118</v>
      </c>
      <c r="C3" s="128" t="s">
        <v>112</v>
      </c>
      <c r="D3" s="128"/>
      <c r="E3" s="128"/>
      <c r="F3" s="128"/>
      <c r="G3" s="128"/>
      <c r="H3" s="128"/>
      <c r="I3" s="128"/>
      <c r="J3" s="128"/>
      <c r="K3" s="128"/>
    </row>
    <row r="4" spans="1:23">
      <c r="B4" s="129" t="s">
        <v>110</v>
      </c>
      <c r="C4" s="129" t="s">
        <v>0</v>
      </c>
      <c r="D4" s="129" t="s">
        <v>103</v>
      </c>
      <c r="E4" s="129" t="s">
        <v>104</v>
      </c>
      <c r="F4" s="129" t="s">
        <v>105</v>
      </c>
      <c r="G4" s="129" t="s">
        <v>106</v>
      </c>
      <c r="H4" s="129" t="s">
        <v>107</v>
      </c>
      <c r="I4" s="129" t="s">
        <v>108</v>
      </c>
      <c r="J4" s="129" t="s">
        <v>230</v>
      </c>
      <c r="K4" s="129" t="s">
        <v>234</v>
      </c>
      <c r="M4" s="1" t="s">
        <v>116</v>
      </c>
      <c r="N4" s="1">
        <f>A5</f>
        <v>0</v>
      </c>
      <c r="O4" s="1" t="str">
        <f t="shared" ref="O4:W4" si="0">C4</f>
        <v>2015-2016</v>
      </c>
      <c r="P4" s="1" t="str">
        <f t="shared" si="0"/>
        <v>2016-2017</v>
      </c>
      <c r="Q4" s="1" t="str">
        <f t="shared" si="0"/>
        <v>2017-2018</v>
      </c>
      <c r="R4" s="1" t="str">
        <f t="shared" si="0"/>
        <v>2018-2019</v>
      </c>
      <c r="S4" s="1" t="str">
        <f t="shared" si="0"/>
        <v>2019-2020</v>
      </c>
      <c r="T4" s="1" t="str">
        <f t="shared" si="0"/>
        <v>2020-2021</v>
      </c>
      <c r="U4" s="1" t="str">
        <f t="shared" si="0"/>
        <v>2021-2022</v>
      </c>
      <c r="V4" s="1" t="str">
        <f t="shared" si="0"/>
        <v>2022-2023</v>
      </c>
      <c r="W4" s="1" t="str">
        <f t="shared" si="0"/>
        <v>2023-2024</v>
      </c>
    </row>
    <row r="5" spans="1:23">
      <c r="A5" s="1"/>
      <c r="B5" s="10" t="s">
        <v>113</v>
      </c>
      <c r="C5" s="8">
        <v>480.5</v>
      </c>
      <c r="D5" s="8">
        <v>411.5</v>
      </c>
      <c r="E5" s="8">
        <v>475.5</v>
      </c>
      <c r="F5" s="8">
        <v>534</v>
      </c>
      <c r="G5" s="8">
        <v>488.5</v>
      </c>
      <c r="H5" s="8">
        <v>1076.5</v>
      </c>
      <c r="I5" s="8">
        <v>937.5</v>
      </c>
      <c r="J5" s="8">
        <v>851</v>
      </c>
      <c r="K5" s="8">
        <v>792.5</v>
      </c>
      <c r="N5" s="9" t="str">
        <f>B5</f>
        <v>Home-Based</v>
      </c>
      <c r="O5" s="11">
        <f>C5/C8</f>
        <v>1.4929546831549349E-2</v>
      </c>
      <c r="P5" s="11">
        <f t="shared" ref="P5:W5" si="1">D5/D8</f>
        <v>1.2823109643040776E-2</v>
      </c>
      <c r="Q5" s="11">
        <f t="shared" si="1"/>
        <v>1.4704745411531861E-2</v>
      </c>
      <c r="R5" s="11">
        <f t="shared" si="1"/>
        <v>1.6496756255792399E-2</v>
      </c>
      <c r="S5" s="11">
        <f t="shared" si="1"/>
        <v>1.5180472039652573E-2</v>
      </c>
      <c r="T5" s="11">
        <f t="shared" si="1"/>
        <v>3.1059305529508505E-2</v>
      </c>
      <c r="U5" s="11">
        <f t="shared" si="1"/>
        <v>2.8644759154865026E-2</v>
      </c>
      <c r="V5" s="11">
        <f t="shared" si="1"/>
        <v>2.641790581442275E-2</v>
      </c>
      <c r="W5" s="11">
        <f t="shared" si="1"/>
        <v>2.4554228439528435E-2</v>
      </c>
    </row>
    <row r="6" spans="1:23">
      <c r="B6" s="10" t="s">
        <v>114</v>
      </c>
      <c r="C6" s="8">
        <v>643</v>
      </c>
      <c r="D6" s="8">
        <v>683</v>
      </c>
      <c r="E6" s="8">
        <v>720</v>
      </c>
      <c r="F6" s="8">
        <v>701</v>
      </c>
      <c r="G6" s="8">
        <v>569</v>
      </c>
      <c r="H6" s="8">
        <v>643</v>
      </c>
      <c r="I6" s="8">
        <v>573</v>
      </c>
      <c r="J6" s="8">
        <v>1017</v>
      </c>
      <c r="K6" s="8">
        <v>1030</v>
      </c>
      <c r="N6" s="9" t="str">
        <f>B6</f>
        <v>Private</v>
      </c>
      <c r="O6" s="11">
        <f t="shared" ref="O6:W6" si="2">C6/C8</f>
        <v>1.997856110860818E-2</v>
      </c>
      <c r="P6" s="11">
        <f t="shared" si="2"/>
        <v>2.1283557439117497E-2</v>
      </c>
      <c r="Q6" s="11">
        <f t="shared" si="2"/>
        <v>2.2265860560048242E-2</v>
      </c>
      <c r="R6" s="11">
        <f t="shared" si="2"/>
        <v>2.1655854185974668E-2</v>
      </c>
      <c r="S6" s="11">
        <f t="shared" si="2"/>
        <v>1.7682064668500131E-2</v>
      </c>
      <c r="T6" s="11">
        <f t="shared" si="2"/>
        <v>1.8551912174151388E-2</v>
      </c>
      <c r="U6" s="11">
        <f t="shared" si="2"/>
        <v>1.7507676795453505E-2</v>
      </c>
      <c r="V6" s="11">
        <f t="shared" si="2"/>
        <v>3.1571104833452331E-2</v>
      </c>
      <c r="W6" s="11">
        <f t="shared" si="2"/>
        <v>3.1912751157999103E-2</v>
      </c>
    </row>
    <row r="7" spans="1:23">
      <c r="B7" s="10" t="s">
        <v>115</v>
      </c>
      <c r="C7" s="8">
        <v>31061</v>
      </c>
      <c r="D7" s="8">
        <v>30996</v>
      </c>
      <c r="E7" s="8">
        <v>31141</v>
      </c>
      <c r="F7" s="8">
        <v>31135</v>
      </c>
      <c r="G7" s="8">
        <v>31122</v>
      </c>
      <c r="H7" s="8">
        <v>32940</v>
      </c>
      <c r="I7" s="8">
        <v>31218</v>
      </c>
      <c r="J7" s="8">
        <v>30345</v>
      </c>
      <c r="K7" s="8">
        <v>30453</v>
      </c>
      <c r="N7" s="9" t="str">
        <f>B7</f>
        <v>Public</v>
      </c>
      <c r="O7" s="11">
        <f t="shared" ref="O7:W7" si="3">C7/C8</f>
        <v>0.96509189205984247</v>
      </c>
      <c r="P7" s="11">
        <f t="shared" si="3"/>
        <v>0.96589333291784174</v>
      </c>
      <c r="Q7" s="11">
        <f t="shared" si="3"/>
        <v>0.96302939402841992</v>
      </c>
      <c r="R7" s="11">
        <f t="shared" si="3"/>
        <v>0.9618473895582329</v>
      </c>
      <c r="S7" s="11">
        <f t="shared" si="3"/>
        <v>0.96713746329184724</v>
      </c>
      <c r="T7" s="11">
        <f t="shared" si="3"/>
        <v>0.95038878229634016</v>
      </c>
      <c r="U7" s="11">
        <f t="shared" si="3"/>
        <v>0.95384756404968152</v>
      </c>
      <c r="V7" s="11">
        <f t="shared" si="3"/>
        <v>0.94201098935212491</v>
      </c>
      <c r="W7" s="11">
        <f t="shared" si="3"/>
        <v>0.94353302040247244</v>
      </c>
    </row>
    <row r="8" spans="1:23">
      <c r="B8" s="130" t="s">
        <v>111</v>
      </c>
      <c r="C8" s="131">
        <v>32184.5</v>
      </c>
      <c r="D8" s="131">
        <v>32090.5</v>
      </c>
      <c r="E8" s="131">
        <v>32336.5</v>
      </c>
      <c r="F8" s="131">
        <v>32370</v>
      </c>
      <c r="G8" s="131">
        <v>32179.5</v>
      </c>
      <c r="H8" s="131">
        <v>34659.5</v>
      </c>
      <c r="I8" s="131">
        <v>32728.5</v>
      </c>
      <c r="J8" s="131">
        <v>32213</v>
      </c>
      <c r="K8" s="131">
        <v>32275.5</v>
      </c>
    </row>
    <row r="9" spans="1:23">
      <c r="B9" s="10"/>
      <c r="C9" s="8"/>
      <c r="D9" s="8"/>
      <c r="E9" s="8"/>
      <c r="F9" s="8"/>
      <c r="G9" s="8"/>
      <c r="H9" s="8"/>
      <c r="I9" s="8"/>
      <c r="J9" s="8"/>
      <c r="K9" s="8"/>
    </row>
    <row r="10" spans="1:23">
      <c r="B10" s="10"/>
      <c r="C10" s="8"/>
      <c r="D10" s="8"/>
      <c r="E10" s="8"/>
      <c r="F10" s="8"/>
      <c r="G10" s="8"/>
      <c r="H10" s="8"/>
      <c r="I10" s="8"/>
      <c r="J10" s="8"/>
      <c r="K10" s="8"/>
    </row>
    <row r="11" spans="1:23">
      <c r="B11" s="9" t="s">
        <v>193</v>
      </c>
      <c r="C11" s="9" t="s">
        <v>181</v>
      </c>
    </row>
    <row r="12" spans="1:23">
      <c r="B12" s="1" t="s">
        <v>149</v>
      </c>
      <c r="C12" s="10"/>
      <c r="D12" s="1"/>
      <c r="E12" s="10"/>
      <c r="F12" s="10"/>
      <c r="G12" s="10"/>
      <c r="H12" s="10"/>
      <c r="I12" s="10"/>
      <c r="J12" s="10"/>
      <c r="K12" s="10"/>
      <c r="M12" s="1"/>
    </row>
    <row r="13" spans="1:23">
      <c r="B13" s="128"/>
      <c r="C13" s="128" t="s">
        <v>112</v>
      </c>
      <c r="D13" s="128"/>
      <c r="E13" s="128"/>
      <c r="F13" s="128"/>
      <c r="G13" s="128"/>
      <c r="H13" s="128"/>
      <c r="I13" s="128"/>
      <c r="J13" s="128"/>
      <c r="K13" s="128"/>
    </row>
    <row r="14" spans="1:23">
      <c r="B14" s="129" t="s">
        <v>110</v>
      </c>
      <c r="C14" s="129" t="s">
        <v>0</v>
      </c>
      <c r="D14" s="129" t="s">
        <v>103</v>
      </c>
      <c r="E14" s="129" t="s">
        <v>104</v>
      </c>
      <c r="F14" s="129" t="s">
        <v>105</v>
      </c>
      <c r="G14" s="129" t="s">
        <v>106</v>
      </c>
      <c r="H14" s="129" t="s">
        <v>107</v>
      </c>
      <c r="I14" s="129" t="s">
        <v>108</v>
      </c>
      <c r="J14" s="129" t="s">
        <v>230</v>
      </c>
      <c r="K14" s="129" t="s">
        <v>234</v>
      </c>
    </row>
    <row r="15" spans="1:23">
      <c r="B15" s="132" t="s">
        <v>127</v>
      </c>
      <c r="C15" s="133"/>
      <c r="D15" s="133"/>
      <c r="E15" s="133"/>
      <c r="F15" s="133"/>
      <c r="G15" s="133"/>
      <c r="H15" s="133"/>
      <c r="I15" s="133"/>
      <c r="J15" s="133"/>
      <c r="K15" s="133"/>
      <c r="M15" s="1" t="s">
        <v>167</v>
      </c>
      <c r="N15" s="1"/>
      <c r="O15" s="1" t="str">
        <f>$C$14</f>
        <v>2015-2016</v>
      </c>
      <c r="P15" s="1" t="str">
        <f>$D$14</f>
        <v>2016-2017</v>
      </c>
      <c r="Q15" s="1" t="str">
        <f>$E$14</f>
        <v>2017-2018</v>
      </c>
      <c r="R15" s="1" t="str">
        <f>$F$14</f>
        <v>2018-2019</v>
      </c>
      <c r="S15" s="1" t="str">
        <f>$G$14</f>
        <v>2019-2020</v>
      </c>
      <c r="T15" s="1" t="str">
        <f>$H$14</f>
        <v>2020-2021</v>
      </c>
      <c r="U15" s="1" t="str">
        <f>$I$14</f>
        <v>2021-2022</v>
      </c>
      <c r="V15" s="1" t="str">
        <f>$J$14</f>
        <v>2022-2023</v>
      </c>
      <c r="W15" s="1" t="str">
        <f>$K$14</f>
        <v>2023-2024</v>
      </c>
    </row>
    <row r="16" spans="1:23">
      <c r="B16" s="3" t="s">
        <v>113</v>
      </c>
      <c r="C16" s="8">
        <v>41</v>
      </c>
      <c r="D16" s="8">
        <v>33</v>
      </c>
      <c r="E16" s="8">
        <v>44</v>
      </c>
      <c r="F16" s="8">
        <v>58.5</v>
      </c>
      <c r="G16" s="8">
        <v>21</v>
      </c>
      <c r="H16" s="8">
        <v>112.5</v>
      </c>
      <c r="I16" s="8">
        <v>85</v>
      </c>
      <c r="J16" s="8">
        <v>79.5</v>
      </c>
      <c r="K16" s="8">
        <v>67.5</v>
      </c>
      <c r="N16" s="9" t="str">
        <f>B16</f>
        <v>Home-Based</v>
      </c>
      <c r="O16" s="11">
        <f>C16/SUM(C16:C18)</f>
        <v>1.7664799655320983E-2</v>
      </c>
      <c r="P16" s="11">
        <f t="shared" ref="P16:V16" si="4">D16/SUM(D16:D18)</f>
        <v>1.4078498293515358E-2</v>
      </c>
      <c r="Q16" s="11">
        <f t="shared" si="4"/>
        <v>1.9529516200621395E-2</v>
      </c>
      <c r="R16" s="11">
        <f t="shared" si="4"/>
        <v>2.645263395885146E-2</v>
      </c>
      <c r="S16" s="11">
        <f t="shared" si="4"/>
        <v>9.8730606488011286E-3</v>
      </c>
      <c r="T16" s="11">
        <f t="shared" si="4"/>
        <v>5.1522784520265631E-2</v>
      </c>
      <c r="U16" s="11">
        <f t="shared" si="4"/>
        <v>3.7845057880676762E-2</v>
      </c>
      <c r="V16" s="11">
        <f t="shared" si="4"/>
        <v>3.6746013404206149E-2</v>
      </c>
      <c r="W16" s="11">
        <f>K16/SUM(K16:K18)</f>
        <v>3.2774945375091041E-2</v>
      </c>
    </row>
    <row r="17" spans="2:23">
      <c r="B17" s="3" t="s">
        <v>114</v>
      </c>
      <c r="C17" s="8">
        <v>86</v>
      </c>
      <c r="D17" s="8">
        <v>83</v>
      </c>
      <c r="E17" s="8">
        <v>88</v>
      </c>
      <c r="F17" s="8">
        <v>83</v>
      </c>
      <c r="G17" s="8">
        <v>47</v>
      </c>
      <c r="H17" s="8">
        <v>96</v>
      </c>
      <c r="I17" s="8">
        <v>77</v>
      </c>
      <c r="J17" s="8">
        <v>143</v>
      </c>
      <c r="K17" s="8">
        <v>120</v>
      </c>
      <c r="N17" s="9" t="str">
        <f>B17</f>
        <v>Private</v>
      </c>
      <c r="O17" s="11">
        <f>C17/SUM(C16:C18)</f>
        <v>3.7052994398965963E-2</v>
      </c>
      <c r="P17" s="11">
        <f t="shared" ref="P17:W17" si="5">D17/SUM(D16:D18)</f>
        <v>3.5409556313993173E-2</v>
      </c>
      <c r="Q17" s="11">
        <f t="shared" si="5"/>
        <v>3.9059032401242789E-2</v>
      </c>
      <c r="R17" s="11">
        <f t="shared" si="5"/>
        <v>3.7531087497173862E-2</v>
      </c>
      <c r="S17" s="11">
        <f t="shared" si="5"/>
        <v>2.2096850023507288E-2</v>
      </c>
      <c r="T17" s="11">
        <f t="shared" si="5"/>
        <v>4.3966109457293338E-2</v>
      </c>
      <c r="U17" s="11">
        <f t="shared" si="5"/>
        <v>3.4283170080142478E-2</v>
      </c>
      <c r="V17" s="11">
        <f t="shared" si="5"/>
        <v>6.6096602727062637E-2</v>
      </c>
      <c r="W17" s="11">
        <f t="shared" si="5"/>
        <v>5.8266569555717407E-2</v>
      </c>
    </row>
    <row r="18" spans="2:23">
      <c r="B18" s="3" t="s">
        <v>115</v>
      </c>
      <c r="C18" s="8">
        <v>2194</v>
      </c>
      <c r="D18" s="8">
        <v>2228</v>
      </c>
      <c r="E18" s="8">
        <v>2121</v>
      </c>
      <c r="F18" s="8">
        <v>2070</v>
      </c>
      <c r="G18" s="8">
        <v>2059</v>
      </c>
      <c r="H18" s="8">
        <v>1975</v>
      </c>
      <c r="I18" s="8">
        <v>2084</v>
      </c>
      <c r="J18" s="8">
        <v>1941</v>
      </c>
      <c r="K18" s="8">
        <v>1872</v>
      </c>
      <c r="M18" s="19"/>
      <c r="N18" s="19" t="str">
        <f>B18</f>
        <v>Public</v>
      </c>
      <c r="O18" s="20">
        <f>C18/SUM(C16:C18)</f>
        <v>0.94528220594571311</v>
      </c>
      <c r="P18" s="20">
        <f t="shared" ref="P18:W18" si="6">D18/SUM(D16:D18)</f>
        <v>0.95051194539249151</v>
      </c>
      <c r="Q18" s="20">
        <f t="shared" si="6"/>
        <v>0.94141145139813587</v>
      </c>
      <c r="R18" s="20">
        <f t="shared" si="6"/>
        <v>0.93601627854397462</v>
      </c>
      <c r="S18" s="20">
        <f t="shared" si="6"/>
        <v>0.96803008932769163</v>
      </c>
      <c r="T18" s="20">
        <f t="shared" si="6"/>
        <v>0.904511106022441</v>
      </c>
      <c r="U18" s="20">
        <f t="shared" si="6"/>
        <v>0.92787177203918081</v>
      </c>
      <c r="V18" s="20">
        <f t="shared" si="6"/>
        <v>0.89715738386873123</v>
      </c>
      <c r="W18" s="20">
        <f t="shared" si="6"/>
        <v>0.90895848506919152</v>
      </c>
    </row>
    <row r="19" spans="2:23">
      <c r="B19" s="132" t="s">
        <v>128</v>
      </c>
      <c r="C19" s="133"/>
      <c r="D19" s="133"/>
      <c r="E19" s="133"/>
      <c r="F19" s="133"/>
      <c r="G19" s="133"/>
      <c r="H19" s="133"/>
      <c r="I19" s="133"/>
      <c r="J19" s="133"/>
      <c r="K19" s="133"/>
      <c r="M19" s="1" t="s">
        <v>168</v>
      </c>
      <c r="N19" s="1"/>
      <c r="O19" s="1" t="str">
        <f>$C$14</f>
        <v>2015-2016</v>
      </c>
      <c r="P19" s="1" t="str">
        <f>$D$14</f>
        <v>2016-2017</v>
      </c>
      <c r="Q19" s="1" t="str">
        <f>$E$14</f>
        <v>2017-2018</v>
      </c>
      <c r="R19" s="1" t="str">
        <f>$F$14</f>
        <v>2018-2019</v>
      </c>
      <c r="S19" s="1" t="str">
        <f>$G$14</f>
        <v>2019-2020</v>
      </c>
      <c r="T19" s="1" t="str">
        <f>$H$14</f>
        <v>2020-2021</v>
      </c>
      <c r="U19" s="1" t="str">
        <f>$I$14</f>
        <v>2021-2022</v>
      </c>
      <c r="V19" s="1" t="str">
        <f>$J$14</f>
        <v>2022-2023</v>
      </c>
      <c r="W19" s="1" t="str">
        <f>$K$14</f>
        <v>2023-2024</v>
      </c>
    </row>
    <row r="20" spans="2:23">
      <c r="B20" s="3" t="s">
        <v>113</v>
      </c>
      <c r="C20" s="8">
        <v>41</v>
      </c>
      <c r="D20" s="8">
        <v>38.5</v>
      </c>
      <c r="E20" s="8">
        <v>38.5</v>
      </c>
      <c r="F20" s="8">
        <v>58.5</v>
      </c>
      <c r="G20" s="8">
        <v>54.5</v>
      </c>
      <c r="H20" s="8">
        <v>112.5</v>
      </c>
      <c r="I20" s="8">
        <v>85</v>
      </c>
      <c r="J20" s="8">
        <v>79.5</v>
      </c>
      <c r="K20" s="8">
        <v>67.5</v>
      </c>
      <c r="N20" s="9" t="str">
        <f>B20</f>
        <v>Home-Based</v>
      </c>
      <c r="O20" s="11">
        <f>C20/SUM(C20:C22)</f>
        <v>1.6452648475120384E-2</v>
      </c>
      <c r="P20" s="11">
        <f t="shared" ref="P20:W20" si="7">D20/SUM(D20:D22)</f>
        <v>1.6470588235294119E-2</v>
      </c>
      <c r="Q20" s="11">
        <f t="shared" si="7"/>
        <v>1.6470588235294119E-2</v>
      </c>
      <c r="R20" s="11">
        <f t="shared" si="7"/>
        <v>2.5948103792415168E-2</v>
      </c>
      <c r="S20" s="11">
        <f t="shared" si="7"/>
        <v>2.4891527746060745E-2</v>
      </c>
      <c r="T20" s="11">
        <f t="shared" si="7"/>
        <v>4.6172788836445725E-2</v>
      </c>
      <c r="U20" s="11">
        <f t="shared" si="7"/>
        <v>3.9044556729444187E-2</v>
      </c>
      <c r="V20" s="11">
        <f t="shared" si="7"/>
        <v>3.4259857789269557E-2</v>
      </c>
      <c r="W20" s="11">
        <f t="shared" si="7"/>
        <v>3.0522269952520914E-2</v>
      </c>
    </row>
    <row r="21" spans="2:23">
      <c r="B21" s="3" t="s">
        <v>114</v>
      </c>
      <c r="C21" s="8">
        <v>88</v>
      </c>
      <c r="D21" s="8">
        <v>94</v>
      </c>
      <c r="E21" s="8">
        <v>86</v>
      </c>
      <c r="F21" s="8">
        <v>77</v>
      </c>
      <c r="G21" s="8">
        <v>46</v>
      </c>
      <c r="H21" s="8">
        <v>67</v>
      </c>
      <c r="I21" s="8">
        <v>79</v>
      </c>
      <c r="J21" s="8">
        <v>125</v>
      </c>
      <c r="K21" s="8">
        <v>130</v>
      </c>
      <c r="N21" s="9" t="str">
        <f>B21</f>
        <v>Private</v>
      </c>
      <c r="O21" s="11">
        <f>C21/SUM(C20:C22)</f>
        <v>3.5313001605136438E-2</v>
      </c>
      <c r="P21" s="11">
        <f t="shared" ref="P21:W21" si="8">D21/SUM(D20:D22)</f>
        <v>4.0213903743315509E-2</v>
      </c>
      <c r="Q21" s="11">
        <f t="shared" si="8"/>
        <v>3.6791443850267377E-2</v>
      </c>
      <c r="R21" s="11">
        <f t="shared" si="8"/>
        <v>3.4153914393435354E-2</v>
      </c>
      <c r="S21" s="11">
        <f t="shared" si="8"/>
        <v>2.1009362868234755E-2</v>
      </c>
      <c r="T21" s="11">
        <f t="shared" si="8"/>
        <v>2.7498460907038787E-2</v>
      </c>
      <c r="U21" s="11">
        <f t="shared" si="8"/>
        <v>3.6288470372071661E-2</v>
      </c>
      <c r="V21" s="11">
        <f t="shared" si="8"/>
        <v>5.3867700926524459E-2</v>
      </c>
      <c r="W21" s="11">
        <f t="shared" si="8"/>
        <v>5.8783631019669907E-2</v>
      </c>
    </row>
    <row r="22" spans="2:23">
      <c r="B22" s="3" t="s">
        <v>115</v>
      </c>
      <c r="C22" s="8">
        <v>2363</v>
      </c>
      <c r="D22" s="8">
        <v>2205</v>
      </c>
      <c r="E22" s="8">
        <v>2213</v>
      </c>
      <c r="F22" s="8">
        <v>2119</v>
      </c>
      <c r="G22" s="8">
        <v>2089</v>
      </c>
      <c r="H22" s="8">
        <v>2257</v>
      </c>
      <c r="I22" s="8">
        <v>2013</v>
      </c>
      <c r="J22" s="8">
        <v>2116</v>
      </c>
      <c r="K22" s="8">
        <v>2014</v>
      </c>
      <c r="M22" s="19"/>
      <c r="N22" s="19" t="str">
        <f>B22</f>
        <v>Public</v>
      </c>
      <c r="O22" s="20">
        <f>C22/SUM(C20:C22)</f>
        <v>0.9482343499197432</v>
      </c>
      <c r="P22" s="20">
        <f t="shared" ref="P22:W22" si="9">D22/SUM(D20:D22)</f>
        <v>0.94331550802139041</v>
      </c>
      <c r="Q22" s="20">
        <f t="shared" si="9"/>
        <v>0.94673796791443854</v>
      </c>
      <c r="R22" s="20">
        <f t="shared" si="9"/>
        <v>0.93989798181414952</v>
      </c>
      <c r="S22" s="20">
        <f t="shared" si="9"/>
        <v>0.95409910938570452</v>
      </c>
      <c r="T22" s="20">
        <f t="shared" si="9"/>
        <v>0.92632875025651551</v>
      </c>
      <c r="U22" s="20">
        <f t="shared" si="9"/>
        <v>0.92466697289848421</v>
      </c>
      <c r="V22" s="20">
        <f t="shared" si="9"/>
        <v>0.91187244128420597</v>
      </c>
      <c r="W22" s="20">
        <f t="shared" si="9"/>
        <v>0.91069409902780918</v>
      </c>
    </row>
    <row r="23" spans="2:23">
      <c r="B23" s="132" t="s">
        <v>130</v>
      </c>
      <c r="C23" s="133"/>
      <c r="D23" s="133"/>
      <c r="E23" s="133"/>
      <c r="F23" s="133"/>
      <c r="G23" s="133"/>
      <c r="H23" s="133"/>
      <c r="I23" s="133"/>
      <c r="J23" s="133"/>
      <c r="K23" s="133"/>
      <c r="M23" s="1" t="s">
        <v>169</v>
      </c>
      <c r="N23" s="1"/>
      <c r="O23" s="1" t="str">
        <f>$C$14</f>
        <v>2015-2016</v>
      </c>
      <c r="P23" s="1" t="str">
        <f>$D$14</f>
        <v>2016-2017</v>
      </c>
      <c r="Q23" s="1" t="str">
        <f>$E$14</f>
        <v>2017-2018</v>
      </c>
      <c r="R23" s="1" t="str">
        <f>$F$14</f>
        <v>2018-2019</v>
      </c>
      <c r="S23" s="1" t="str">
        <f>$G$14</f>
        <v>2019-2020</v>
      </c>
      <c r="T23" s="1" t="str">
        <f>$H$14</f>
        <v>2020-2021</v>
      </c>
      <c r="U23" s="1" t="str">
        <f>$I$14</f>
        <v>2021-2022</v>
      </c>
      <c r="V23" s="1" t="str">
        <f>$J$14</f>
        <v>2022-2023</v>
      </c>
      <c r="W23" s="1" t="str">
        <f>$K$14</f>
        <v>2023-2024</v>
      </c>
    </row>
    <row r="24" spans="2:23">
      <c r="B24" s="3" t="s">
        <v>113</v>
      </c>
      <c r="C24" s="8">
        <v>11.5</v>
      </c>
      <c r="D24" s="8">
        <v>0</v>
      </c>
      <c r="E24" s="8">
        <v>13</v>
      </c>
      <c r="F24" s="8">
        <v>0</v>
      </c>
      <c r="G24" s="8">
        <v>31</v>
      </c>
      <c r="H24" s="8">
        <v>91.5</v>
      </c>
      <c r="I24" s="8">
        <v>76.5</v>
      </c>
      <c r="J24" s="8">
        <v>25</v>
      </c>
      <c r="K24" s="8">
        <v>16.5</v>
      </c>
      <c r="N24" s="9" t="str">
        <f>B24</f>
        <v>Home-Based</v>
      </c>
      <c r="O24" s="11">
        <f>C24/SUM(C24:C26)</f>
        <v>4.5990801839632077E-3</v>
      </c>
      <c r="P24" s="11">
        <f t="shared" ref="P24:W24" si="10">D24/SUM(D24:D26)</f>
        <v>0</v>
      </c>
      <c r="Q24" s="11">
        <f t="shared" si="10"/>
        <v>5.4736842105263155E-3</v>
      </c>
      <c r="R24" s="11">
        <f t="shared" si="10"/>
        <v>0</v>
      </c>
      <c r="S24" s="11">
        <f t="shared" si="10"/>
        <v>1.3926325247079964E-2</v>
      </c>
      <c r="T24" s="11">
        <f t="shared" si="10"/>
        <v>3.8006230529595016E-2</v>
      </c>
      <c r="U24" s="11">
        <f t="shared" si="10"/>
        <v>3.3109716511577583E-2</v>
      </c>
      <c r="V24" s="11">
        <f t="shared" si="10"/>
        <v>1.1814744801512287E-2</v>
      </c>
      <c r="W24" s="11">
        <f t="shared" si="10"/>
        <v>7.1166702609445761E-3</v>
      </c>
    </row>
    <row r="25" spans="2:23">
      <c r="B25" s="3" t="s">
        <v>114</v>
      </c>
      <c r="C25" s="8">
        <v>79</v>
      </c>
      <c r="D25" s="8">
        <v>83</v>
      </c>
      <c r="E25" s="8">
        <v>84</v>
      </c>
      <c r="F25" s="8">
        <v>72</v>
      </c>
      <c r="G25" s="8">
        <v>54</v>
      </c>
      <c r="H25" s="8">
        <v>69</v>
      </c>
      <c r="I25" s="8">
        <v>69</v>
      </c>
      <c r="J25" s="8">
        <v>115</v>
      </c>
      <c r="K25" s="8">
        <v>113</v>
      </c>
      <c r="N25" s="9" t="str">
        <f>B25</f>
        <v>Private</v>
      </c>
      <c r="O25" s="11">
        <f>C25/SUM(C24:C26)</f>
        <v>3.1593681263747252E-2</v>
      </c>
      <c r="P25" s="11">
        <f t="shared" ref="P25:W25" si="11">D25/SUM(D24:D26)</f>
        <v>3.4468438538205977E-2</v>
      </c>
      <c r="Q25" s="11">
        <f t="shared" si="11"/>
        <v>3.5368421052631577E-2</v>
      </c>
      <c r="R25" s="11">
        <f t="shared" si="11"/>
        <v>3.139991277802006E-2</v>
      </c>
      <c r="S25" s="11">
        <f t="shared" si="11"/>
        <v>2.4258760107816711E-2</v>
      </c>
      <c r="T25" s="11">
        <f t="shared" si="11"/>
        <v>2.866043613707165E-2</v>
      </c>
      <c r="U25" s="11">
        <f t="shared" si="11"/>
        <v>2.986366587318762E-2</v>
      </c>
      <c r="V25" s="11">
        <f t="shared" si="11"/>
        <v>5.434782608695652E-2</v>
      </c>
      <c r="W25" s="11">
        <f t="shared" si="11"/>
        <v>4.8738408453741645E-2</v>
      </c>
    </row>
    <row r="26" spans="2:23">
      <c r="B26" s="3" t="s">
        <v>115</v>
      </c>
      <c r="C26" s="8">
        <v>2410</v>
      </c>
      <c r="D26" s="8">
        <v>2325</v>
      </c>
      <c r="E26" s="8">
        <v>2278</v>
      </c>
      <c r="F26" s="8">
        <v>2221</v>
      </c>
      <c r="G26" s="8">
        <v>2141</v>
      </c>
      <c r="H26" s="8">
        <v>2247</v>
      </c>
      <c r="I26" s="8">
        <v>2165</v>
      </c>
      <c r="J26" s="8">
        <v>1976</v>
      </c>
      <c r="K26" s="8">
        <v>2189</v>
      </c>
      <c r="M26" s="19"/>
      <c r="N26" s="19" t="str">
        <f>B26</f>
        <v>Public</v>
      </c>
      <c r="O26" s="20">
        <f>C26/SUM(C24:C26)</f>
        <v>0.96380723855228956</v>
      </c>
      <c r="P26" s="20">
        <f t="shared" ref="P26:W26" si="12">D26/SUM(D24:D26)</f>
        <v>0.96553156146179397</v>
      </c>
      <c r="Q26" s="20">
        <f t="shared" si="12"/>
        <v>0.9591578947368421</v>
      </c>
      <c r="R26" s="20">
        <f t="shared" si="12"/>
        <v>0.96860008722197999</v>
      </c>
      <c r="S26" s="20">
        <f t="shared" si="12"/>
        <v>0.96181491464510327</v>
      </c>
      <c r="T26" s="20">
        <f t="shared" si="12"/>
        <v>0.93333333333333335</v>
      </c>
      <c r="U26" s="20">
        <f t="shared" si="12"/>
        <v>0.93702661761523476</v>
      </c>
      <c r="V26" s="20">
        <f t="shared" si="12"/>
        <v>0.93383742911153123</v>
      </c>
      <c r="W26" s="20">
        <f t="shared" si="12"/>
        <v>0.9441449212853138</v>
      </c>
    </row>
    <row r="27" spans="2:23">
      <c r="B27" s="132" t="s">
        <v>133</v>
      </c>
      <c r="C27" s="133"/>
      <c r="D27" s="133"/>
      <c r="E27" s="133"/>
      <c r="F27" s="133"/>
      <c r="G27" s="133"/>
      <c r="H27" s="133"/>
      <c r="I27" s="133"/>
      <c r="J27" s="133"/>
      <c r="K27" s="133"/>
      <c r="M27" s="1" t="s">
        <v>170</v>
      </c>
      <c r="N27" s="1"/>
      <c r="O27" s="1" t="str">
        <f>$C$14</f>
        <v>2015-2016</v>
      </c>
      <c r="P27" s="1" t="str">
        <f>$D$14</f>
        <v>2016-2017</v>
      </c>
      <c r="Q27" s="1" t="str">
        <f>$E$14</f>
        <v>2017-2018</v>
      </c>
      <c r="R27" s="1" t="str">
        <f>$F$14</f>
        <v>2018-2019</v>
      </c>
      <c r="S27" s="1" t="str">
        <f>$G$14</f>
        <v>2019-2020</v>
      </c>
      <c r="T27" s="1" t="str">
        <f>$H$14</f>
        <v>2020-2021</v>
      </c>
      <c r="U27" s="1" t="str">
        <f>$I$14</f>
        <v>2021-2022</v>
      </c>
      <c r="V27" s="1" t="str">
        <f>$J$14</f>
        <v>2022-2023</v>
      </c>
      <c r="W27" s="1" t="str">
        <f>$K$14</f>
        <v>2023-2024</v>
      </c>
    </row>
    <row r="28" spans="2:23">
      <c r="B28" s="3" t="s">
        <v>113</v>
      </c>
      <c r="C28" s="8">
        <v>40</v>
      </c>
      <c r="D28" s="8">
        <v>36</v>
      </c>
      <c r="E28" s="8">
        <v>40</v>
      </c>
      <c r="F28" s="8">
        <v>61</v>
      </c>
      <c r="G28" s="8">
        <v>57</v>
      </c>
      <c r="H28" s="8">
        <v>113</v>
      </c>
      <c r="I28" s="8">
        <v>82</v>
      </c>
      <c r="J28" s="8">
        <v>82</v>
      </c>
      <c r="K28" s="8">
        <v>74</v>
      </c>
      <c r="N28" s="9" t="str">
        <f>B28</f>
        <v>Home-Based</v>
      </c>
      <c r="O28" s="11">
        <f>C28/SUM(C28:C30)</f>
        <v>1.6427104722792608E-2</v>
      </c>
      <c r="P28" s="11">
        <f t="shared" ref="P28:W28" si="13">D28/SUM(D28:D30)</f>
        <v>1.4078998826750098E-2</v>
      </c>
      <c r="Q28" s="11">
        <f t="shared" si="13"/>
        <v>1.6299918500407497E-2</v>
      </c>
      <c r="R28" s="11">
        <f t="shared" si="13"/>
        <v>2.5071927661323469E-2</v>
      </c>
      <c r="S28" s="11">
        <f t="shared" si="13"/>
        <v>2.4224394390140246E-2</v>
      </c>
      <c r="T28" s="11">
        <f t="shared" si="13"/>
        <v>4.429635437083497E-2</v>
      </c>
      <c r="U28" s="11">
        <f t="shared" si="13"/>
        <v>3.4613761080624736E-2</v>
      </c>
      <c r="V28" s="11">
        <f t="shared" si="13"/>
        <v>3.5390591281829954E-2</v>
      </c>
      <c r="W28" s="11">
        <f t="shared" si="13"/>
        <v>3.3363390441839495E-2</v>
      </c>
    </row>
    <row r="29" spans="2:23">
      <c r="B29" s="3" t="s">
        <v>114</v>
      </c>
      <c r="C29" s="8">
        <v>65</v>
      </c>
      <c r="D29" s="8">
        <v>79</v>
      </c>
      <c r="E29" s="8">
        <v>73</v>
      </c>
      <c r="F29" s="8">
        <v>87</v>
      </c>
      <c r="G29" s="8">
        <v>55</v>
      </c>
      <c r="H29" s="8">
        <v>65</v>
      </c>
      <c r="I29" s="8">
        <v>67</v>
      </c>
      <c r="J29" s="8">
        <v>97</v>
      </c>
      <c r="K29" s="8">
        <v>105</v>
      </c>
      <c r="N29" s="9" t="str">
        <f>B29</f>
        <v>Private</v>
      </c>
      <c r="O29" s="11">
        <f>C29/SUM(C28:C30)</f>
        <v>2.6694045174537988E-2</v>
      </c>
      <c r="P29" s="11">
        <f t="shared" ref="P29:W29" si="14">D29/SUM(D28:D30)</f>
        <v>3.0895580758701604E-2</v>
      </c>
      <c r="Q29" s="11">
        <f t="shared" si="14"/>
        <v>2.9747351263243682E-2</v>
      </c>
      <c r="R29" s="11">
        <f t="shared" si="14"/>
        <v>3.5758323057953144E-2</v>
      </c>
      <c r="S29" s="11">
        <f t="shared" si="14"/>
        <v>2.3374415639609011E-2</v>
      </c>
      <c r="T29" s="11">
        <f t="shared" si="14"/>
        <v>2.5480203841630734E-2</v>
      </c>
      <c r="U29" s="11">
        <f t="shared" si="14"/>
        <v>2.8281975517095822E-2</v>
      </c>
      <c r="V29" s="11">
        <f t="shared" si="14"/>
        <v>4.1864479930945185E-2</v>
      </c>
      <c r="W29" s="11">
        <f t="shared" si="14"/>
        <v>4.7339945897204687E-2</v>
      </c>
    </row>
    <row r="30" spans="2:23">
      <c r="B30" s="3" t="s">
        <v>115</v>
      </c>
      <c r="C30" s="8">
        <v>2330</v>
      </c>
      <c r="D30" s="8">
        <v>2442</v>
      </c>
      <c r="E30" s="8">
        <v>2341</v>
      </c>
      <c r="F30" s="8">
        <v>2285</v>
      </c>
      <c r="G30" s="8">
        <v>2241</v>
      </c>
      <c r="H30" s="8">
        <v>2373</v>
      </c>
      <c r="I30" s="8">
        <v>2220</v>
      </c>
      <c r="J30" s="8">
        <v>2138</v>
      </c>
      <c r="K30" s="8">
        <v>2039</v>
      </c>
      <c r="M30" s="19"/>
      <c r="N30" s="19" t="str">
        <f>B30</f>
        <v>Public</v>
      </c>
      <c r="O30" s="20">
        <f>C30/SUM(C28:C30)</f>
        <v>0.95687885010266938</v>
      </c>
      <c r="P30" s="20">
        <f t="shared" ref="P30:W30" si="15">D30/SUM(D28:D30)</f>
        <v>0.9550254204145483</v>
      </c>
      <c r="Q30" s="20">
        <f t="shared" si="15"/>
        <v>0.95395273023634886</v>
      </c>
      <c r="R30" s="20">
        <f t="shared" si="15"/>
        <v>0.93916974928072339</v>
      </c>
      <c r="S30" s="20">
        <f t="shared" si="15"/>
        <v>0.95240118997025069</v>
      </c>
      <c r="T30" s="20">
        <f t="shared" si="15"/>
        <v>0.93022344178753436</v>
      </c>
      <c r="U30" s="20">
        <f t="shared" si="15"/>
        <v>0.93710426340227948</v>
      </c>
      <c r="V30" s="20">
        <f t="shared" si="15"/>
        <v>0.92274492878722481</v>
      </c>
      <c r="W30" s="20">
        <f t="shared" si="15"/>
        <v>0.91929666366095586</v>
      </c>
    </row>
    <row r="31" spans="2:23">
      <c r="B31" s="132" t="s">
        <v>134</v>
      </c>
      <c r="C31" s="133"/>
      <c r="D31" s="133"/>
      <c r="E31" s="133"/>
      <c r="F31" s="133"/>
      <c r="G31" s="133"/>
      <c r="H31" s="133"/>
      <c r="I31" s="133"/>
      <c r="J31" s="133"/>
      <c r="K31" s="133"/>
      <c r="M31" s="1" t="s">
        <v>171</v>
      </c>
      <c r="N31" s="1"/>
      <c r="O31" s="1" t="str">
        <f>$C$14</f>
        <v>2015-2016</v>
      </c>
      <c r="P31" s="1" t="str">
        <f>$D$14</f>
        <v>2016-2017</v>
      </c>
      <c r="Q31" s="1" t="str">
        <f>$E$14</f>
        <v>2017-2018</v>
      </c>
      <c r="R31" s="1" t="str">
        <f>$F$14</f>
        <v>2018-2019</v>
      </c>
      <c r="S31" s="1" t="str">
        <f>$G$14</f>
        <v>2019-2020</v>
      </c>
      <c r="T31" s="1" t="str">
        <f>$H$14</f>
        <v>2020-2021</v>
      </c>
      <c r="U31" s="1" t="str">
        <f>$I$14</f>
        <v>2021-2022</v>
      </c>
      <c r="V31" s="1" t="str">
        <f>$J$14</f>
        <v>2022-2023</v>
      </c>
      <c r="W31" s="1" t="str">
        <f>$K$14</f>
        <v>2023-2024</v>
      </c>
    </row>
    <row r="32" spans="2:23">
      <c r="B32" s="3" t="s">
        <v>113</v>
      </c>
      <c r="C32" s="8">
        <v>42</v>
      </c>
      <c r="D32" s="8">
        <v>41</v>
      </c>
      <c r="E32" s="8">
        <v>48</v>
      </c>
      <c r="F32" s="8">
        <v>56</v>
      </c>
      <c r="G32" s="8">
        <v>52</v>
      </c>
      <c r="H32" s="8">
        <v>112</v>
      </c>
      <c r="I32" s="8">
        <v>88</v>
      </c>
      <c r="J32" s="8">
        <v>77</v>
      </c>
      <c r="K32" s="8">
        <v>61</v>
      </c>
      <c r="N32" s="9" t="str">
        <f>B32</f>
        <v>Home-Based</v>
      </c>
      <c r="O32" s="11">
        <f>C32/SUM(C32:C34)</f>
        <v>1.7073170731707318E-2</v>
      </c>
      <c r="P32" s="11">
        <f t="shared" ref="P32:W32" si="16">D32/SUM(D32:D34)</f>
        <v>1.6907216494845362E-2</v>
      </c>
      <c r="Q32" s="11">
        <f t="shared" si="16"/>
        <v>1.8626309662398137E-2</v>
      </c>
      <c r="R32" s="11">
        <f t="shared" si="16"/>
        <v>2.251708886208283E-2</v>
      </c>
      <c r="S32" s="11">
        <f t="shared" si="16"/>
        <v>2.1558872305140961E-2</v>
      </c>
      <c r="T32" s="11">
        <f t="shared" si="16"/>
        <v>4.2073628850488355E-2</v>
      </c>
      <c r="U32" s="11">
        <f t="shared" si="16"/>
        <v>3.5483870967741936E-2</v>
      </c>
      <c r="V32" s="11">
        <f t="shared" si="16"/>
        <v>3.3536585365853661E-2</v>
      </c>
      <c r="W32" s="11">
        <f t="shared" si="16"/>
        <v>2.6406926406926406E-2</v>
      </c>
    </row>
    <row r="33" spans="2:23">
      <c r="B33" s="3" t="s">
        <v>114</v>
      </c>
      <c r="C33" s="8">
        <v>61</v>
      </c>
      <c r="D33" s="8">
        <v>75</v>
      </c>
      <c r="E33" s="8">
        <v>81</v>
      </c>
      <c r="F33" s="8">
        <v>76</v>
      </c>
      <c r="G33" s="8">
        <v>58</v>
      </c>
      <c r="H33" s="8">
        <v>67</v>
      </c>
      <c r="I33" s="8">
        <v>64</v>
      </c>
      <c r="J33" s="8">
        <v>106</v>
      </c>
      <c r="K33" s="8">
        <v>86</v>
      </c>
      <c r="N33" s="9" t="str">
        <f>B33</f>
        <v>Private</v>
      </c>
      <c r="O33" s="11">
        <f>C33/SUM(C32:C34)</f>
        <v>2.4796747967479674E-2</v>
      </c>
      <c r="P33" s="11">
        <f t="shared" ref="P33:W33" si="17">D33/SUM(D32:D34)</f>
        <v>3.0927835051546393E-2</v>
      </c>
      <c r="Q33" s="11">
        <f t="shared" si="17"/>
        <v>3.1431897555296857E-2</v>
      </c>
      <c r="R33" s="11">
        <f t="shared" si="17"/>
        <v>3.0558906312826699E-2</v>
      </c>
      <c r="S33" s="11">
        <f t="shared" si="17"/>
        <v>2.404643449419569E-2</v>
      </c>
      <c r="T33" s="11">
        <f t="shared" si="17"/>
        <v>2.5169045830202855E-2</v>
      </c>
      <c r="U33" s="11">
        <f t="shared" si="17"/>
        <v>2.5806451612903226E-2</v>
      </c>
      <c r="V33" s="11">
        <f t="shared" si="17"/>
        <v>4.6167247386759584E-2</v>
      </c>
      <c r="W33" s="11">
        <f t="shared" si="17"/>
        <v>3.722943722943723E-2</v>
      </c>
    </row>
    <row r="34" spans="2:23">
      <c r="B34" s="3" t="s">
        <v>115</v>
      </c>
      <c r="C34" s="8">
        <v>2357</v>
      </c>
      <c r="D34" s="8">
        <v>2309</v>
      </c>
      <c r="E34" s="8">
        <v>2448</v>
      </c>
      <c r="F34" s="8">
        <v>2355</v>
      </c>
      <c r="G34" s="8">
        <v>2302</v>
      </c>
      <c r="H34" s="8">
        <v>2483</v>
      </c>
      <c r="I34" s="8">
        <v>2328</v>
      </c>
      <c r="J34" s="8">
        <v>2113</v>
      </c>
      <c r="K34" s="8">
        <v>2163</v>
      </c>
      <c r="M34" s="19"/>
      <c r="N34" s="19" t="str">
        <f>B34</f>
        <v>Public</v>
      </c>
      <c r="O34" s="20">
        <f>C34/SUM(C32:C34)</f>
        <v>0.95813008130081301</v>
      </c>
      <c r="P34" s="20">
        <f t="shared" ref="P34:V34" si="18">D34/SUM(D32:D34)</f>
        <v>0.95216494845360822</v>
      </c>
      <c r="Q34" s="20">
        <f t="shared" si="18"/>
        <v>0.94994179278230506</v>
      </c>
      <c r="R34" s="20">
        <f t="shared" si="18"/>
        <v>0.94692400482509043</v>
      </c>
      <c r="S34" s="20">
        <f t="shared" si="18"/>
        <v>0.95439469320066339</v>
      </c>
      <c r="T34" s="20">
        <f t="shared" si="18"/>
        <v>0.93275732531930877</v>
      </c>
      <c r="U34" s="20">
        <f t="shared" si="18"/>
        <v>0.93870967741935485</v>
      </c>
      <c r="V34" s="20">
        <f t="shared" si="18"/>
        <v>0.92029616724738672</v>
      </c>
      <c r="W34" s="20">
        <f>K34/SUM(K32:K34)</f>
        <v>0.9363636363636364</v>
      </c>
    </row>
    <row r="35" spans="2:23">
      <c r="B35" s="132" t="s">
        <v>135</v>
      </c>
      <c r="C35" s="133"/>
      <c r="D35" s="133"/>
      <c r="E35" s="133"/>
      <c r="F35" s="133"/>
      <c r="G35" s="133"/>
      <c r="H35" s="133"/>
      <c r="I35" s="133"/>
      <c r="J35" s="133"/>
      <c r="K35" s="133"/>
      <c r="M35" s="1" t="s">
        <v>172</v>
      </c>
      <c r="N35" s="1"/>
      <c r="O35" s="1" t="str">
        <f>$C$14</f>
        <v>2015-2016</v>
      </c>
      <c r="P35" s="1" t="str">
        <f>$D$14</f>
        <v>2016-2017</v>
      </c>
      <c r="Q35" s="1" t="str">
        <f>$E$14</f>
        <v>2017-2018</v>
      </c>
      <c r="R35" s="1" t="str">
        <f>$F$14</f>
        <v>2018-2019</v>
      </c>
      <c r="S35" s="1" t="str">
        <f>$G$14</f>
        <v>2019-2020</v>
      </c>
      <c r="T35" s="1" t="str">
        <f>$H$14</f>
        <v>2020-2021</v>
      </c>
      <c r="U35" s="1" t="str">
        <f>$I$14</f>
        <v>2021-2022</v>
      </c>
      <c r="V35" s="1" t="str">
        <f>$J$14</f>
        <v>2022-2023</v>
      </c>
      <c r="W35" s="1" t="str">
        <f>$K$14</f>
        <v>2023-2024</v>
      </c>
    </row>
    <row r="36" spans="2:23">
      <c r="B36" s="3" t="s">
        <v>113</v>
      </c>
      <c r="C36" s="8">
        <v>44</v>
      </c>
      <c r="D36" s="8">
        <v>39</v>
      </c>
      <c r="E36" s="8">
        <v>45</v>
      </c>
      <c r="F36" s="8">
        <v>55</v>
      </c>
      <c r="G36" s="8">
        <v>45</v>
      </c>
      <c r="H36" s="8">
        <v>102</v>
      </c>
      <c r="I36" s="8">
        <v>85</v>
      </c>
      <c r="J36" s="8">
        <v>74</v>
      </c>
      <c r="K36" s="8">
        <v>78</v>
      </c>
      <c r="N36" s="9" t="str">
        <f>B36</f>
        <v>Home-Based</v>
      </c>
      <c r="O36" s="11">
        <f>C36/SUM(C36:C38)</f>
        <v>1.8628281117696866E-2</v>
      </c>
      <c r="P36" s="11">
        <f t="shared" ref="P36:W36" si="19">D36/SUM(D36:D38)</f>
        <v>1.5593762495002E-2</v>
      </c>
      <c r="Q36" s="11">
        <f t="shared" si="19"/>
        <v>1.8167137666532097E-2</v>
      </c>
      <c r="R36" s="11">
        <f t="shared" si="19"/>
        <v>2.0992366412213741E-2</v>
      </c>
      <c r="S36" s="11">
        <f t="shared" si="19"/>
        <v>1.8108651911468814E-2</v>
      </c>
      <c r="T36" s="11">
        <f t="shared" si="19"/>
        <v>3.6943136544730172E-2</v>
      </c>
      <c r="U36" s="11">
        <f t="shared" si="19"/>
        <v>3.3190160093713394E-2</v>
      </c>
      <c r="V36" s="11">
        <f t="shared" si="19"/>
        <v>3.1027253668763102E-2</v>
      </c>
      <c r="W36" s="11">
        <f t="shared" si="19"/>
        <v>3.3505154639175257E-2</v>
      </c>
    </row>
    <row r="37" spans="2:23">
      <c r="B37" s="3" t="s">
        <v>114</v>
      </c>
      <c r="C37" s="8">
        <v>56</v>
      </c>
      <c r="D37" s="8">
        <v>69</v>
      </c>
      <c r="E37" s="8">
        <v>76</v>
      </c>
      <c r="F37" s="8">
        <v>66</v>
      </c>
      <c r="G37" s="8">
        <v>64</v>
      </c>
      <c r="H37" s="8">
        <v>70</v>
      </c>
      <c r="I37" s="8">
        <v>68</v>
      </c>
      <c r="J37" s="8">
        <v>98</v>
      </c>
      <c r="K37" s="8">
        <v>106</v>
      </c>
      <c r="N37" s="9" t="str">
        <f>B37</f>
        <v>Private</v>
      </c>
      <c r="O37" s="11">
        <f>C37/SUM(C36:C38)</f>
        <v>2.3708721422523286E-2</v>
      </c>
      <c r="P37" s="11">
        <f t="shared" ref="P37:W37" si="20">D37/SUM(D36:D38)</f>
        <v>2.7588964414234307E-2</v>
      </c>
      <c r="Q37" s="11">
        <f t="shared" si="20"/>
        <v>3.0682276947920872E-2</v>
      </c>
      <c r="R37" s="11">
        <f t="shared" si="20"/>
        <v>2.5190839694656488E-2</v>
      </c>
      <c r="S37" s="11">
        <f t="shared" si="20"/>
        <v>2.5754527162977867E-2</v>
      </c>
      <c r="T37" s="11">
        <f t="shared" si="20"/>
        <v>2.5353132922854037E-2</v>
      </c>
      <c r="U37" s="11">
        <f t="shared" si="20"/>
        <v>2.6552128074970715E-2</v>
      </c>
      <c r="V37" s="11">
        <f t="shared" si="20"/>
        <v>4.1090146750524109E-2</v>
      </c>
      <c r="W37" s="11">
        <f t="shared" si="20"/>
        <v>4.5532646048109963E-2</v>
      </c>
    </row>
    <row r="38" spans="2:23">
      <c r="B38" s="3" t="s">
        <v>115</v>
      </c>
      <c r="C38" s="8">
        <v>2262</v>
      </c>
      <c r="D38" s="8">
        <v>2393</v>
      </c>
      <c r="E38" s="8">
        <v>2356</v>
      </c>
      <c r="F38" s="8">
        <v>2499</v>
      </c>
      <c r="G38" s="8">
        <v>2376</v>
      </c>
      <c r="H38" s="8">
        <v>2589</v>
      </c>
      <c r="I38" s="8">
        <v>2408</v>
      </c>
      <c r="J38" s="8">
        <v>2213</v>
      </c>
      <c r="K38" s="8">
        <v>2144</v>
      </c>
      <c r="M38" s="19"/>
      <c r="N38" s="19" t="str">
        <f>B38</f>
        <v>Public</v>
      </c>
      <c r="O38" s="20">
        <f>C38/SUM(C36:C38)</f>
        <v>0.9576629974597799</v>
      </c>
      <c r="P38" s="20">
        <f t="shared" ref="P38:W38" si="21">D38/SUM(D36:D38)</f>
        <v>0.9568172730907637</v>
      </c>
      <c r="Q38" s="20">
        <f t="shared" si="21"/>
        <v>0.95115058538554709</v>
      </c>
      <c r="R38" s="20">
        <f t="shared" si="21"/>
        <v>0.95381679389312979</v>
      </c>
      <c r="S38" s="20">
        <f t="shared" si="21"/>
        <v>0.9561368209255533</v>
      </c>
      <c r="T38" s="20">
        <f t="shared" si="21"/>
        <v>0.93770373053241585</v>
      </c>
      <c r="U38" s="20">
        <f t="shared" si="21"/>
        <v>0.9402577118313159</v>
      </c>
      <c r="V38" s="20">
        <f t="shared" si="21"/>
        <v>0.92788259958071284</v>
      </c>
      <c r="W38" s="20">
        <f t="shared" si="21"/>
        <v>0.92096219931271472</v>
      </c>
    </row>
    <row r="39" spans="2:23">
      <c r="B39" s="132" t="s">
        <v>136</v>
      </c>
      <c r="C39" s="133"/>
      <c r="D39" s="133"/>
      <c r="E39" s="133"/>
      <c r="F39" s="133"/>
      <c r="G39" s="133"/>
      <c r="H39" s="133"/>
      <c r="I39" s="133"/>
      <c r="J39" s="133"/>
      <c r="K39" s="133"/>
      <c r="M39" s="1" t="s">
        <v>173</v>
      </c>
      <c r="N39" s="1"/>
      <c r="O39" s="1" t="str">
        <f>$C$14</f>
        <v>2015-2016</v>
      </c>
      <c r="P39" s="1" t="str">
        <f>$D$14</f>
        <v>2016-2017</v>
      </c>
      <c r="Q39" s="1" t="str">
        <f>$E$14</f>
        <v>2017-2018</v>
      </c>
      <c r="R39" s="1" t="str">
        <f>$F$14</f>
        <v>2018-2019</v>
      </c>
      <c r="S39" s="1" t="str">
        <f>$G$14</f>
        <v>2019-2020</v>
      </c>
      <c r="T39" s="1" t="str">
        <f>$H$14</f>
        <v>2020-2021</v>
      </c>
      <c r="U39" s="1" t="str">
        <f>$I$14</f>
        <v>2021-2022</v>
      </c>
      <c r="V39" s="1" t="str">
        <f>$J$14</f>
        <v>2022-2023</v>
      </c>
      <c r="W39" s="1" t="str">
        <f>$K$14</f>
        <v>2023-2024</v>
      </c>
    </row>
    <row r="40" spans="2:23">
      <c r="B40" s="3" t="s">
        <v>113</v>
      </c>
      <c r="C40" s="8">
        <v>35</v>
      </c>
      <c r="D40" s="8">
        <v>34</v>
      </c>
      <c r="E40" s="8">
        <v>35</v>
      </c>
      <c r="F40" s="8">
        <v>48</v>
      </c>
      <c r="G40" s="8">
        <v>38</v>
      </c>
      <c r="H40" s="8">
        <v>104</v>
      </c>
      <c r="I40" s="8">
        <v>92</v>
      </c>
      <c r="J40" s="8">
        <v>69</v>
      </c>
      <c r="K40" s="8">
        <v>80</v>
      </c>
      <c r="N40" s="9" t="str">
        <f>B40</f>
        <v>Home-Based</v>
      </c>
      <c r="O40" s="11">
        <f>C40/SUM(C40:C42)</f>
        <v>1.4528850145288501E-2</v>
      </c>
      <c r="P40" s="11">
        <f t="shared" ref="P40:W40" si="22">D40/SUM(D40:D42)</f>
        <v>1.4125467386788533E-2</v>
      </c>
      <c r="Q40" s="11">
        <f t="shared" si="22"/>
        <v>1.3888888888888888E-2</v>
      </c>
      <c r="R40" s="11">
        <f t="shared" si="22"/>
        <v>1.8561484918793503E-2</v>
      </c>
      <c r="S40" s="11">
        <f t="shared" si="22"/>
        <v>1.4074074074074074E-2</v>
      </c>
      <c r="T40" s="11">
        <f t="shared" si="22"/>
        <v>3.5763411279229711E-2</v>
      </c>
      <c r="U40" s="11">
        <f t="shared" si="22"/>
        <v>3.4302759134973902E-2</v>
      </c>
      <c r="V40" s="11">
        <f t="shared" si="22"/>
        <v>2.6984747751271021E-2</v>
      </c>
      <c r="W40" s="11">
        <f t="shared" si="22"/>
        <v>3.2653061224489799E-2</v>
      </c>
    </row>
    <row r="41" spans="2:23">
      <c r="B41" s="3" t="s">
        <v>114</v>
      </c>
      <c r="C41" s="8">
        <v>34</v>
      </c>
      <c r="D41" s="8">
        <v>29</v>
      </c>
      <c r="E41" s="8">
        <v>45</v>
      </c>
      <c r="F41" s="8">
        <v>47</v>
      </c>
      <c r="G41" s="8">
        <v>43</v>
      </c>
      <c r="H41" s="8">
        <v>50</v>
      </c>
      <c r="I41" s="8">
        <v>39</v>
      </c>
      <c r="J41" s="8">
        <v>80</v>
      </c>
      <c r="K41" s="8">
        <v>82</v>
      </c>
      <c r="N41" s="9" t="str">
        <f>B41</f>
        <v>Private</v>
      </c>
      <c r="O41" s="11">
        <f>C41/SUM(C40:C42)</f>
        <v>1.4113740141137402E-2</v>
      </c>
      <c r="P41" s="11">
        <f t="shared" ref="P41:W41" si="23">D41/SUM(D40:D42)</f>
        <v>1.2048192771084338E-2</v>
      </c>
      <c r="Q41" s="11">
        <f t="shared" si="23"/>
        <v>1.7857142857142856E-2</v>
      </c>
      <c r="R41" s="11">
        <f t="shared" si="23"/>
        <v>1.8174787316318639E-2</v>
      </c>
      <c r="S41" s="11">
        <f t="shared" si="23"/>
        <v>1.5925925925925927E-2</v>
      </c>
      <c r="T41" s="11">
        <f t="shared" si="23"/>
        <v>1.7193947730398899E-2</v>
      </c>
      <c r="U41" s="11">
        <f t="shared" si="23"/>
        <v>1.45413870246085E-2</v>
      </c>
      <c r="V41" s="11">
        <f t="shared" si="23"/>
        <v>3.1286664059444663E-2</v>
      </c>
      <c r="W41" s="11">
        <f t="shared" si="23"/>
        <v>3.346938775510204E-2</v>
      </c>
    </row>
    <row r="42" spans="2:23">
      <c r="B42" s="3" t="s">
        <v>115</v>
      </c>
      <c r="C42" s="8">
        <v>2340</v>
      </c>
      <c r="D42" s="8">
        <v>2344</v>
      </c>
      <c r="E42" s="8">
        <v>2440</v>
      </c>
      <c r="F42" s="8">
        <v>2491</v>
      </c>
      <c r="G42" s="8">
        <v>2619</v>
      </c>
      <c r="H42" s="8">
        <v>2754</v>
      </c>
      <c r="I42" s="8">
        <v>2551</v>
      </c>
      <c r="J42" s="8">
        <v>2408</v>
      </c>
      <c r="K42" s="8">
        <v>2288</v>
      </c>
      <c r="M42" s="19"/>
      <c r="N42" s="19" t="str">
        <f>B42</f>
        <v>Public</v>
      </c>
      <c r="O42" s="20">
        <f>C42/SUM(C40:C42)</f>
        <v>0.97135740971357409</v>
      </c>
      <c r="P42" s="20">
        <f t="shared" ref="P42:W42" si="24">D42/SUM(D40:D42)</f>
        <v>0.97382633984212708</v>
      </c>
      <c r="Q42" s="20">
        <f t="shared" si="24"/>
        <v>0.96825396825396826</v>
      </c>
      <c r="R42" s="20">
        <f t="shared" si="24"/>
        <v>0.96326372776488789</v>
      </c>
      <c r="S42" s="20">
        <f t="shared" si="24"/>
        <v>0.97</v>
      </c>
      <c r="T42" s="20">
        <f t="shared" si="24"/>
        <v>0.94704264099037139</v>
      </c>
      <c r="U42" s="20">
        <f t="shared" si="24"/>
        <v>0.95115585384041756</v>
      </c>
      <c r="V42" s="20">
        <f t="shared" si="24"/>
        <v>0.94172858818928429</v>
      </c>
      <c r="W42" s="20">
        <f t="shared" si="24"/>
        <v>0.93387755102040815</v>
      </c>
    </row>
    <row r="43" spans="2:23">
      <c r="B43" s="132" t="s">
        <v>137</v>
      </c>
      <c r="C43" s="133"/>
      <c r="D43" s="133"/>
      <c r="E43" s="133"/>
      <c r="F43" s="133"/>
      <c r="G43" s="133"/>
      <c r="H43" s="133"/>
      <c r="I43" s="133"/>
      <c r="J43" s="133"/>
      <c r="K43" s="133"/>
      <c r="M43" s="1" t="s">
        <v>174</v>
      </c>
      <c r="N43" s="1"/>
      <c r="O43" s="1" t="str">
        <f>$C$14</f>
        <v>2015-2016</v>
      </c>
      <c r="P43" s="1" t="str">
        <f>$D$14</f>
        <v>2016-2017</v>
      </c>
      <c r="Q43" s="1" t="str">
        <f>$E$14</f>
        <v>2017-2018</v>
      </c>
      <c r="R43" s="1" t="str">
        <f>$F$14</f>
        <v>2018-2019</v>
      </c>
      <c r="S43" s="1" t="str">
        <f>$G$14</f>
        <v>2019-2020</v>
      </c>
      <c r="T43" s="1" t="str">
        <f>$H$14</f>
        <v>2020-2021</v>
      </c>
      <c r="U43" s="1" t="str">
        <f>$I$14</f>
        <v>2021-2022</v>
      </c>
      <c r="V43" s="1" t="str">
        <f>$J$14</f>
        <v>2022-2023</v>
      </c>
      <c r="W43" s="1" t="str">
        <f>$K$14</f>
        <v>2023-2024</v>
      </c>
    </row>
    <row r="44" spans="2:23">
      <c r="B44" s="3" t="s">
        <v>113</v>
      </c>
      <c r="C44" s="8">
        <v>42</v>
      </c>
      <c r="D44" s="8">
        <v>24</v>
      </c>
      <c r="E44" s="8">
        <v>50</v>
      </c>
      <c r="F44" s="8">
        <v>36</v>
      </c>
      <c r="G44" s="8">
        <v>51</v>
      </c>
      <c r="H44" s="8">
        <v>80</v>
      </c>
      <c r="I44" s="8">
        <v>75</v>
      </c>
      <c r="J44" s="8">
        <v>78</v>
      </c>
      <c r="K44" s="8">
        <v>55</v>
      </c>
      <c r="N44" s="9" t="str">
        <f>B44</f>
        <v>Home-Based</v>
      </c>
      <c r="O44" s="11">
        <f>C44/SUM(C44:C46)</f>
        <v>1.6860698514652751E-2</v>
      </c>
      <c r="P44" s="11">
        <f t="shared" ref="P44:W44" si="25">D44/SUM(D44:D46)</f>
        <v>9.4080752646021164E-3</v>
      </c>
      <c r="Q44" s="11">
        <f t="shared" si="25"/>
        <v>1.9462826002335541E-2</v>
      </c>
      <c r="R44" s="11">
        <f t="shared" si="25"/>
        <v>1.3225569434239529E-2</v>
      </c>
      <c r="S44" s="11">
        <f t="shared" si="25"/>
        <v>1.8945022288261514E-2</v>
      </c>
      <c r="T44" s="11">
        <f t="shared" si="25"/>
        <v>2.5453388482341712E-2</v>
      </c>
      <c r="U44" s="11">
        <f t="shared" si="25"/>
        <v>2.768549280177187E-2</v>
      </c>
      <c r="V44" s="11">
        <f t="shared" si="25"/>
        <v>2.8322440087145968E-2</v>
      </c>
      <c r="W44" s="11">
        <f t="shared" si="25"/>
        <v>2.1024464831804281E-2</v>
      </c>
    </row>
    <row r="45" spans="2:23">
      <c r="B45" s="3" t="s">
        <v>114</v>
      </c>
      <c r="C45" s="8">
        <v>34</v>
      </c>
      <c r="D45" s="8">
        <v>32</v>
      </c>
      <c r="E45" s="8">
        <v>33</v>
      </c>
      <c r="F45" s="8">
        <v>41</v>
      </c>
      <c r="G45" s="8">
        <v>39</v>
      </c>
      <c r="H45" s="8">
        <v>38</v>
      </c>
      <c r="I45" s="8">
        <v>41</v>
      </c>
      <c r="J45" s="8">
        <v>71</v>
      </c>
      <c r="K45" s="8">
        <v>80</v>
      </c>
      <c r="N45" s="9" t="str">
        <f>B45</f>
        <v>Private</v>
      </c>
      <c r="O45" s="11">
        <f>C45/SUM(C44:C46)</f>
        <v>1.3649136892814131E-2</v>
      </c>
      <c r="P45" s="11">
        <f t="shared" ref="P45:W45" si="26">D45/SUM(D44:D46)</f>
        <v>1.2544100352802822E-2</v>
      </c>
      <c r="Q45" s="11">
        <f t="shared" si="26"/>
        <v>1.2845465161541456E-2</v>
      </c>
      <c r="R45" s="11">
        <f t="shared" si="26"/>
        <v>1.5062454077883909E-2</v>
      </c>
      <c r="S45" s="11">
        <f t="shared" si="26"/>
        <v>1.448736998514116E-2</v>
      </c>
      <c r="T45" s="11">
        <f t="shared" si="26"/>
        <v>1.2090359529112313E-2</v>
      </c>
      <c r="U45" s="11">
        <f t="shared" si="26"/>
        <v>1.5134736064968624E-2</v>
      </c>
      <c r="V45" s="11">
        <f t="shared" si="26"/>
        <v>2.5780682643427741E-2</v>
      </c>
      <c r="W45" s="11">
        <f t="shared" si="26"/>
        <v>3.0581039755351681E-2</v>
      </c>
    </row>
    <row r="46" spans="2:23">
      <c r="B46" s="3" t="s">
        <v>115</v>
      </c>
      <c r="C46" s="8">
        <v>2415</v>
      </c>
      <c r="D46" s="8">
        <v>2495</v>
      </c>
      <c r="E46" s="8">
        <v>2486</v>
      </c>
      <c r="F46" s="8">
        <v>2645</v>
      </c>
      <c r="G46" s="8">
        <v>2602</v>
      </c>
      <c r="H46" s="8">
        <v>3025</v>
      </c>
      <c r="I46" s="8">
        <v>2593</v>
      </c>
      <c r="J46" s="8">
        <v>2605</v>
      </c>
      <c r="K46" s="8">
        <v>2481</v>
      </c>
      <c r="M46" s="19"/>
      <c r="N46" s="19" t="str">
        <f>B46</f>
        <v>Public</v>
      </c>
      <c r="O46" s="20">
        <f>C46/SUM(C44:C46)</f>
        <v>0.96949016459253312</v>
      </c>
      <c r="P46" s="20">
        <f t="shared" ref="P46:W46" si="27">D46/SUM(D44:D46)</f>
        <v>0.97804782438259508</v>
      </c>
      <c r="Q46" s="20">
        <f t="shared" si="27"/>
        <v>0.96769170883612299</v>
      </c>
      <c r="R46" s="20">
        <f t="shared" si="27"/>
        <v>0.97171197648787655</v>
      </c>
      <c r="S46" s="20">
        <f t="shared" si="27"/>
        <v>0.96656760772659733</v>
      </c>
      <c r="T46" s="20">
        <f t="shared" si="27"/>
        <v>0.96245625198854601</v>
      </c>
      <c r="U46" s="20">
        <f t="shared" si="27"/>
        <v>0.95717977113325947</v>
      </c>
      <c r="V46" s="20">
        <f t="shared" si="27"/>
        <v>0.94589687726942628</v>
      </c>
      <c r="W46" s="20">
        <f t="shared" si="27"/>
        <v>0.94839449541284404</v>
      </c>
    </row>
    <row r="47" spans="2:23">
      <c r="B47" s="132" t="s">
        <v>147</v>
      </c>
      <c r="C47" s="133"/>
      <c r="D47" s="133"/>
      <c r="E47" s="133"/>
      <c r="F47" s="133"/>
      <c r="G47" s="133"/>
      <c r="H47" s="133"/>
      <c r="I47" s="133"/>
      <c r="J47" s="133"/>
      <c r="K47" s="133"/>
      <c r="M47" s="1" t="s">
        <v>175</v>
      </c>
      <c r="N47" s="1"/>
      <c r="O47" s="1" t="str">
        <f>$C$14</f>
        <v>2015-2016</v>
      </c>
      <c r="P47" s="1" t="str">
        <f>$D$14</f>
        <v>2016-2017</v>
      </c>
      <c r="Q47" s="1" t="str">
        <f>$E$14</f>
        <v>2017-2018</v>
      </c>
      <c r="R47" s="1" t="str">
        <f>$F$14</f>
        <v>2018-2019</v>
      </c>
      <c r="S47" s="1" t="str">
        <f>$G$14</f>
        <v>2019-2020</v>
      </c>
      <c r="T47" s="1" t="str">
        <f>$H$14</f>
        <v>2020-2021</v>
      </c>
      <c r="U47" s="1" t="str">
        <f>$I$14</f>
        <v>2021-2022</v>
      </c>
      <c r="V47" s="1" t="str">
        <f>$J$14</f>
        <v>2022-2023</v>
      </c>
      <c r="W47" s="1" t="str">
        <f>$K$14</f>
        <v>2023-2024</v>
      </c>
    </row>
    <row r="48" spans="2:23">
      <c r="B48" s="3" t="s">
        <v>113</v>
      </c>
      <c r="C48" s="8">
        <v>48</v>
      </c>
      <c r="D48" s="8">
        <v>35</v>
      </c>
      <c r="E48" s="8">
        <v>26</v>
      </c>
      <c r="F48" s="8">
        <v>40</v>
      </c>
      <c r="G48" s="8">
        <v>34</v>
      </c>
      <c r="H48" s="8">
        <v>89</v>
      </c>
      <c r="I48" s="8">
        <v>80</v>
      </c>
      <c r="J48" s="8">
        <v>70</v>
      </c>
      <c r="K48" s="8">
        <v>72</v>
      </c>
      <c r="N48" s="9" t="str">
        <f>B48</f>
        <v>Home-Based</v>
      </c>
      <c r="O48" s="11">
        <f>C48/SUM(C48:C50)</f>
        <v>1.7673048600883652E-2</v>
      </c>
      <c r="P48" s="11">
        <f t="shared" ref="P48:V48" si="28">D48/SUM(D48:D50)</f>
        <v>1.3534416086620264E-2</v>
      </c>
      <c r="Q48" s="11">
        <f t="shared" si="28"/>
        <v>9.8335854765506815E-3</v>
      </c>
      <c r="R48" s="11">
        <f t="shared" si="28"/>
        <v>1.4776505356483192E-2</v>
      </c>
      <c r="S48" s="11">
        <f t="shared" si="28"/>
        <v>1.1917280056081317E-2</v>
      </c>
      <c r="T48" s="11">
        <f t="shared" si="28"/>
        <v>2.9479960251738987E-2</v>
      </c>
      <c r="U48" s="11">
        <f t="shared" si="28"/>
        <v>2.8030833917309039E-2</v>
      </c>
      <c r="V48" s="11">
        <f t="shared" si="28"/>
        <v>2.6002971768202082E-2</v>
      </c>
      <c r="W48" s="11">
        <f>K48/SUM(K48:K50)</f>
        <v>2.5927259632697156E-2</v>
      </c>
    </row>
    <row r="49" spans="2:23">
      <c r="B49" s="3" t="s">
        <v>114</v>
      </c>
      <c r="C49" s="8">
        <v>38</v>
      </c>
      <c r="D49" s="8">
        <v>28</v>
      </c>
      <c r="E49" s="8">
        <v>36</v>
      </c>
      <c r="F49" s="8">
        <v>34</v>
      </c>
      <c r="G49" s="8">
        <v>39</v>
      </c>
      <c r="H49" s="8">
        <v>36</v>
      </c>
      <c r="I49" s="8">
        <v>28</v>
      </c>
      <c r="J49" s="8">
        <v>67</v>
      </c>
      <c r="K49" s="8">
        <v>65</v>
      </c>
      <c r="N49" s="9" t="str">
        <f>B49</f>
        <v>Private</v>
      </c>
      <c r="O49" s="11">
        <f>C49/SUM(C48:C50)</f>
        <v>1.3991163475699559E-2</v>
      </c>
      <c r="P49" s="11">
        <f t="shared" ref="P49:W49" si="29">D49/SUM(D48:D50)</f>
        <v>1.082753286929621E-2</v>
      </c>
      <c r="Q49" s="11">
        <f t="shared" si="29"/>
        <v>1.3615733736762481E-2</v>
      </c>
      <c r="R49" s="11">
        <f t="shared" si="29"/>
        <v>1.2560029553010712E-2</v>
      </c>
      <c r="S49" s="11">
        <f t="shared" si="29"/>
        <v>1.3669821240799159E-2</v>
      </c>
      <c r="T49" s="11">
        <f t="shared" si="29"/>
        <v>1.1924478304074197E-2</v>
      </c>
      <c r="U49" s="11">
        <f t="shared" si="29"/>
        <v>9.8107918710581641E-3</v>
      </c>
      <c r="V49" s="11">
        <f t="shared" si="29"/>
        <v>2.4888558692421989E-2</v>
      </c>
      <c r="W49" s="11">
        <f t="shared" si="29"/>
        <v>2.3406553835073819E-2</v>
      </c>
    </row>
    <row r="50" spans="2:23">
      <c r="B50" s="3" t="s">
        <v>115</v>
      </c>
      <c r="C50" s="8">
        <v>2630</v>
      </c>
      <c r="D50" s="8">
        <v>2523</v>
      </c>
      <c r="E50" s="8">
        <v>2582</v>
      </c>
      <c r="F50" s="8">
        <v>2633</v>
      </c>
      <c r="G50" s="8">
        <v>2780</v>
      </c>
      <c r="H50" s="8">
        <v>2894</v>
      </c>
      <c r="I50" s="8">
        <v>2746</v>
      </c>
      <c r="J50" s="8">
        <v>2555</v>
      </c>
      <c r="K50" s="8">
        <v>2640</v>
      </c>
      <c r="M50" s="19"/>
      <c r="N50" s="19" t="str">
        <f>B50</f>
        <v>Public</v>
      </c>
      <c r="O50" s="20">
        <f>C50/SUM(C48:C50)</f>
        <v>0.96833578792341679</v>
      </c>
      <c r="P50" s="20">
        <f t="shared" ref="P50:W50" si="30">D50/SUM(D48:D50)</f>
        <v>0.97563805104408352</v>
      </c>
      <c r="Q50" s="20">
        <f t="shared" si="30"/>
        <v>0.97655068078668683</v>
      </c>
      <c r="R50" s="20">
        <f t="shared" si="30"/>
        <v>0.97266346509050605</v>
      </c>
      <c r="S50" s="20">
        <f t="shared" si="30"/>
        <v>0.97441289870311953</v>
      </c>
      <c r="T50" s="20">
        <f t="shared" si="30"/>
        <v>0.95859556144418678</v>
      </c>
      <c r="U50" s="20">
        <f t="shared" si="30"/>
        <v>0.96215837421163275</v>
      </c>
      <c r="V50" s="20">
        <f t="shared" si="30"/>
        <v>0.94910846953937589</v>
      </c>
      <c r="W50" s="20">
        <f t="shared" si="30"/>
        <v>0.95066618653222901</v>
      </c>
    </row>
    <row r="51" spans="2:23">
      <c r="B51" s="132" t="s">
        <v>148</v>
      </c>
      <c r="C51" s="133"/>
      <c r="D51" s="133"/>
      <c r="E51" s="133"/>
      <c r="F51" s="133"/>
      <c r="G51" s="133"/>
      <c r="H51" s="133"/>
      <c r="I51" s="133"/>
      <c r="J51" s="133"/>
      <c r="K51" s="133"/>
      <c r="M51" s="1" t="s">
        <v>176</v>
      </c>
      <c r="N51" s="1"/>
      <c r="O51" s="1" t="str">
        <f>$C$14</f>
        <v>2015-2016</v>
      </c>
      <c r="P51" s="1" t="str">
        <f>$D$14</f>
        <v>2016-2017</v>
      </c>
      <c r="Q51" s="1" t="str">
        <f>$E$14</f>
        <v>2017-2018</v>
      </c>
      <c r="R51" s="1" t="str">
        <f>$F$14</f>
        <v>2018-2019</v>
      </c>
      <c r="S51" s="1" t="str">
        <f>$G$14</f>
        <v>2019-2020</v>
      </c>
      <c r="T51" s="1" t="str">
        <f>$H$14</f>
        <v>2020-2021</v>
      </c>
      <c r="U51" s="1" t="str">
        <f>$I$14</f>
        <v>2021-2022</v>
      </c>
      <c r="V51" s="1" t="str">
        <f>$J$14</f>
        <v>2022-2023</v>
      </c>
      <c r="W51" s="1" t="str">
        <f>$K$14</f>
        <v>2023-2024</v>
      </c>
    </row>
    <row r="52" spans="2:23">
      <c r="B52" s="3" t="s">
        <v>113</v>
      </c>
      <c r="C52" s="8">
        <v>39</v>
      </c>
      <c r="D52" s="8">
        <v>38</v>
      </c>
      <c r="E52" s="8">
        <v>36</v>
      </c>
      <c r="F52" s="8">
        <v>30</v>
      </c>
      <c r="G52" s="8">
        <v>32</v>
      </c>
      <c r="H52" s="8">
        <v>72</v>
      </c>
      <c r="I52" s="8">
        <v>65</v>
      </c>
      <c r="J52" s="8">
        <v>70</v>
      </c>
      <c r="K52" s="8">
        <v>65</v>
      </c>
      <c r="N52" s="9" t="str">
        <f>B52</f>
        <v>Home-Based</v>
      </c>
      <c r="O52" s="11">
        <f>C52/SUM(C52:C54)</f>
        <v>1.5122140364482357E-2</v>
      </c>
      <c r="P52" s="11">
        <f t="shared" ref="P52:W52" si="31">D52/SUM(D52:D54)</f>
        <v>1.487279843444227E-2</v>
      </c>
      <c r="Q52" s="11">
        <f t="shared" si="31"/>
        <v>1.4827018121911038E-2</v>
      </c>
      <c r="R52" s="11">
        <f t="shared" si="31"/>
        <v>1.1971268954509178E-2</v>
      </c>
      <c r="S52" s="11">
        <f t="shared" si="31"/>
        <v>1.2514665623777864E-2</v>
      </c>
      <c r="T52" s="11">
        <f t="shared" si="31"/>
        <v>2.4390243902439025E-2</v>
      </c>
      <c r="U52" s="11">
        <f t="shared" si="31"/>
        <v>2.4630541871921183E-2</v>
      </c>
      <c r="V52" s="11">
        <f t="shared" si="31"/>
        <v>2.5408348457350273E-2</v>
      </c>
      <c r="W52" s="11">
        <f t="shared" si="31"/>
        <v>2.4271844660194174E-2</v>
      </c>
    </row>
    <row r="53" spans="2:23">
      <c r="B53" s="3" t="s">
        <v>114</v>
      </c>
      <c r="C53" s="8">
        <v>37</v>
      </c>
      <c r="D53" s="8">
        <v>35</v>
      </c>
      <c r="E53" s="8">
        <v>32</v>
      </c>
      <c r="F53" s="8">
        <v>41</v>
      </c>
      <c r="G53" s="8">
        <v>30</v>
      </c>
      <c r="H53" s="8">
        <v>31</v>
      </c>
      <c r="I53" s="8">
        <v>17</v>
      </c>
      <c r="J53" s="8">
        <v>37</v>
      </c>
      <c r="K53" s="8">
        <v>56</v>
      </c>
      <c r="N53" s="9" t="str">
        <f>B53</f>
        <v>Private</v>
      </c>
      <c r="O53" s="11">
        <f>C53/SUM(C52:C54)</f>
        <v>1.4346645986816595E-2</v>
      </c>
      <c r="P53" s="11">
        <f t="shared" ref="P53:W53" si="32">D53/SUM(D52:D54)</f>
        <v>1.3698630136986301E-2</v>
      </c>
      <c r="Q53" s="11">
        <f t="shared" si="32"/>
        <v>1.3179571663920923E-2</v>
      </c>
      <c r="R53" s="11">
        <f t="shared" si="32"/>
        <v>1.6360734237829209E-2</v>
      </c>
      <c r="S53" s="11">
        <f t="shared" si="32"/>
        <v>1.1732499022291749E-2</v>
      </c>
      <c r="T53" s="11">
        <f t="shared" si="32"/>
        <v>1.0501355013550135E-2</v>
      </c>
      <c r="U53" s="11">
        <f t="shared" si="32"/>
        <v>6.4418340280409242E-3</v>
      </c>
      <c r="V53" s="11">
        <f t="shared" si="32"/>
        <v>1.3430127041742287E-2</v>
      </c>
      <c r="W53" s="11">
        <f t="shared" si="32"/>
        <v>2.0911127707244213E-2</v>
      </c>
    </row>
    <row r="54" spans="2:23">
      <c r="B54" s="3" t="s">
        <v>115</v>
      </c>
      <c r="C54" s="8">
        <v>2503</v>
      </c>
      <c r="D54" s="8">
        <v>2482</v>
      </c>
      <c r="E54" s="8">
        <v>2360</v>
      </c>
      <c r="F54" s="8">
        <v>2435</v>
      </c>
      <c r="G54" s="8">
        <v>2495</v>
      </c>
      <c r="H54" s="8">
        <v>2849</v>
      </c>
      <c r="I54" s="8">
        <v>2557</v>
      </c>
      <c r="J54" s="8">
        <v>2648</v>
      </c>
      <c r="K54" s="8">
        <v>2557</v>
      </c>
      <c r="M54" s="19"/>
      <c r="N54" s="19" t="str">
        <f>B54</f>
        <v>Public</v>
      </c>
      <c r="O54" s="20">
        <f>C54/SUM(C52:C54)</f>
        <v>0.9705312136487011</v>
      </c>
      <c r="P54" s="20">
        <f t="shared" ref="P54:W54" si="33">D54/SUM(D52:D54)</f>
        <v>0.97142857142857142</v>
      </c>
      <c r="Q54" s="20">
        <f t="shared" si="33"/>
        <v>0.97199341021416807</v>
      </c>
      <c r="R54" s="20">
        <f t="shared" si="33"/>
        <v>0.97166799680766158</v>
      </c>
      <c r="S54" s="20">
        <f t="shared" si="33"/>
        <v>0.97575283535393043</v>
      </c>
      <c r="T54" s="20">
        <f t="shared" si="33"/>
        <v>0.96510840108401086</v>
      </c>
      <c r="U54" s="20">
        <f t="shared" si="33"/>
        <v>0.96892762410003785</v>
      </c>
      <c r="V54" s="20">
        <f t="shared" si="33"/>
        <v>0.96116152450090742</v>
      </c>
      <c r="W54" s="20">
        <f t="shared" si="33"/>
        <v>0.9548170276325616</v>
      </c>
    </row>
    <row r="55" spans="2:23">
      <c r="B55" s="132" t="s">
        <v>150</v>
      </c>
      <c r="C55" s="133"/>
      <c r="D55" s="133"/>
      <c r="E55" s="133"/>
      <c r="F55" s="133"/>
      <c r="G55" s="133"/>
      <c r="H55" s="133"/>
      <c r="I55" s="133"/>
      <c r="J55" s="133"/>
      <c r="K55" s="133"/>
      <c r="M55" s="1" t="s">
        <v>177</v>
      </c>
      <c r="N55" s="1"/>
      <c r="O55" s="1" t="str">
        <f>$C$14</f>
        <v>2015-2016</v>
      </c>
      <c r="P55" s="1" t="str">
        <f>$D$14</f>
        <v>2016-2017</v>
      </c>
      <c r="Q55" s="1" t="str">
        <f>$E$14</f>
        <v>2017-2018</v>
      </c>
      <c r="R55" s="1" t="str">
        <f>$F$14</f>
        <v>2018-2019</v>
      </c>
      <c r="S55" s="1" t="str">
        <f>$G$14</f>
        <v>2019-2020</v>
      </c>
      <c r="T55" s="1" t="str">
        <f>$H$14</f>
        <v>2020-2021</v>
      </c>
      <c r="U55" s="1" t="str">
        <f>$I$14</f>
        <v>2021-2022</v>
      </c>
      <c r="V55" s="1" t="str">
        <f>$J$14</f>
        <v>2022-2023</v>
      </c>
      <c r="W55" s="1" t="str">
        <f>$K$14</f>
        <v>2023-2024</v>
      </c>
    </row>
    <row r="56" spans="2:23">
      <c r="B56" s="3" t="s">
        <v>113</v>
      </c>
      <c r="C56" s="8">
        <v>35</v>
      </c>
      <c r="D56" s="8">
        <v>35</v>
      </c>
      <c r="E56" s="8">
        <v>35</v>
      </c>
      <c r="F56" s="8">
        <v>26</v>
      </c>
      <c r="G56" s="8">
        <v>27</v>
      </c>
      <c r="H56" s="8">
        <v>40</v>
      </c>
      <c r="I56" s="8">
        <v>57</v>
      </c>
      <c r="J56" s="8">
        <v>63</v>
      </c>
      <c r="K56" s="8">
        <v>64</v>
      </c>
      <c r="N56" s="9" t="str">
        <f>B56</f>
        <v>Home-Based</v>
      </c>
      <c r="O56" s="11">
        <f>C56/SUM(C56:C58)</f>
        <v>1.4409221902017291E-2</v>
      </c>
      <c r="P56" s="11">
        <f t="shared" ref="P56:W56" si="34">D56/SUM(D56:D58)</f>
        <v>1.3823064770932069E-2</v>
      </c>
      <c r="Q56" s="11">
        <f t="shared" si="34"/>
        <v>1.371473354231975E-2</v>
      </c>
      <c r="R56" s="11">
        <f t="shared" si="34"/>
        <v>1.0620915032679739E-2</v>
      </c>
      <c r="S56" s="11">
        <f t="shared" si="34"/>
        <v>1.076555023923445E-2</v>
      </c>
      <c r="T56" s="11">
        <f t="shared" si="34"/>
        <v>1.5128593040847202E-2</v>
      </c>
      <c r="U56" s="11">
        <f t="shared" si="34"/>
        <v>2.1356313225927313E-2</v>
      </c>
      <c r="V56" s="11">
        <f t="shared" si="34"/>
        <v>2.4822695035460994E-2</v>
      </c>
      <c r="W56" s="11">
        <f t="shared" si="34"/>
        <v>2.2939068100358423E-2</v>
      </c>
    </row>
    <row r="57" spans="2:23">
      <c r="B57" s="3" t="s">
        <v>114</v>
      </c>
      <c r="C57" s="8">
        <v>30</v>
      </c>
      <c r="D57" s="8">
        <v>31</v>
      </c>
      <c r="E57" s="8">
        <v>33</v>
      </c>
      <c r="F57" s="8">
        <v>25</v>
      </c>
      <c r="G57" s="8">
        <v>39</v>
      </c>
      <c r="H57" s="8">
        <v>27</v>
      </c>
      <c r="I57" s="8">
        <v>13</v>
      </c>
      <c r="J57" s="8">
        <v>37</v>
      </c>
      <c r="K57" s="8">
        <v>32</v>
      </c>
      <c r="N57" s="9" t="str">
        <f>B57</f>
        <v>Private</v>
      </c>
      <c r="O57" s="11">
        <f>C57/SUM(C56:C58)</f>
        <v>1.2350761630300536E-2</v>
      </c>
      <c r="P57" s="11">
        <f t="shared" ref="P57:W57" si="35">D57/SUM(D56:D58)</f>
        <v>1.2243285939968405E-2</v>
      </c>
      <c r="Q57" s="11">
        <f t="shared" si="35"/>
        <v>1.2931034482758621E-2</v>
      </c>
      <c r="R57" s="11">
        <f t="shared" si="35"/>
        <v>1.0212418300653595E-2</v>
      </c>
      <c r="S57" s="11">
        <f t="shared" si="35"/>
        <v>1.555023923444976E-2</v>
      </c>
      <c r="T57" s="11">
        <f t="shared" si="35"/>
        <v>1.021180030257186E-2</v>
      </c>
      <c r="U57" s="11">
        <f t="shared" si="35"/>
        <v>4.8707381041588607E-3</v>
      </c>
      <c r="V57" s="11">
        <f t="shared" si="35"/>
        <v>1.4578408195429472E-2</v>
      </c>
      <c r="W57" s="11">
        <f t="shared" si="35"/>
        <v>1.1469534050179211E-2</v>
      </c>
    </row>
    <row r="58" spans="2:23">
      <c r="B58" s="3" t="s">
        <v>115</v>
      </c>
      <c r="C58" s="8">
        <v>2364</v>
      </c>
      <c r="D58" s="8">
        <v>2466</v>
      </c>
      <c r="E58" s="8">
        <v>2484</v>
      </c>
      <c r="F58" s="8">
        <v>2397</v>
      </c>
      <c r="G58" s="8">
        <v>2442</v>
      </c>
      <c r="H58" s="8">
        <v>2577</v>
      </c>
      <c r="I58" s="8">
        <v>2599</v>
      </c>
      <c r="J58" s="8">
        <v>2438</v>
      </c>
      <c r="K58" s="8">
        <v>2694</v>
      </c>
      <c r="M58" s="19"/>
      <c r="N58" s="19" t="str">
        <f>B58</f>
        <v>Public</v>
      </c>
      <c r="O58" s="20">
        <f>C58/SUM(C56:C58)</f>
        <v>0.97324001646768221</v>
      </c>
      <c r="P58" s="20">
        <f t="shared" ref="P58:W58" si="36">D58/SUM(D56:D58)</f>
        <v>0.97393364928909953</v>
      </c>
      <c r="Q58" s="20">
        <f t="shared" si="36"/>
        <v>0.97335423197492166</v>
      </c>
      <c r="R58" s="20">
        <f t="shared" si="36"/>
        <v>0.97916666666666663</v>
      </c>
      <c r="S58" s="20">
        <f t="shared" si="36"/>
        <v>0.97368421052631582</v>
      </c>
      <c r="T58" s="20">
        <f t="shared" si="36"/>
        <v>0.97465960665658091</v>
      </c>
      <c r="U58" s="20">
        <f t="shared" si="36"/>
        <v>0.97377294866991382</v>
      </c>
      <c r="V58" s="20">
        <f t="shared" si="36"/>
        <v>0.96059889676910959</v>
      </c>
      <c r="W58" s="20">
        <f t="shared" si="36"/>
        <v>0.96559139784946235</v>
      </c>
    </row>
    <row r="59" spans="2:23">
      <c r="B59" s="132" t="s">
        <v>151</v>
      </c>
      <c r="C59" s="133"/>
      <c r="D59" s="133"/>
      <c r="E59" s="133"/>
      <c r="F59" s="133"/>
      <c r="G59" s="133"/>
      <c r="H59" s="133"/>
      <c r="I59" s="133"/>
      <c r="J59" s="133"/>
      <c r="K59" s="133"/>
      <c r="M59" s="1" t="s">
        <v>178</v>
      </c>
      <c r="N59" s="1"/>
      <c r="O59" s="1" t="str">
        <f>$C$14</f>
        <v>2015-2016</v>
      </c>
      <c r="P59" s="1" t="str">
        <f>$D$14</f>
        <v>2016-2017</v>
      </c>
      <c r="Q59" s="1" t="str">
        <f>$E$14</f>
        <v>2017-2018</v>
      </c>
      <c r="R59" s="1" t="str">
        <f>$F$14</f>
        <v>2018-2019</v>
      </c>
      <c r="S59" s="1" t="str">
        <f>$G$14</f>
        <v>2019-2020</v>
      </c>
      <c r="T59" s="1" t="str">
        <f>$H$14</f>
        <v>2020-2021</v>
      </c>
      <c r="U59" s="1" t="str">
        <f>$I$14</f>
        <v>2021-2022</v>
      </c>
      <c r="V59" s="1" t="str">
        <f>$J$14</f>
        <v>2022-2023</v>
      </c>
      <c r="W59" s="1" t="str">
        <f>$K$14</f>
        <v>2023-2024</v>
      </c>
    </row>
    <row r="60" spans="2:23">
      <c r="B60" s="3" t="s">
        <v>113</v>
      </c>
      <c r="C60" s="8">
        <v>32</v>
      </c>
      <c r="D60" s="8">
        <v>35</v>
      </c>
      <c r="E60" s="8">
        <v>35</v>
      </c>
      <c r="F60" s="8">
        <v>33</v>
      </c>
      <c r="G60" s="8">
        <v>22</v>
      </c>
      <c r="H60" s="8">
        <v>31</v>
      </c>
      <c r="I60" s="8">
        <v>42</v>
      </c>
      <c r="J60" s="8">
        <v>63</v>
      </c>
      <c r="K60" s="8">
        <v>51</v>
      </c>
      <c r="N60" s="9" t="str">
        <f>B60</f>
        <v>Home-Based</v>
      </c>
      <c r="O60" s="11">
        <f>C60/SUM(C60:C62)</f>
        <v>1.391304347826087E-2</v>
      </c>
      <c r="P60" s="11">
        <f t="shared" ref="P60:W60" si="37">D60/SUM(D60:D62)</f>
        <v>1.5425297487880123E-2</v>
      </c>
      <c r="Q60" s="11">
        <f t="shared" si="37"/>
        <v>1.4583333333333334E-2</v>
      </c>
      <c r="R60" s="11">
        <f t="shared" si="37"/>
        <v>1.4550264550264549E-2</v>
      </c>
      <c r="S60" s="11">
        <f t="shared" si="37"/>
        <v>9.6364432763907139E-3</v>
      </c>
      <c r="T60" s="11">
        <f t="shared" si="37"/>
        <v>1.3747228381374724E-2</v>
      </c>
      <c r="U60" s="11">
        <f t="shared" si="37"/>
        <v>1.82370820668693E-2</v>
      </c>
      <c r="V60" s="11">
        <f t="shared" si="37"/>
        <v>2.4494556765163298E-2</v>
      </c>
      <c r="W60" s="11">
        <f t="shared" si="37"/>
        <v>2.0222045995241873E-2</v>
      </c>
    </row>
    <row r="61" spans="2:23">
      <c r="B61" s="3" t="s">
        <v>114</v>
      </c>
      <c r="C61" s="8">
        <v>22</v>
      </c>
      <c r="D61" s="8">
        <v>24</v>
      </c>
      <c r="E61" s="8">
        <v>28</v>
      </c>
      <c r="F61" s="8">
        <v>25</v>
      </c>
      <c r="G61" s="8">
        <v>25</v>
      </c>
      <c r="H61" s="8">
        <v>26</v>
      </c>
      <c r="I61" s="8">
        <v>3</v>
      </c>
      <c r="J61" s="8">
        <v>21</v>
      </c>
      <c r="K61" s="8">
        <v>35</v>
      </c>
      <c r="N61" s="9" t="str">
        <f>B61</f>
        <v>Private</v>
      </c>
      <c r="O61" s="11">
        <f>C61/SUM(C60:C62)</f>
        <v>9.5652173913043474E-3</v>
      </c>
      <c r="P61" s="11">
        <f t="shared" ref="P61:W61" si="38">D61/SUM(D60:D62)</f>
        <v>1.0577346848832084E-2</v>
      </c>
      <c r="Q61" s="11">
        <f t="shared" si="38"/>
        <v>1.1666666666666667E-2</v>
      </c>
      <c r="R61" s="11">
        <f t="shared" si="38"/>
        <v>1.1022927689594356E-2</v>
      </c>
      <c r="S61" s="11">
        <f t="shared" si="38"/>
        <v>1.0950503723171266E-2</v>
      </c>
      <c r="T61" s="11">
        <f t="shared" si="38"/>
        <v>1.1529933481152993E-2</v>
      </c>
      <c r="U61" s="11">
        <f t="shared" si="38"/>
        <v>1.3026487190620929E-3</v>
      </c>
      <c r="V61" s="11">
        <f t="shared" si="38"/>
        <v>8.1648522550544327E-3</v>
      </c>
      <c r="W61" s="11">
        <f t="shared" si="38"/>
        <v>1.387787470261697E-2</v>
      </c>
    </row>
    <row r="62" spans="2:23">
      <c r="B62" s="3" t="s">
        <v>115</v>
      </c>
      <c r="C62" s="8">
        <v>2246</v>
      </c>
      <c r="D62" s="8">
        <v>2210</v>
      </c>
      <c r="E62" s="8">
        <v>2337</v>
      </c>
      <c r="F62" s="8">
        <v>2210</v>
      </c>
      <c r="G62" s="8">
        <v>2236</v>
      </c>
      <c r="H62" s="8">
        <v>2198</v>
      </c>
      <c r="I62" s="8">
        <v>2258</v>
      </c>
      <c r="J62" s="8">
        <v>2488</v>
      </c>
      <c r="K62" s="8">
        <v>2436</v>
      </c>
      <c r="M62" s="19"/>
      <c r="N62" s="19" t="str">
        <f>B62</f>
        <v>Public</v>
      </c>
      <c r="O62" s="20">
        <f>C62/SUM(C60:C62)</f>
        <v>0.97652173913043483</v>
      </c>
      <c r="P62" s="20">
        <f t="shared" ref="P62:W62" si="39">D62/SUM(D60:D62)</f>
        <v>0.97399735566328782</v>
      </c>
      <c r="Q62" s="20">
        <f t="shared" si="39"/>
        <v>0.97375</v>
      </c>
      <c r="R62" s="20">
        <f t="shared" si="39"/>
        <v>0.97442680776014112</v>
      </c>
      <c r="S62" s="20">
        <f t="shared" si="39"/>
        <v>0.97941305300043802</v>
      </c>
      <c r="T62" s="20">
        <f t="shared" si="39"/>
        <v>0.97472283813747229</v>
      </c>
      <c r="U62" s="20">
        <f t="shared" si="39"/>
        <v>0.98046026921406859</v>
      </c>
      <c r="V62" s="20">
        <f t="shared" si="39"/>
        <v>0.96734059097978231</v>
      </c>
      <c r="W62" s="20">
        <f t="shared" si="39"/>
        <v>0.96590007930214117</v>
      </c>
    </row>
    <row r="63" spans="2:23">
      <c r="B63" s="132" t="s">
        <v>152</v>
      </c>
      <c r="C63" s="133"/>
      <c r="D63" s="133"/>
      <c r="E63" s="133"/>
      <c r="F63" s="133"/>
      <c r="G63" s="133"/>
      <c r="H63" s="133"/>
      <c r="I63" s="133"/>
      <c r="J63" s="133"/>
      <c r="K63" s="133"/>
      <c r="M63" s="1" t="s">
        <v>179</v>
      </c>
      <c r="N63" s="1"/>
      <c r="O63" s="1" t="str">
        <f>$C$14</f>
        <v>2015-2016</v>
      </c>
      <c r="P63" s="1" t="str">
        <f>$D$14</f>
        <v>2016-2017</v>
      </c>
      <c r="Q63" s="1" t="str">
        <f>$E$14</f>
        <v>2017-2018</v>
      </c>
      <c r="R63" s="1" t="str">
        <f>$F$14</f>
        <v>2018-2019</v>
      </c>
      <c r="S63" s="1" t="str">
        <f>$G$14</f>
        <v>2019-2020</v>
      </c>
      <c r="T63" s="1" t="str">
        <f>$H$14</f>
        <v>2020-2021</v>
      </c>
      <c r="U63" s="1" t="str">
        <f>$I$14</f>
        <v>2021-2022</v>
      </c>
      <c r="V63" s="1" t="str">
        <f>$J$14</f>
        <v>2022-2023</v>
      </c>
      <c r="W63" s="1" t="str">
        <f>$K$14</f>
        <v>2023-2024</v>
      </c>
    </row>
    <row r="64" spans="2:23">
      <c r="B64" s="3" t="s">
        <v>113</v>
      </c>
      <c r="C64" s="8">
        <v>30</v>
      </c>
      <c r="D64" s="8">
        <v>23</v>
      </c>
      <c r="E64" s="8">
        <v>30</v>
      </c>
      <c r="F64" s="8">
        <v>32</v>
      </c>
      <c r="G64" s="8">
        <v>24</v>
      </c>
      <c r="H64" s="8">
        <v>17</v>
      </c>
      <c r="I64" s="8">
        <v>25</v>
      </c>
      <c r="J64" s="8">
        <v>21</v>
      </c>
      <c r="K64" s="8">
        <v>41</v>
      </c>
      <c r="N64" s="9" t="str">
        <f>B64</f>
        <v>Home-Based</v>
      </c>
      <c r="O64" s="11">
        <f>C64/SUM(C64:C66)</f>
        <v>1.2804097311139564E-2</v>
      </c>
      <c r="P64" s="11">
        <f t="shared" ref="P64:W64" si="40">D64/SUM(D64:D66)</f>
        <v>1.0492700729927007E-2</v>
      </c>
      <c r="Q64" s="11">
        <f t="shared" si="40"/>
        <v>1.3605442176870748E-2</v>
      </c>
      <c r="R64" s="11">
        <f t="shared" si="40"/>
        <v>1.4171833480956599E-2</v>
      </c>
      <c r="S64" s="11">
        <f t="shared" si="40"/>
        <v>1.052170100832968E-2</v>
      </c>
      <c r="T64" s="11">
        <f t="shared" si="40"/>
        <v>7.9291044776119406E-3</v>
      </c>
      <c r="U64" s="11">
        <f t="shared" si="40"/>
        <v>1.1091393078970719E-2</v>
      </c>
      <c r="V64" s="11">
        <f t="shared" si="40"/>
        <v>9.0244950580146109E-3</v>
      </c>
      <c r="W64" s="11">
        <f t="shared" si="40"/>
        <v>1.624405705229794E-2</v>
      </c>
    </row>
    <row r="65" spans="2:23">
      <c r="B65" s="3" t="s">
        <v>114</v>
      </c>
      <c r="C65" s="8">
        <v>13</v>
      </c>
      <c r="D65" s="8">
        <v>21</v>
      </c>
      <c r="E65" s="8">
        <v>25</v>
      </c>
      <c r="F65" s="8">
        <v>27</v>
      </c>
      <c r="G65" s="8">
        <v>30</v>
      </c>
      <c r="H65" s="8">
        <v>1</v>
      </c>
      <c r="I65" s="8">
        <v>8</v>
      </c>
      <c r="J65" s="8">
        <v>20</v>
      </c>
      <c r="K65" s="8">
        <v>20</v>
      </c>
      <c r="N65" s="9" t="str">
        <f>B65</f>
        <v>Private</v>
      </c>
      <c r="O65" s="11">
        <f>C65/SUM(C64:C66)</f>
        <v>5.5484421681604784E-3</v>
      </c>
      <c r="P65" s="11">
        <f t="shared" ref="P65:V65" si="41">D65/SUM(D64:D66)</f>
        <v>9.5802919708029202E-3</v>
      </c>
      <c r="Q65" s="11">
        <f t="shared" si="41"/>
        <v>1.1337868480725623E-2</v>
      </c>
      <c r="R65" s="11">
        <f t="shared" si="41"/>
        <v>1.1957484499557131E-2</v>
      </c>
      <c r="S65" s="11">
        <f t="shared" si="41"/>
        <v>1.31521262604121E-2</v>
      </c>
      <c r="T65" s="11">
        <f t="shared" si="41"/>
        <v>4.6641791044776119E-4</v>
      </c>
      <c r="U65" s="11">
        <f t="shared" si="41"/>
        <v>3.5492457852706301E-3</v>
      </c>
      <c r="V65" s="11">
        <f t="shared" si="41"/>
        <v>8.5947571981091538E-3</v>
      </c>
      <c r="W65" s="11">
        <f>K65/SUM(K64:K66)</f>
        <v>7.9239302694136295E-3</v>
      </c>
    </row>
    <row r="66" spans="2:23">
      <c r="B66" s="3" t="s">
        <v>115</v>
      </c>
      <c r="C66" s="8">
        <v>2300</v>
      </c>
      <c r="D66" s="8">
        <v>2148</v>
      </c>
      <c r="E66" s="8">
        <v>2150</v>
      </c>
      <c r="F66" s="8">
        <v>2199</v>
      </c>
      <c r="G66" s="8">
        <v>2227</v>
      </c>
      <c r="H66" s="8">
        <v>2126</v>
      </c>
      <c r="I66" s="8">
        <v>2221</v>
      </c>
      <c r="J66" s="8">
        <v>2286</v>
      </c>
      <c r="K66" s="8">
        <v>2463</v>
      </c>
      <c r="M66" s="19"/>
      <c r="N66" s="19" t="str">
        <f>B66</f>
        <v>Public</v>
      </c>
      <c r="O66" s="20">
        <f>C66/SUM(C64:C66)</f>
        <v>0.98164746052069995</v>
      </c>
      <c r="P66" s="20">
        <f t="shared" ref="P66:W66" si="42">D66/SUM(D64:D66)</f>
        <v>0.97992700729927007</v>
      </c>
      <c r="Q66" s="20">
        <f t="shared" si="42"/>
        <v>0.97505668934240364</v>
      </c>
      <c r="R66" s="20">
        <f t="shared" si="42"/>
        <v>0.97387068201948623</v>
      </c>
      <c r="S66" s="20">
        <f t="shared" si="42"/>
        <v>0.97632617273125821</v>
      </c>
      <c r="T66" s="20">
        <f t="shared" si="42"/>
        <v>0.99160447761194026</v>
      </c>
      <c r="U66" s="20">
        <f t="shared" si="42"/>
        <v>0.98535936113575862</v>
      </c>
      <c r="V66" s="20">
        <f t="shared" si="42"/>
        <v>0.98238074774387618</v>
      </c>
      <c r="W66" s="20">
        <f t="shared" si="42"/>
        <v>0.97583201267828845</v>
      </c>
    </row>
    <row r="67" spans="2:23">
      <c r="B67" s="132" t="s">
        <v>243</v>
      </c>
      <c r="C67" s="133"/>
      <c r="D67" s="133"/>
      <c r="E67" s="133"/>
      <c r="F67" s="133"/>
      <c r="G67" s="133"/>
      <c r="H67" s="133"/>
      <c r="I67" s="133"/>
      <c r="J67" s="133"/>
      <c r="K67" s="133"/>
      <c r="M67" s="1" t="s">
        <v>248</v>
      </c>
      <c r="N67" s="1"/>
      <c r="O67" s="1" t="str">
        <f>$C$14</f>
        <v>2015-2016</v>
      </c>
      <c r="P67" s="1" t="str">
        <f>$D$14</f>
        <v>2016-2017</v>
      </c>
      <c r="Q67" s="1" t="str">
        <f>$E$14</f>
        <v>2017-2018</v>
      </c>
      <c r="R67" s="1" t="str">
        <f>$F$14</f>
        <v>2018-2019</v>
      </c>
      <c r="S67" s="1" t="str">
        <f>$G$14</f>
        <v>2019-2020</v>
      </c>
      <c r="T67" s="1" t="str">
        <f>$H$14</f>
        <v>2020-2021</v>
      </c>
      <c r="U67" s="1" t="str">
        <f>$I$14</f>
        <v>2021-2022</v>
      </c>
      <c r="V67" s="1" t="str">
        <f>$J$14</f>
        <v>2022-2023</v>
      </c>
      <c r="W67" s="1" t="str">
        <f>$K$14</f>
        <v>2023-2024</v>
      </c>
    </row>
    <row r="68" spans="2:23">
      <c r="B68" s="3" t="s">
        <v>113</v>
      </c>
      <c r="C68" s="8">
        <v>136</v>
      </c>
      <c r="D68" s="8">
        <v>131</v>
      </c>
      <c r="E68" s="8">
        <v>136</v>
      </c>
      <c r="F68" s="8">
        <v>121</v>
      </c>
      <c r="G68" s="8">
        <v>105</v>
      </c>
      <c r="H68" s="8">
        <v>160</v>
      </c>
      <c r="I68" s="8">
        <v>189</v>
      </c>
      <c r="J68" s="8">
        <v>217</v>
      </c>
      <c r="K68" s="8">
        <v>221</v>
      </c>
      <c r="N68" s="9" t="str">
        <f>B68</f>
        <v>Home-Based</v>
      </c>
      <c r="O68" s="11">
        <f>C68/SUM(C68:C70)</f>
        <v>1.3602720544108821E-2</v>
      </c>
      <c r="P68" s="11">
        <f t="shared" ref="P68" si="43">D68/SUM(D68:D70)</f>
        <v>1.3134148786845799E-2</v>
      </c>
      <c r="Q68" s="11">
        <f t="shared" ref="Q68" si="44">E68/SUM(E68:E70)</f>
        <v>1.3425468904244817E-2</v>
      </c>
      <c r="R68" s="11">
        <f t="shared" ref="R68" si="45">F68/SUM(F68:F70)</f>
        <v>1.2032617342879873E-2</v>
      </c>
      <c r="S68" s="11">
        <f t="shared" ref="S68" si="46">G68/SUM(G68:G70)</f>
        <v>1.0352987576414908E-2</v>
      </c>
      <c r="T68" s="11">
        <f t="shared" ref="T68" si="47">H68/SUM(H68:H70)</f>
        <v>1.5111446921042691E-2</v>
      </c>
      <c r="U68" s="11">
        <f t="shared" ref="U68" si="48">I68/SUM(I68:I70)</f>
        <v>1.827852998065764E-2</v>
      </c>
      <c r="V68" s="11">
        <f t="shared" ref="V68" si="49">J68/SUM(J68:J70)</f>
        <v>2.0448548812664908E-2</v>
      </c>
      <c r="W68" s="11">
        <f t="shared" ref="W68" si="50">K68/SUM(K68:K70)</f>
        <v>2.0114680986620552E-2</v>
      </c>
    </row>
    <row r="69" spans="2:23">
      <c r="B69" s="3" t="s">
        <v>114</v>
      </c>
      <c r="C69" s="8">
        <v>102</v>
      </c>
      <c r="D69" s="8">
        <v>111</v>
      </c>
      <c r="E69" s="8">
        <v>118</v>
      </c>
      <c r="F69" s="8">
        <v>118</v>
      </c>
      <c r="G69" s="8">
        <v>124</v>
      </c>
      <c r="H69" s="8">
        <v>85</v>
      </c>
      <c r="I69" s="8">
        <v>41</v>
      </c>
      <c r="J69" s="8">
        <v>115</v>
      </c>
      <c r="K69" s="8">
        <v>143</v>
      </c>
      <c r="N69" s="9" t="str">
        <f>B69</f>
        <v>Private</v>
      </c>
      <c r="O69" s="11">
        <f>C69/SUM(C68:C70)</f>
        <v>1.0202040408081616E-2</v>
      </c>
      <c r="P69" s="11">
        <f t="shared" ref="P69" si="51">D69/SUM(D68:D70)</f>
        <v>1.1128935231602166E-2</v>
      </c>
      <c r="Q69" s="11">
        <f t="shared" ref="Q69" si="52">E69/SUM(E68:E70)</f>
        <v>1.1648568608094769E-2</v>
      </c>
      <c r="R69" s="11">
        <f t="shared" ref="R69" si="53">F69/SUM(F68:F70)</f>
        <v>1.1734287987271282E-2</v>
      </c>
      <c r="S69" s="11">
        <f t="shared" ref="S69" si="54">G69/SUM(G68:G70)</f>
        <v>1.2226385328337606E-2</v>
      </c>
      <c r="T69" s="11">
        <f t="shared" ref="T69" si="55">H69/SUM(H68:H70)</f>
        <v>8.0279561768039284E-3</v>
      </c>
      <c r="U69" s="11">
        <f t="shared" ref="U69" si="56">I69/SUM(I68:I70)</f>
        <v>3.9651837524177953E-3</v>
      </c>
      <c r="V69" s="11">
        <f t="shared" ref="V69" si="57">J69/SUM(J68:J70)</f>
        <v>1.0836788541274029E-2</v>
      </c>
      <c r="W69" s="11">
        <f>K69/SUM(K68:K70)</f>
        <v>1.3015381814872122E-2</v>
      </c>
    </row>
    <row r="70" spans="2:23">
      <c r="B70" s="3" t="s">
        <v>115</v>
      </c>
      <c r="C70" s="8">
        <v>9760</v>
      </c>
      <c r="D70" s="8">
        <v>9732</v>
      </c>
      <c r="E70" s="8">
        <v>9876</v>
      </c>
      <c r="F70" s="8">
        <v>9817</v>
      </c>
      <c r="G70" s="8">
        <v>9913</v>
      </c>
      <c r="H70" s="8">
        <v>10343</v>
      </c>
      <c r="I70" s="8">
        <v>10110</v>
      </c>
      <c r="J70" s="8">
        <v>10280</v>
      </c>
      <c r="K70" s="8">
        <v>10623</v>
      </c>
      <c r="N70" s="9" t="str">
        <f>B70</f>
        <v>Public</v>
      </c>
      <c r="O70" s="11">
        <f>C70/SUM(C68:C70)</f>
        <v>0.97619523904780958</v>
      </c>
      <c r="P70" s="11">
        <f t="shared" ref="P70" si="58">D70/SUM(D68:D70)</f>
        <v>0.97573691598155199</v>
      </c>
      <c r="Q70" s="11">
        <f t="shared" ref="Q70" si="59">E70/SUM(E68:E70)</f>
        <v>0.97492596248766039</v>
      </c>
      <c r="R70" s="11">
        <f t="shared" ref="R70" si="60">F70/SUM(F68:F70)</f>
        <v>0.97623309466984887</v>
      </c>
      <c r="S70" s="11">
        <f t="shared" ref="S70" si="61">G70/SUM(G68:G70)</f>
        <v>0.97742062709524746</v>
      </c>
      <c r="T70" s="11">
        <f t="shared" ref="T70" si="62">H70/SUM(H68:H70)</f>
        <v>0.97686059690215343</v>
      </c>
      <c r="U70" s="11">
        <f t="shared" ref="U70" si="63">I70/SUM(I68:I70)</f>
        <v>0.97775628626692457</v>
      </c>
      <c r="V70" s="11">
        <f t="shared" ref="V70" si="64">J70/SUM(J68:J70)</f>
        <v>0.9687146626460611</v>
      </c>
      <c r="W70" s="11">
        <f t="shared" ref="W70" si="65">K70/SUM(K68:K70)</f>
        <v>0.96686993719850733</v>
      </c>
    </row>
    <row r="71" spans="2:23">
      <c r="B71" s="137" t="s">
        <v>153</v>
      </c>
      <c r="C71" s="138">
        <v>2321</v>
      </c>
      <c r="D71" s="138">
        <v>2344</v>
      </c>
      <c r="E71" s="138">
        <v>2253</v>
      </c>
      <c r="F71" s="138">
        <v>2211.5</v>
      </c>
      <c r="G71" s="138">
        <v>2127</v>
      </c>
      <c r="H71" s="138">
        <v>2183.5</v>
      </c>
      <c r="I71" s="138">
        <v>2246</v>
      </c>
      <c r="J71" s="138">
        <v>2163.5</v>
      </c>
      <c r="K71" s="138">
        <v>2059.5</v>
      </c>
    </row>
    <row r="72" spans="2:23">
      <c r="B72" s="139" t="s">
        <v>154</v>
      </c>
      <c r="C72" s="140">
        <v>2492</v>
      </c>
      <c r="D72" s="140">
        <v>2337.5</v>
      </c>
      <c r="E72" s="140">
        <v>2337.5</v>
      </c>
      <c r="F72" s="140">
        <v>2254.5</v>
      </c>
      <c r="G72" s="140">
        <v>2189.5</v>
      </c>
      <c r="H72" s="140">
        <v>2436.5</v>
      </c>
      <c r="I72" s="140">
        <v>2177</v>
      </c>
      <c r="J72" s="140">
        <v>2320.5</v>
      </c>
      <c r="K72" s="140">
        <v>2211.5</v>
      </c>
      <c r="M72" s="1"/>
      <c r="N72" s="1"/>
      <c r="O72" s="1"/>
      <c r="P72" s="1"/>
      <c r="Q72" s="1"/>
      <c r="R72" s="1"/>
      <c r="S72" s="1"/>
      <c r="T72" s="1"/>
      <c r="U72" s="1"/>
      <c r="V72" s="1"/>
      <c r="W72" s="1"/>
    </row>
    <row r="73" spans="2:23">
      <c r="B73" s="139" t="s">
        <v>155</v>
      </c>
      <c r="C73" s="140">
        <v>2500.5</v>
      </c>
      <c r="D73" s="140">
        <v>2408</v>
      </c>
      <c r="E73" s="140">
        <v>2375</v>
      </c>
      <c r="F73" s="140">
        <v>2293</v>
      </c>
      <c r="G73" s="140">
        <v>2226</v>
      </c>
      <c r="H73" s="140">
        <v>2407.5</v>
      </c>
      <c r="I73" s="140">
        <v>2310.5</v>
      </c>
      <c r="J73" s="140">
        <v>2116</v>
      </c>
      <c r="K73" s="140">
        <v>2318.5</v>
      </c>
      <c r="O73" s="11"/>
      <c r="P73" s="11"/>
      <c r="Q73" s="11"/>
      <c r="R73" s="11"/>
      <c r="S73" s="11"/>
      <c r="T73" s="11"/>
      <c r="U73" s="11"/>
      <c r="V73" s="11"/>
      <c r="W73" s="11"/>
    </row>
    <row r="74" spans="2:23">
      <c r="B74" s="139" t="s">
        <v>156</v>
      </c>
      <c r="C74" s="140">
        <v>2435</v>
      </c>
      <c r="D74" s="140">
        <v>2557</v>
      </c>
      <c r="E74" s="140">
        <v>2454</v>
      </c>
      <c r="F74" s="140">
        <v>2433</v>
      </c>
      <c r="G74" s="140">
        <v>2353</v>
      </c>
      <c r="H74" s="140">
        <v>2551</v>
      </c>
      <c r="I74" s="140">
        <v>2369</v>
      </c>
      <c r="J74" s="140">
        <v>2317</v>
      </c>
      <c r="K74" s="140">
        <v>2218</v>
      </c>
      <c r="O74" s="11"/>
      <c r="P74" s="11"/>
      <c r="Q74" s="11"/>
      <c r="R74" s="11"/>
      <c r="S74" s="11"/>
      <c r="T74" s="11"/>
      <c r="U74" s="11"/>
      <c r="V74" s="11"/>
      <c r="W74" s="11"/>
    </row>
    <row r="75" spans="2:23">
      <c r="B75" s="139" t="s">
        <v>157</v>
      </c>
      <c r="C75" s="140">
        <v>2460</v>
      </c>
      <c r="D75" s="140">
        <v>2425</v>
      </c>
      <c r="E75" s="140">
        <v>2577</v>
      </c>
      <c r="F75" s="140">
        <v>2487</v>
      </c>
      <c r="G75" s="140">
        <v>2412</v>
      </c>
      <c r="H75" s="140">
        <v>2662</v>
      </c>
      <c r="I75" s="140">
        <v>2480</v>
      </c>
      <c r="J75" s="140">
        <v>2296</v>
      </c>
      <c r="K75" s="140">
        <v>2310</v>
      </c>
      <c r="O75" s="11"/>
      <c r="P75" s="11"/>
      <c r="Q75" s="11"/>
      <c r="R75" s="11"/>
      <c r="S75" s="11"/>
      <c r="T75" s="11"/>
      <c r="U75" s="11"/>
      <c r="V75" s="11"/>
      <c r="W75" s="11"/>
    </row>
    <row r="76" spans="2:23">
      <c r="B76" s="139" t="s">
        <v>158</v>
      </c>
      <c r="C76" s="140">
        <v>2362</v>
      </c>
      <c r="D76" s="140">
        <v>2501</v>
      </c>
      <c r="E76" s="140">
        <v>2477</v>
      </c>
      <c r="F76" s="140">
        <v>2620</v>
      </c>
      <c r="G76" s="140">
        <v>2485</v>
      </c>
      <c r="H76" s="140">
        <v>2761</v>
      </c>
      <c r="I76" s="140">
        <v>2561</v>
      </c>
      <c r="J76" s="140">
        <v>2385</v>
      </c>
      <c r="K76" s="140">
        <v>2328</v>
      </c>
    </row>
    <row r="77" spans="2:23">
      <c r="B77" s="139" t="s">
        <v>159</v>
      </c>
      <c r="C77" s="140">
        <v>2409</v>
      </c>
      <c r="D77" s="140">
        <v>2407</v>
      </c>
      <c r="E77" s="140">
        <v>2520</v>
      </c>
      <c r="F77" s="140">
        <v>2586</v>
      </c>
      <c r="G77" s="140">
        <v>2700</v>
      </c>
      <c r="H77" s="140">
        <v>2908</v>
      </c>
      <c r="I77" s="140">
        <v>2682</v>
      </c>
      <c r="J77" s="140">
        <v>2557</v>
      </c>
      <c r="K77" s="140">
        <v>2450</v>
      </c>
      <c r="M77" s="1"/>
      <c r="N77" s="1"/>
      <c r="O77" s="1"/>
      <c r="P77" s="1"/>
      <c r="Q77" s="1"/>
      <c r="R77" s="1"/>
      <c r="S77" s="1"/>
      <c r="T77" s="1"/>
      <c r="U77" s="1"/>
      <c r="V77" s="1"/>
      <c r="W77" s="1"/>
    </row>
    <row r="78" spans="2:23">
      <c r="B78" s="139" t="s">
        <v>160</v>
      </c>
      <c r="C78" s="140">
        <v>2491</v>
      </c>
      <c r="D78" s="140">
        <v>2551</v>
      </c>
      <c r="E78" s="140">
        <v>2569</v>
      </c>
      <c r="F78" s="140">
        <v>2722</v>
      </c>
      <c r="G78" s="140">
        <v>2692</v>
      </c>
      <c r="H78" s="140">
        <v>3143</v>
      </c>
      <c r="I78" s="140">
        <v>2709</v>
      </c>
      <c r="J78" s="140">
        <v>2754</v>
      </c>
      <c r="K78" s="140">
        <v>2616</v>
      </c>
      <c r="O78" s="11"/>
      <c r="P78" s="11"/>
      <c r="Q78" s="11"/>
      <c r="R78" s="11"/>
      <c r="S78" s="11"/>
      <c r="T78" s="11"/>
      <c r="U78" s="11"/>
      <c r="V78" s="11"/>
      <c r="W78" s="11"/>
    </row>
    <row r="79" spans="2:23">
      <c r="B79" s="139" t="s">
        <v>161</v>
      </c>
      <c r="C79" s="140">
        <v>2716</v>
      </c>
      <c r="D79" s="140">
        <v>2586</v>
      </c>
      <c r="E79" s="140">
        <v>2644</v>
      </c>
      <c r="F79" s="140">
        <v>2707</v>
      </c>
      <c r="G79" s="140">
        <v>2853</v>
      </c>
      <c r="H79" s="140">
        <v>3019</v>
      </c>
      <c r="I79" s="140">
        <v>2854</v>
      </c>
      <c r="J79" s="140">
        <v>2692</v>
      </c>
      <c r="K79" s="140">
        <v>2777</v>
      </c>
      <c r="O79" s="11"/>
      <c r="P79" s="11"/>
      <c r="Q79" s="11"/>
      <c r="R79" s="11"/>
      <c r="S79" s="11"/>
      <c r="T79" s="11"/>
      <c r="U79" s="11"/>
      <c r="V79" s="11"/>
      <c r="W79" s="11"/>
    </row>
    <row r="80" spans="2:23">
      <c r="B80" s="139" t="s">
        <v>163</v>
      </c>
      <c r="C80" s="140">
        <v>2579</v>
      </c>
      <c r="D80" s="140">
        <v>2555</v>
      </c>
      <c r="E80" s="140">
        <v>2428</v>
      </c>
      <c r="F80" s="140">
        <v>2506</v>
      </c>
      <c r="G80" s="140">
        <v>2557</v>
      </c>
      <c r="H80" s="140">
        <v>2952</v>
      </c>
      <c r="I80" s="140">
        <v>2639</v>
      </c>
      <c r="J80" s="140">
        <v>2755</v>
      </c>
      <c r="K80" s="140">
        <v>2678</v>
      </c>
      <c r="O80" s="11"/>
      <c r="P80" s="11"/>
      <c r="Q80" s="11"/>
      <c r="R80" s="11"/>
      <c r="S80" s="11"/>
      <c r="T80" s="11"/>
      <c r="U80" s="11"/>
      <c r="V80" s="11"/>
      <c r="W80" s="11"/>
    </row>
    <row r="81" spans="2:23">
      <c r="B81" s="139" t="s">
        <v>164</v>
      </c>
      <c r="C81" s="140">
        <v>2429</v>
      </c>
      <c r="D81" s="140">
        <v>2532</v>
      </c>
      <c r="E81" s="140">
        <v>2552</v>
      </c>
      <c r="F81" s="140">
        <v>2448</v>
      </c>
      <c r="G81" s="140">
        <v>2508</v>
      </c>
      <c r="H81" s="140">
        <v>2644</v>
      </c>
      <c r="I81" s="140">
        <v>2669</v>
      </c>
      <c r="J81" s="140">
        <v>2538</v>
      </c>
      <c r="K81" s="140">
        <v>2790</v>
      </c>
    </row>
    <row r="82" spans="2:23">
      <c r="B82" s="139" t="s">
        <v>165</v>
      </c>
      <c r="C82" s="140">
        <v>2300</v>
      </c>
      <c r="D82" s="140">
        <v>2269</v>
      </c>
      <c r="E82" s="140">
        <v>2400</v>
      </c>
      <c r="F82" s="140">
        <v>2268</v>
      </c>
      <c r="G82" s="140">
        <v>2283</v>
      </c>
      <c r="H82" s="140">
        <v>2255</v>
      </c>
      <c r="I82" s="140">
        <v>2303</v>
      </c>
      <c r="J82" s="140">
        <v>2572</v>
      </c>
      <c r="K82" s="140">
        <v>2522</v>
      </c>
      <c r="M82" s="1"/>
      <c r="N82" s="1"/>
      <c r="O82" s="1"/>
      <c r="P82" s="1"/>
      <c r="Q82" s="1"/>
      <c r="R82" s="1"/>
      <c r="S82" s="1"/>
      <c r="T82" s="1"/>
      <c r="U82" s="1"/>
      <c r="V82" s="1"/>
      <c r="W82" s="1"/>
    </row>
    <row r="83" spans="2:23">
      <c r="B83" s="139" t="s">
        <v>166</v>
      </c>
      <c r="C83" s="140">
        <v>2343</v>
      </c>
      <c r="D83" s="140">
        <v>2192</v>
      </c>
      <c r="E83" s="140">
        <v>2205</v>
      </c>
      <c r="F83" s="140">
        <v>2258</v>
      </c>
      <c r="G83" s="140">
        <v>2281</v>
      </c>
      <c r="H83" s="140">
        <v>2144</v>
      </c>
      <c r="I83" s="140">
        <v>2254</v>
      </c>
      <c r="J83" s="140">
        <v>2327</v>
      </c>
      <c r="K83" s="140">
        <v>2524</v>
      </c>
      <c r="O83" s="11"/>
      <c r="P83" s="11"/>
      <c r="Q83" s="11"/>
      <c r="R83" s="11"/>
      <c r="S83" s="11"/>
      <c r="T83" s="11"/>
      <c r="U83" s="11"/>
      <c r="V83" s="11"/>
      <c r="W83" s="11"/>
    </row>
    <row r="84" spans="2:23">
      <c r="B84" s="139" t="s">
        <v>247</v>
      </c>
      <c r="C84" s="140">
        <v>9998</v>
      </c>
      <c r="D84" s="140">
        <v>9974</v>
      </c>
      <c r="E84" s="140">
        <v>10130</v>
      </c>
      <c r="F84" s="140">
        <v>10056</v>
      </c>
      <c r="G84" s="140">
        <v>10142</v>
      </c>
      <c r="H84" s="140">
        <v>10588</v>
      </c>
      <c r="I84" s="140">
        <v>10340</v>
      </c>
      <c r="J84" s="140">
        <v>10612</v>
      </c>
      <c r="K84" s="140">
        <v>10987</v>
      </c>
      <c r="O84" s="11"/>
      <c r="P84" s="11"/>
      <c r="Q84" s="11"/>
      <c r="R84" s="11"/>
      <c r="S84" s="11"/>
      <c r="T84" s="11"/>
      <c r="U84" s="11"/>
      <c r="V84" s="11"/>
      <c r="W84" s="11"/>
    </row>
    <row r="85" spans="2:23">
      <c r="O85" s="11"/>
      <c r="P85" s="11"/>
      <c r="Q85" s="11"/>
      <c r="R85" s="11"/>
      <c r="S85" s="11"/>
      <c r="T85" s="11"/>
      <c r="U85" s="11"/>
      <c r="V85" s="11"/>
      <c r="W85" s="11"/>
    </row>
    <row r="87" spans="2:23">
      <c r="M87" s="1"/>
      <c r="N87" s="1"/>
      <c r="O87" s="1"/>
      <c r="P87" s="1"/>
      <c r="Q87" s="1"/>
      <c r="R87" s="1"/>
      <c r="S87" s="1"/>
      <c r="T87" s="1"/>
      <c r="U87" s="1"/>
      <c r="V87" s="1"/>
      <c r="W87" s="1"/>
    </row>
    <row r="88" spans="2:23">
      <c r="O88" s="11"/>
      <c r="P88" s="11"/>
      <c r="Q88" s="11"/>
      <c r="R88" s="11"/>
      <c r="S88" s="11"/>
      <c r="T88" s="11"/>
      <c r="U88" s="11"/>
      <c r="V88" s="11"/>
      <c r="W88" s="11"/>
    </row>
    <row r="89" spans="2:23">
      <c r="O89" s="11"/>
      <c r="P89" s="11"/>
      <c r="Q89" s="11"/>
      <c r="R89" s="11"/>
      <c r="S89" s="11"/>
      <c r="T89" s="11"/>
      <c r="U89" s="11"/>
      <c r="V89" s="11"/>
      <c r="W89" s="11"/>
    </row>
    <row r="90" spans="2:23">
      <c r="O90" s="11"/>
      <c r="P90" s="11"/>
      <c r="Q90" s="11"/>
      <c r="R90" s="11"/>
      <c r="S90" s="11"/>
      <c r="T90" s="11"/>
      <c r="U90" s="11"/>
      <c r="V90" s="11"/>
      <c r="W90" s="11"/>
    </row>
    <row r="92" spans="2:23">
      <c r="M92" s="1"/>
      <c r="N92" s="1"/>
      <c r="O92" s="1"/>
      <c r="P92" s="1"/>
      <c r="Q92" s="1"/>
      <c r="R92" s="1"/>
      <c r="S92" s="1"/>
      <c r="T92" s="1"/>
      <c r="U92" s="1"/>
      <c r="V92" s="1"/>
      <c r="W92" s="1"/>
    </row>
    <row r="93" spans="2:23">
      <c r="O93" s="11"/>
      <c r="P93" s="11"/>
      <c r="Q93" s="11"/>
      <c r="R93" s="11"/>
      <c r="S93" s="11"/>
      <c r="T93" s="11"/>
      <c r="U93" s="11"/>
      <c r="V93" s="11"/>
      <c r="W93" s="11"/>
    </row>
    <row r="94" spans="2:23">
      <c r="O94" s="11"/>
      <c r="P94" s="11"/>
      <c r="Q94" s="11"/>
      <c r="R94" s="11"/>
      <c r="S94" s="11"/>
      <c r="T94" s="11"/>
      <c r="U94" s="11"/>
      <c r="V94" s="11"/>
      <c r="W94" s="11"/>
    </row>
    <row r="95" spans="2:23">
      <c r="O95" s="11"/>
      <c r="P95" s="11"/>
      <c r="Q95" s="11"/>
      <c r="R95" s="11"/>
      <c r="S95" s="11"/>
      <c r="T95" s="11"/>
      <c r="U95" s="11"/>
      <c r="V95" s="11"/>
      <c r="W95" s="11"/>
    </row>
    <row r="97" spans="13:23">
      <c r="M97" s="1"/>
      <c r="N97" s="1"/>
      <c r="O97" s="1"/>
      <c r="P97" s="1"/>
      <c r="Q97" s="1"/>
      <c r="R97" s="1"/>
      <c r="S97" s="1"/>
      <c r="T97" s="1"/>
      <c r="U97" s="1"/>
      <c r="V97" s="1"/>
      <c r="W97" s="1"/>
    </row>
    <row r="98" spans="13:23">
      <c r="O98" s="11"/>
      <c r="P98" s="11"/>
      <c r="Q98" s="11"/>
      <c r="R98" s="11"/>
      <c r="S98" s="11"/>
      <c r="T98" s="11"/>
      <c r="U98" s="11"/>
      <c r="V98" s="11"/>
      <c r="W98" s="11"/>
    </row>
    <row r="99" spans="13:23">
      <c r="O99" s="11"/>
      <c r="P99" s="11"/>
      <c r="Q99" s="11"/>
      <c r="R99" s="11"/>
      <c r="S99" s="11"/>
      <c r="T99" s="11"/>
      <c r="U99" s="11"/>
      <c r="V99" s="11"/>
      <c r="W99" s="11"/>
    </row>
    <row r="100" spans="13:23">
      <c r="O100" s="11"/>
      <c r="P100" s="11"/>
      <c r="Q100" s="11"/>
      <c r="R100" s="11"/>
      <c r="S100" s="11"/>
      <c r="T100" s="11"/>
      <c r="U100" s="11"/>
      <c r="V100" s="11"/>
      <c r="W100" s="11"/>
    </row>
    <row r="102" spans="13:23">
      <c r="M102" s="1"/>
      <c r="N102" s="1"/>
      <c r="O102" s="1"/>
      <c r="P102" s="1"/>
      <c r="Q102" s="1"/>
      <c r="R102" s="1"/>
      <c r="S102" s="1"/>
      <c r="T102" s="1"/>
      <c r="U102" s="1"/>
      <c r="V102" s="1"/>
      <c r="W102" s="1"/>
    </row>
    <row r="103" spans="13:23">
      <c r="O103" s="11"/>
      <c r="P103" s="11"/>
      <c r="Q103" s="11"/>
      <c r="R103" s="11"/>
      <c r="S103" s="11"/>
      <c r="T103" s="11"/>
      <c r="U103" s="11"/>
      <c r="V103" s="11"/>
      <c r="W103" s="11"/>
    </row>
    <row r="104" spans="13:23">
      <c r="O104" s="11"/>
      <c r="P104" s="11"/>
      <c r="Q104" s="11"/>
      <c r="R104" s="11"/>
      <c r="S104" s="11"/>
      <c r="T104" s="11"/>
      <c r="U104" s="11"/>
      <c r="V104" s="11"/>
      <c r="W104" s="11"/>
    </row>
    <row r="105" spans="13:23">
      <c r="O105" s="11"/>
      <c r="P105" s="11"/>
      <c r="Q105" s="11"/>
      <c r="R105" s="11"/>
      <c r="S105" s="11"/>
      <c r="T105" s="11"/>
      <c r="U105" s="11"/>
      <c r="V105" s="11"/>
      <c r="W105" s="11"/>
    </row>
    <row r="107" spans="13:23">
      <c r="M107" s="1"/>
      <c r="N107" s="1"/>
      <c r="O107" s="1"/>
      <c r="P107" s="1"/>
      <c r="Q107" s="1"/>
      <c r="R107" s="1"/>
      <c r="S107" s="1"/>
      <c r="T107" s="1"/>
      <c r="U107" s="1"/>
      <c r="V107" s="1"/>
      <c r="W107" s="1"/>
    </row>
    <row r="108" spans="13:23">
      <c r="O108" s="11"/>
      <c r="P108" s="11"/>
      <c r="Q108" s="11"/>
      <c r="R108" s="11"/>
      <c r="S108" s="11"/>
      <c r="T108" s="11"/>
      <c r="U108" s="11"/>
      <c r="V108" s="11"/>
      <c r="W108" s="11"/>
    </row>
    <row r="109" spans="13:23">
      <c r="O109" s="11"/>
      <c r="P109" s="11"/>
      <c r="Q109" s="11"/>
      <c r="R109" s="11"/>
      <c r="S109" s="11"/>
      <c r="T109" s="11"/>
      <c r="U109" s="11"/>
      <c r="V109" s="11"/>
      <c r="W109" s="11"/>
    </row>
    <row r="110" spans="13:23">
      <c r="O110" s="11"/>
      <c r="P110" s="11"/>
      <c r="Q110" s="11"/>
      <c r="R110" s="11"/>
      <c r="S110" s="11"/>
      <c r="T110" s="11"/>
      <c r="U110" s="11"/>
      <c r="V110" s="11"/>
      <c r="W110" s="11"/>
    </row>
    <row r="112" spans="13:23">
      <c r="M112" s="1"/>
      <c r="N112" s="1"/>
      <c r="O112" s="1"/>
      <c r="P112" s="1"/>
      <c r="Q112" s="1"/>
      <c r="R112" s="1"/>
      <c r="S112" s="1"/>
      <c r="T112" s="1"/>
      <c r="U112" s="1"/>
      <c r="V112" s="1"/>
      <c r="W112" s="1"/>
    </row>
    <row r="113" spans="13:23">
      <c r="O113" s="11"/>
      <c r="P113" s="11"/>
      <c r="Q113" s="11"/>
      <c r="R113" s="11"/>
      <c r="S113" s="11"/>
      <c r="T113" s="11"/>
      <c r="U113" s="11"/>
      <c r="V113" s="11"/>
      <c r="W113" s="11"/>
    </row>
    <row r="114" spans="13:23">
      <c r="O114" s="11"/>
      <c r="P114" s="11"/>
      <c r="Q114" s="11"/>
      <c r="R114" s="11"/>
      <c r="S114" s="11"/>
      <c r="T114" s="11"/>
      <c r="U114" s="11"/>
      <c r="V114" s="11"/>
      <c r="W114" s="11"/>
    </row>
    <row r="115" spans="13:23">
      <c r="O115" s="11"/>
      <c r="P115" s="11"/>
      <c r="Q115" s="11"/>
      <c r="R115" s="11"/>
      <c r="S115" s="11"/>
      <c r="T115" s="11"/>
      <c r="U115" s="11"/>
      <c r="V115" s="11"/>
      <c r="W115" s="11"/>
    </row>
    <row r="117" spans="13:23">
      <c r="M117" s="1"/>
      <c r="N117" s="1"/>
      <c r="O117" s="1"/>
      <c r="P117" s="1"/>
      <c r="Q117" s="1"/>
      <c r="R117" s="1"/>
      <c r="S117" s="1"/>
      <c r="T117" s="1"/>
      <c r="U117" s="1"/>
      <c r="V117" s="1"/>
      <c r="W117" s="1"/>
    </row>
    <row r="118" spans="13:23">
      <c r="O118" s="11"/>
      <c r="P118" s="11"/>
      <c r="Q118" s="11"/>
      <c r="R118" s="11"/>
      <c r="S118" s="11"/>
      <c r="T118" s="11"/>
      <c r="U118" s="11"/>
      <c r="V118" s="11"/>
      <c r="W118" s="11"/>
    </row>
    <row r="119" spans="13:23">
      <c r="O119" s="11"/>
      <c r="P119" s="11"/>
      <c r="Q119" s="11"/>
      <c r="R119" s="11"/>
      <c r="S119" s="11"/>
      <c r="T119" s="11"/>
      <c r="U119" s="11"/>
      <c r="V119" s="11"/>
      <c r="W119" s="11"/>
    </row>
    <row r="120" spans="13:23">
      <c r="O120" s="11"/>
      <c r="P120" s="11"/>
      <c r="Q120" s="11"/>
      <c r="R120" s="11"/>
      <c r="S120" s="11"/>
      <c r="T120" s="11"/>
      <c r="U120" s="11"/>
      <c r="V120" s="11"/>
      <c r="W120" s="11"/>
    </row>
    <row r="122" spans="13:23">
      <c r="M122" s="1"/>
      <c r="N122" s="1"/>
      <c r="O122" s="1"/>
      <c r="P122" s="1"/>
      <c r="Q122" s="1"/>
      <c r="R122" s="1"/>
      <c r="S122" s="1"/>
      <c r="T122" s="1"/>
      <c r="U122" s="1"/>
      <c r="V122" s="1"/>
      <c r="W122" s="1"/>
    </row>
    <row r="123" spans="13:23">
      <c r="O123" s="11"/>
      <c r="P123" s="11"/>
      <c r="Q123" s="11"/>
      <c r="R123" s="11"/>
      <c r="S123" s="11"/>
      <c r="T123" s="11"/>
      <c r="U123" s="11"/>
      <c r="V123" s="11"/>
      <c r="W123" s="11"/>
    </row>
    <row r="124" spans="13:23">
      <c r="O124" s="11"/>
      <c r="P124" s="11"/>
      <c r="Q124" s="11"/>
      <c r="R124" s="11"/>
      <c r="S124" s="11"/>
      <c r="T124" s="11"/>
      <c r="U124" s="11"/>
      <c r="V124" s="11"/>
      <c r="W124" s="11"/>
    </row>
    <row r="125" spans="13:23">
      <c r="O125" s="11"/>
      <c r="P125" s="11"/>
      <c r="Q125" s="11"/>
      <c r="R125" s="11"/>
      <c r="S125" s="11"/>
      <c r="T125" s="11"/>
      <c r="U125" s="11"/>
      <c r="V125" s="11"/>
      <c r="W125" s="11"/>
    </row>
    <row r="127" spans="13:23">
      <c r="M127" s="1"/>
      <c r="N127" s="1"/>
      <c r="O127" s="1"/>
      <c r="P127" s="1"/>
      <c r="Q127" s="1"/>
      <c r="R127" s="1"/>
      <c r="S127" s="1"/>
      <c r="T127" s="1"/>
      <c r="U127" s="1"/>
      <c r="V127" s="1"/>
      <c r="W127" s="1"/>
    </row>
    <row r="128" spans="13:23">
      <c r="O128" s="11"/>
      <c r="P128" s="11"/>
      <c r="Q128" s="11"/>
      <c r="R128" s="11"/>
      <c r="S128" s="11"/>
      <c r="T128" s="11"/>
      <c r="U128" s="11"/>
      <c r="V128" s="11"/>
      <c r="W128" s="11"/>
    </row>
    <row r="129" spans="13:23">
      <c r="O129" s="11"/>
      <c r="P129" s="11"/>
      <c r="Q129" s="11"/>
      <c r="R129" s="11"/>
      <c r="S129" s="11"/>
      <c r="T129" s="11"/>
      <c r="U129" s="11"/>
      <c r="V129" s="11"/>
      <c r="W129" s="11"/>
    </row>
    <row r="130" spans="13:23">
      <c r="O130" s="11"/>
      <c r="P130" s="11"/>
      <c r="Q130" s="11"/>
      <c r="R130" s="11"/>
      <c r="S130" s="11"/>
      <c r="T130" s="11"/>
      <c r="U130" s="11"/>
      <c r="V130" s="11"/>
      <c r="W130" s="11"/>
    </row>
    <row r="132" spans="13:23">
      <c r="M132" s="1"/>
      <c r="N132" s="1"/>
      <c r="O132" s="1"/>
      <c r="P132" s="1"/>
      <c r="Q132" s="1"/>
      <c r="R132" s="1"/>
      <c r="S132" s="1"/>
      <c r="T132" s="1"/>
      <c r="U132" s="1"/>
      <c r="V132" s="1"/>
      <c r="W132" s="1"/>
    </row>
    <row r="133" spans="13:23">
      <c r="O133" s="11"/>
      <c r="P133" s="11"/>
      <c r="Q133" s="11"/>
      <c r="R133" s="11"/>
      <c r="S133" s="11"/>
      <c r="T133" s="11"/>
      <c r="U133" s="11"/>
      <c r="V133" s="11"/>
      <c r="W133" s="11"/>
    </row>
    <row r="134" spans="13:23">
      <c r="O134" s="11"/>
      <c r="P134" s="11"/>
      <c r="Q134" s="11"/>
      <c r="R134" s="11"/>
      <c r="S134" s="11"/>
      <c r="T134" s="11"/>
      <c r="U134" s="11"/>
      <c r="V134" s="11"/>
      <c r="W134" s="11"/>
    </row>
    <row r="135" spans="13:23">
      <c r="O135" s="11"/>
      <c r="P135" s="11"/>
      <c r="Q135" s="11"/>
      <c r="R135" s="11"/>
      <c r="S135" s="11"/>
      <c r="T135" s="11"/>
      <c r="U135" s="11"/>
      <c r="V135" s="11"/>
      <c r="W135" s="11"/>
    </row>
    <row r="137" spans="13:23">
      <c r="M137" s="1"/>
      <c r="N137" s="1"/>
      <c r="O137" s="1"/>
      <c r="P137" s="1"/>
      <c r="Q137" s="1"/>
      <c r="R137" s="1"/>
      <c r="S137" s="1"/>
      <c r="T137" s="1"/>
      <c r="U137" s="1"/>
      <c r="V137" s="1"/>
      <c r="W137" s="1"/>
    </row>
    <row r="138" spans="13:23">
      <c r="O138" s="11"/>
      <c r="P138" s="11"/>
      <c r="Q138" s="11"/>
      <c r="R138" s="11"/>
      <c r="S138" s="11"/>
      <c r="T138" s="11"/>
      <c r="U138" s="11"/>
      <c r="V138" s="11"/>
      <c r="W138" s="11"/>
    </row>
    <row r="139" spans="13:23">
      <c r="O139" s="11"/>
      <c r="P139" s="11"/>
      <c r="Q139" s="11"/>
      <c r="R139" s="11"/>
      <c r="S139" s="11"/>
      <c r="T139" s="11"/>
      <c r="U139" s="11"/>
      <c r="V139" s="11"/>
      <c r="W139" s="11"/>
    </row>
    <row r="141" spans="13:23">
      <c r="M141" s="1"/>
      <c r="N141" s="1"/>
      <c r="O141" s="1"/>
      <c r="P141" s="1"/>
      <c r="Q141" s="1"/>
      <c r="R141" s="1"/>
      <c r="S141" s="1"/>
      <c r="T141" s="1"/>
      <c r="U141" s="1"/>
      <c r="V141" s="1"/>
      <c r="W141" s="1"/>
    </row>
    <row r="142" spans="13:23">
      <c r="O142" s="11"/>
      <c r="P142" s="11"/>
      <c r="Q142" s="11"/>
      <c r="R142" s="11"/>
      <c r="S142" s="11"/>
      <c r="T142" s="11"/>
      <c r="U142" s="11"/>
      <c r="V142" s="11"/>
      <c r="W142" s="11"/>
    </row>
    <row r="143" spans="13:23">
      <c r="O143" s="11"/>
      <c r="P143" s="11"/>
      <c r="Q143" s="11"/>
      <c r="R143" s="11"/>
      <c r="S143" s="11"/>
      <c r="T143" s="11"/>
      <c r="U143" s="11"/>
      <c r="V143" s="11"/>
      <c r="W143" s="11"/>
    </row>
    <row r="144" spans="13:23">
      <c r="O144" s="11"/>
      <c r="P144" s="11"/>
      <c r="Q144" s="11"/>
      <c r="R144" s="11"/>
      <c r="S144" s="11"/>
      <c r="T144" s="11"/>
      <c r="U144" s="11"/>
      <c r="V144" s="11"/>
      <c r="W144" s="11"/>
    </row>
    <row r="146" spans="13:23">
      <c r="M146" s="1"/>
      <c r="N146" s="1"/>
      <c r="O146" s="1"/>
      <c r="P146" s="1"/>
      <c r="Q146" s="1"/>
      <c r="R146" s="1"/>
      <c r="S146" s="1"/>
      <c r="T146" s="1"/>
      <c r="U146" s="1"/>
      <c r="V146" s="1"/>
      <c r="W146" s="1"/>
    </row>
    <row r="147" spans="13:23">
      <c r="O147" s="11"/>
      <c r="P147" s="11"/>
      <c r="Q147" s="11"/>
      <c r="R147" s="11"/>
      <c r="S147" s="11"/>
      <c r="T147" s="11"/>
      <c r="U147" s="11"/>
      <c r="V147" s="11"/>
      <c r="W147" s="11"/>
    </row>
    <row r="148" spans="13:23">
      <c r="O148" s="11"/>
      <c r="P148" s="11"/>
      <c r="Q148" s="11"/>
      <c r="R148" s="11"/>
      <c r="S148" s="11"/>
      <c r="T148" s="11"/>
      <c r="U148" s="11"/>
      <c r="V148" s="11"/>
      <c r="W148" s="11"/>
    </row>
    <row r="149" spans="13:23">
      <c r="O149" s="11"/>
      <c r="P149" s="11"/>
      <c r="Q149" s="11"/>
      <c r="R149" s="11"/>
      <c r="S149" s="11"/>
      <c r="T149" s="11"/>
      <c r="U149" s="11"/>
      <c r="V149" s="11"/>
      <c r="W149" s="11"/>
    </row>
    <row r="151" spans="13:23">
      <c r="M151" s="1"/>
      <c r="N151" s="1"/>
      <c r="O151" s="1"/>
      <c r="P151" s="1"/>
      <c r="Q151" s="1"/>
      <c r="R151" s="1"/>
      <c r="S151" s="1"/>
      <c r="T151" s="1"/>
      <c r="U151" s="1"/>
      <c r="V151" s="1"/>
      <c r="W151" s="1"/>
    </row>
    <row r="152" spans="13:23">
      <c r="O152" s="11"/>
      <c r="P152" s="11"/>
      <c r="Q152" s="11"/>
      <c r="R152" s="11"/>
      <c r="S152" s="11"/>
      <c r="T152" s="11"/>
      <c r="U152" s="11"/>
      <c r="V152" s="11"/>
      <c r="W152" s="11"/>
    </row>
    <row r="153" spans="13:23">
      <c r="O153" s="11"/>
      <c r="P153" s="11"/>
      <c r="Q153" s="11"/>
      <c r="R153" s="11"/>
      <c r="S153" s="11"/>
      <c r="T153" s="11"/>
      <c r="U153" s="11"/>
      <c r="V153" s="11"/>
      <c r="W153" s="11"/>
    </row>
    <row r="154" spans="13:23">
      <c r="O154" s="11"/>
      <c r="P154" s="11"/>
      <c r="Q154" s="11"/>
      <c r="R154" s="11"/>
      <c r="S154" s="11"/>
      <c r="T154" s="11"/>
      <c r="U154" s="11"/>
      <c r="V154" s="11"/>
      <c r="W154" s="11"/>
    </row>
    <row r="156" spans="13:23">
      <c r="M156" s="1"/>
      <c r="N156" s="1"/>
      <c r="O156" s="1"/>
      <c r="P156" s="1"/>
      <c r="Q156" s="1"/>
      <c r="R156" s="1"/>
      <c r="S156" s="1"/>
      <c r="T156" s="1"/>
      <c r="U156" s="1"/>
      <c r="V156" s="1"/>
      <c r="W156" s="1"/>
    </row>
    <row r="157" spans="13:23">
      <c r="O157" s="11"/>
      <c r="P157" s="11"/>
      <c r="Q157" s="11"/>
      <c r="R157" s="11"/>
      <c r="S157" s="11"/>
      <c r="T157" s="11"/>
      <c r="U157" s="11"/>
      <c r="V157" s="11"/>
      <c r="W157" s="11"/>
    </row>
    <row r="158" spans="13:23">
      <c r="O158" s="11"/>
      <c r="P158" s="11"/>
      <c r="Q158" s="11"/>
      <c r="R158" s="11"/>
      <c r="S158" s="11"/>
      <c r="T158" s="11"/>
      <c r="U158" s="11"/>
      <c r="V158" s="11"/>
      <c r="W158" s="11"/>
    </row>
    <row r="160" spans="13:23">
      <c r="M160" s="1"/>
      <c r="N160" s="1"/>
      <c r="O160" s="1"/>
      <c r="P160" s="1"/>
      <c r="Q160" s="1"/>
      <c r="R160" s="1"/>
      <c r="S160" s="1"/>
      <c r="T160" s="1"/>
      <c r="U160" s="1"/>
      <c r="V160" s="1"/>
      <c r="W160" s="1"/>
    </row>
    <row r="161" spans="13:23">
      <c r="O161" s="11"/>
      <c r="P161" s="11"/>
      <c r="Q161" s="11"/>
      <c r="R161" s="11"/>
      <c r="S161" s="11"/>
      <c r="T161" s="11"/>
      <c r="U161" s="11"/>
      <c r="V161" s="11"/>
      <c r="W161" s="11"/>
    </row>
    <row r="162" spans="13:23">
      <c r="O162" s="11"/>
      <c r="P162" s="11"/>
      <c r="Q162" s="11"/>
      <c r="R162" s="11"/>
      <c r="S162" s="11"/>
      <c r="T162" s="11"/>
      <c r="U162" s="11"/>
      <c r="V162" s="11"/>
      <c r="W162" s="11"/>
    </row>
    <row r="163" spans="13:23">
      <c r="O163" s="11"/>
      <c r="P163" s="11"/>
      <c r="Q163" s="11"/>
      <c r="R163" s="11"/>
      <c r="S163" s="11"/>
      <c r="T163" s="11"/>
      <c r="U163" s="11"/>
      <c r="V163" s="11"/>
      <c r="W163" s="11"/>
    </row>
    <row r="165" spans="13:23">
      <c r="M165" s="1"/>
      <c r="N165" s="1"/>
      <c r="O165" s="1"/>
      <c r="P165" s="1"/>
      <c r="Q165" s="1"/>
      <c r="R165" s="1"/>
      <c r="S165" s="1"/>
      <c r="T165" s="1"/>
      <c r="U165" s="1"/>
      <c r="V165" s="1"/>
      <c r="W165" s="1"/>
    </row>
    <row r="166" spans="13:23">
      <c r="O166" s="11"/>
      <c r="P166" s="11"/>
      <c r="Q166" s="11"/>
      <c r="R166" s="11"/>
      <c r="S166" s="11"/>
      <c r="T166" s="11"/>
      <c r="U166" s="11"/>
      <c r="V166" s="11"/>
      <c r="W166" s="11"/>
    </row>
    <row r="167" spans="13:23">
      <c r="O167" s="11"/>
      <c r="P167" s="11"/>
      <c r="Q167" s="11"/>
      <c r="R167" s="11"/>
      <c r="S167" s="11"/>
      <c r="T167" s="11"/>
      <c r="U167" s="11"/>
      <c r="V167" s="11"/>
      <c r="W167" s="11"/>
    </row>
    <row r="168" spans="13:23">
      <c r="O168" s="11"/>
      <c r="P168" s="11"/>
      <c r="Q168" s="11"/>
      <c r="R168" s="11"/>
      <c r="S168" s="11"/>
      <c r="T168" s="11"/>
      <c r="U168" s="11"/>
      <c r="V168" s="11"/>
      <c r="W168" s="11"/>
    </row>
    <row r="170" spans="13:23">
      <c r="M170" s="1"/>
      <c r="N170" s="1"/>
      <c r="O170" s="1"/>
      <c r="P170" s="1"/>
      <c r="Q170" s="1"/>
      <c r="R170" s="1"/>
      <c r="S170" s="1"/>
      <c r="T170" s="1"/>
      <c r="U170" s="1"/>
      <c r="V170" s="1"/>
      <c r="W170" s="1"/>
    </row>
    <row r="171" spans="13:23">
      <c r="O171" s="11"/>
      <c r="P171" s="11"/>
      <c r="Q171" s="11"/>
      <c r="R171" s="11"/>
      <c r="S171" s="11"/>
      <c r="T171" s="11"/>
      <c r="U171" s="11"/>
      <c r="V171" s="11"/>
      <c r="W171" s="11"/>
    </row>
    <row r="172" spans="13:23">
      <c r="O172" s="11"/>
      <c r="P172" s="11"/>
      <c r="Q172" s="11"/>
      <c r="R172" s="11"/>
      <c r="S172" s="11"/>
      <c r="T172" s="11"/>
      <c r="U172" s="11"/>
      <c r="V172" s="11"/>
      <c r="W172" s="11"/>
    </row>
    <row r="173" spans="13:23">
      <c r="O173" s="11"/>
      <c r="P173" s="11"/>
      <c r="Q173" s="11"/>
      <c r="R173" s="11"/>
      <c r="S173" s="11"/>
      <c r="T173" s="11"/>
      <c r="U173" s="11"/>
      <c r="V173" s="11"/>
      <c r="W173" s="11"/>
    </row>
    <row r="175" spans="13:23">
      <c r="M175" s="1"/>
      <c r="N175" s="1"/>
      <c r="O175" s="1"/>
      <c r="P175" s="1"/>
      <c r="Q175" s="1"/>
      <c r="R175" s="1"/>
      <c r="S175" s="1"/>
      <c r="T175" s="1"/>
      <c r="U175" s="1"/>
      <c r="V175" s="1"/>
      <c r="W175" s="1"/>
    </row>
    <row r="176" spans="13:23">
      <c r="O176" s="11"/>
      <c r="P176" s="11"/>
      <c r="Q176" s="11"/>
      <c r="R176" s="11"/>
      <c r="S176" s="11"/>
      <c r="T176" s="11"/>
      <c r="U176" s="11"/>
      <c r="V176" s="11"/>
      <c r="W176" s="11"/>
    </row>
    <row r="177" spans="13:23">
      <c r="O177" s="11"/>
      <c r="P177" s="11"/>
      <c r="Q177" s="11"/>
      <c r="R177" s="11"/>
      <c r="S177" s="11"/>
      <c r="T177" s="11"/>
      <c r="U177" s="11"/>
      <c r="V177" s="11"/>
      <c r="W177" s="11"/>
    </row>
    <row r="178" spans="13:23">
      <c r="O178" s="11"/>
      <c r="P178" s="11"/>
      <c r="Q178" s="11"/>
      <c r="R178" s="11"/>
      <c r="S178" s="11"/>
      <c r="T178" s="11"/>
      <c r="U178" s="11"/>
      <c r="V178" s="11"/>
      <c r="W178" s="11"/>
    </row>
    <row r="180" spans="13:23">
      <c r="M180" s="1"/>
      <c r="N180" s="1"/>
      <c r="O180" s="1"/>
      <c r="P180" s="1"/>
      <c r="Q180" s="1"/>
      <c r="R180" s="1"/>
      <c r="S180" s="1"/>
      <c r="T180" s="1"/>
      <c r="U180" s="1"/>
      <c r="V180" s="1"/>
      <c r="W180" s="1"/>
    </row>
    <row r="181" spans="13:23">
      <c r="O181" s="11"/>
      <c r="P181" s="11"/>
      <c r="Q181" s="11"/>
      <c r="R181" s="11"/>
      <c r="S181" s="11"/>
      <c r="T181" s="11"/>
      <c r="U181" s="11"/>
      <c r="V181" s="11"/>
      <c r="W181" s="11"/>
    </row>
    <row r="182" spans="13:23">
      <c r="O182" s="11"/>
      <c r="P182" s="11"/>
      <c r="Q182" s="11"/>
      <c r="R182" s="11"/>
      <c r="S182" s="11"/>
      <c r="T182" s="11"/>
      <c r="U182" s="11"/>
      <c r="V182" s="11"/>
      <c r="W182" s="11"/>
    </row>
    <row r="184" spans="13:23">
      <c r="M184" s="1"/>
      <c r="N184" s="1"/>
      <c r="O184" s="1"/>
      <c r="P184" s="1"/>
      <c r="Q184" s="1"/>
      <c r="R184" s="1"/>
      <c r="S184" s="1"/>
      <c r="T184" s="1"/>
      <c r="U184" s="1"/>
      <c r="V184" s="1"/>
      <c r="W184" s="1"/>
    </row>
    <row r="185" spans="13:23">
      <c r="O185" s="11"/>
      <c r="P185" s="11"/>
      <c r="Q185" s="11"/>
      <c r="R185" s="11"/>
      <c r="S185" s="11"/>
      <c r="T185" s="11"/>
      <c r="U185" s="11"/>
      <c r="V185" s="11"/>
      <c r="W185" s="11"/>
    </row>
    <row r="186" spans="13:23">
      <c r="O186" s="11"/>
      <c r="P186" s="11"/>
      <c r="Q186" s="11"/>
      <c r="R186" s="11"/>
      <c r="S186" s="11"/>
      <c r="T186" s="11"/>
      <c r="U186" s="11"/>
      <c r="V186" s="11"/>
      <c r="W186" s="11"/>
    </row>
    <row r="187" spans="13:23">
      <c r="O187" s="11"/>
      <c r="P187" s="11"/>
      <c r="Q187" s="11"/>
      <c r="R187" s="11"/>
      <c r="S187" s="11"/>
      <c r="T187" s="11"/>
      <c r="U187" s="11"/>
      <c r="V187" s="11"/>
      <c r="W187" s="11"/>
    </row>
    <row r="189" spans="13:23">
      <c r="M189" s="1"/>
      <c r="N189" s="1"/>
      <c r="O189" s="1"/>
      <c r="P189" s="1"/>
      <c r="Q189" s="1"/>
      <c r="R189" s="1"/>
      <c r="S189" s="1"/>
      <c r="T189" s="1"/>
      <c r="U189" s="1"/>
      <c r="V189" s="1"/>
      <c r="W189" s="1"/>
    </row>
    <row r="190" spans="13:23">
      <c r="O190" s="11"/>
      <c r="P190" s="11"/>
      <c r="Q190" s="11"/>
      <c r="R190" s="11"/>
      <c r="S190" s="11"/>
      <c r="T190" s="11"/>
      <c r="U190" s="11"/>
      <c r="V190" s="11"/>
      <c r="W190" s="11"/>
    </row>
    <row r="191" spans="13:23">
      <c r="O191" s="11"/>
      <c r="P191" s="11"/>
      <c r="Q191" s="11"/>
      <c r="R191" s="11"/>
      <c r="S191" s="11"/>
      <c r="T191" s="11"/>
      <c r="U191" s="11"/>
      <c r="V191" s="11"/>
      <c r="W191" s="11"/>
    </row>
    <row r="192" spans="13:23">
      <c r="O192" s="11"/>
      <c r="P192" s="11"/>
      <c r="Q192" s="11"/>
      <c r="R192" s="11"/>
      <c r="S192" s="11"/>
      <c r="T192" s="11"/>
      <c r="U192" s="11"/>
      <c r="V192" s="11"/>
      <c r="W192" s="11"/>
    </row>
    <row r="194" spans="13:23">
      <c r="M194" s="1"/>
      <c r="N194" s="1"/>
      <c r="O194" s="1"/>
      <c r="P194" s="1"/>
      <c r="Q194" s="1"/>
      <c r="R194" s="1"/>
      <c r="S194" s="1"/>
      <c r="T194" s="1"/>
      <c r="U194" s="1"/>
      <c r="V194" s="1"/>
      <c r="W194" s="1"/>
    </row>
    <row r="195" spans="13:23">
      <c r="O195" s="11"/>
      <c r="P195" s="11"/>
      <c r="Q195" s="11"/>
      <c r="R195" s="11"/>
      <c r="S195" s="11"/>
      <c r="T195" s="11"/>
      <c r="U195" s="11"/>
      <c r="V195" s="11"/>
      <c r="W195" s="11"/>
    </row>
    <row r="196" spans="13:23">
      <c r="O196" s="11"/>
      <c r="P196" s="11"/>
      <c r="Q196" s="11"/>
      <c r="R196" s="11"/>
      <c r="S196" s="11"/>
      <c r="T196" s="11"/>
      <c r="U196" s="11"/>
      <c r="V196" s="11"/>
      <c r="W196" s="11"/>
    </row>
    <row r="197" spans="13:23">
      <c r="O197" s="11"/>
      <c r="P197" s="11"/>
      <c r="Q197" s="11"/>
      <c r="R197" s="11"/>
      <c r="S197" s="11"/>
      <c r="T197" s="11"/>
      <c r="U197" s="11"/>
      <c r="V197" s="11"/>
      <c r="W197" s="11"/>
    </row>
    <row r="199" spans="13:23">
      <c r="M199" s="1"/>
      <c r="N199" s="1"/>
      <c r="O199" s="1"/>
      <c r="P199" s="1"/>
      <c r="Q199" s="1"/>
      <c r="R199" s="1"/>
      <c r="S199" s="1"/>
      <c r="T199" s="1"/>
      <c r="U199" s="1"/>
      <c r="V199" s="1"/>
      <c r="W199" s="1"/>
    </row>
    <row r="200" spans="13:23">
      <c r="O200" s="11"/>
      <c r="P200" s="11"/>
      <c r="Q200" s="11"/>
      <c r="R200" s="11"/>
      <c r="S200" s="11"/>
      <c r="T200" s="11"/>
      <c r="U200" s="11"/>
      <c r="V200" s="11"/>
      <c r="W200" s="11"/>
    </row>
    <row r="201" spans="13:23">
      <c r="O201" s="11"/>
      <c r="P201" s="11"/>
      <c r="Q201" s="11"/>
      <c r="R201" s="11"/>
      <c r="S201" s="11"/>
      <c r="T201" s="11"/>
      <c r="U201" s="11"/>
      <c r="V201" s="11"/>
      <c r="W201" s="11"/>
    </row>
    <row r="202" spans="13:23">
      <c r="O202" s="11"/>
      <c r="P202" s="11"/>
      <c r="Q202" s="11"/>
      <c r="R202" s="11"/>
      <c r="S202" s="11"/>
      <c r="T202" s="11"/>
      <c r="U202" s="11"/>
      <c r="V202" s="11"/>
      <c r="W202" s="11"/>
    </row>
  </sheetData>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DF6B5-73C7-4538-A9F7-B1C711402477}">
  <dimension ref="A1:W202"/>
  <sheetViews>
    <sheetView zoomScale="85" zoomScaleNormal="85" workbookViewId="0">
      <selection activeCell="D80" sqref="D80"/>
    </sheetView>
  </sheetViews>
  <sheetFormatPr defaultRowHeight="15"/>
  <cols>
    <col min="1" max="1" width="10.42578125" style="9" bestFit="1" customWidth="1"/>
    <col min="2" max="2" width="27.28515625" style="9" customWidth="1"/>
    <col min="3" max="3" width="26.85546875" style="9" bestFit="1" customWidth="1"/>
    <col min="4" max="4" width="83.5703125" style="9" bestFit="1" customWidth="1"/>
    <col min="5" max="11" width="9.85546875" style="9" bestFit="1" customWidth="1"/>
    <col min="12" max="12" width="6.7109375" style="9" customWidth="1"/>
    <col min="13" max="13" width="18.28515625" style="9" bestFit="1" customWidth="1"/>
    <col min="14" max="14" width="14.5703125" style="9" bestFit="1" customWidth="1"/>
    <col min="15" max="15" width="9.7109375" style="9" bestFit="1" customWidth="1"/>
    <col min="16" max="16" width="14.5703125" style="9" bestFit="1" customWidth="1"/>
    <col min="17" max="17" width="9.7109375" style="9" bestFit="1" customWidth="1"/>
    <col min="18" max="18" width="14.5703125" style="9" bestFit="1" customWidth="1"/>
    <col min="19" max="19" width="11.85546875" style="9" customWidth="1"/>
    <col min="20" max="20" width="12.5703125" style="9" customWidth="1"/>
    <col min="21" max="23" width="11.85546875" style="9" customWidth="1"/>
    <col min="24" max="16384" width="9.140625" style="9"/>
  </cols>
  <sheetData>
    <row r="1" spans="1:23">
      <c r="B1" s="9" t="s">
        <v>193</v>
      </c>
      <c r="C1" s="9" t="s">
        <v>220</v>
      </c>
      <c r="D1" s="9" t="s">
        <v>129</v>
      </c>
      <c r="M1" s="1" t="s">
        <v>149</v>
      </c>
      <c r="N1" s="9" t="s">
        <v>268</v>
      </c>
    </row>
    <row r="2" spans="1:23">
      <c r="D2" s="9" t="s">
        <v>241</v>
      </c>
      <c r="M2" s="1"/>
    </row>
    <row r="3" spans="1:23">
      <c r="B3" s="128" t="s">
        <v>118</v>
      </c>
      <c r="C3" s="128" t="s">
        <v>112</v>
      </c>
      <c r="D3" s="128"/>
      <c r="E3" s="128"/>
      <c r="F3" s="128"/>
      <c r="G3" s="128"/>
      <c r="H3" s="128"/>
      <c r="I3" s="128"/>
      <c r="J3" s="128"/>
      <c r="K3" s="128"/>
    </row>
    <row r="4" spans="1:23">
      <c r="B4" s="129" t="s">
        <v>110</v>
      </c>
      <c r="C4" s="129" t="s">
        <v>0</v>
      </c>
      <c r="D4" s="129" t="s">
        <v>103</v>
      </c>
      <c r="E4" s="129" t="s">
        <v>104</v>
      </c>
      <c r="F4" s="129" t="s">
        <v>105</v>
      </c>
      <c r="G4" s="129" t="s">
        <v>106</v>
      </c>
      <c r="H4" s="129" t="s">
        <v>107</v>
      </c>
      <c r="I4" s="129" t="s">
        <v>108</v>
      </c>
      <c r="J4" s="129" t="s">
        <v>230</v>
      </c>
      <c r="K4" s="129" t="s">
        <v>234</v>
      </c>
      <c r="M4" s="1" t="s">
        <v>116</v>
      </c>
      <c r="N4" s="1">
        <f>A5</f>
        <v>0</v>
      </c>
      <c r="O4" s="1" t="str">
        <f t="shared" ref="O4:W4" si="0">C4</f>
        <v>2015-2016</v>
      </c>
      <c r="P4" s="1" t="str">
        <f t="shared" si="0"/>
        <v>2016-2017</v>
      </c>
      <c r="Q4" s="1" t="str">
        <f t="shared" si="0"/>
        <v>2017-2018</v>
      </c>
      <c r="R4" s="1" t="str">
        <f t="shared" si="0"/>
        <v>2018-2019</v>
      </c>
      <c r="S4" s="1" t="str">
        <f t="shared" si="0"/>
        <v>2019-2020</v>
      </c>
      <c r="T4" s="1" t="str">
        <f t="shared" si="0"/>
        <v>2020-2021</v>
      </c>
      <c r="U4" s="1" t="str">
        <f t="shared" si="0"/>
        <v>2021-2022</v>
      </c>
      <c r="V4" s="1" t="str">
        <f t="shared" si="0"/>
        <v>2022-2023</v>
      </c>
      <c r="W4" s="1" t="str">
        <f t="shared" si="0"/>
        <v>2023-2024</v>
      </c>
    </row>
    <row r="5" spans="1:23">
      <c r="A5" s="1"/>
      <c r="B5" s="10" t="s">
        <v>113</v>
      </c>
      <c r="C5" s="8">
        <v>2249.5</v>
      </c>
      <c r="D5" s="8">
        <v>2303</v>
      </c>
      <c r="E5" s="8">
        <v>1773.5</v>
      </c>
      <c r="F5" s="8">
        <v>2053.5</v>
      </c>
      <c r="G5" s="8">
        <v>1407</v>
      </c>
      <c r="H5" s="8">
        <v>3120</v>
      </c>
      <c r="I5" s="8">
        <v>2270</v>
      </c>
      <c r="J5" s="8">
        <v>1880</v>
      </c>
      <c r="K5" s="8">
        <v>2057.5</v>
      </c>
      <c r="N5" s="9" t="str">
        <f>B5</f>
        <v>Home-Based</v>
      </c>
      <c r="O5" s="11">
        <f>C5/C8</f>
        <v>4.1869468511814466E-2</v>
      </c>
      <c r="P5" s="11">
        <f t="shared" ref="P5:W5" si="1">D5/D8</f>
        <v>4.2728858213662846E-2</v>
      </c>
      <c r="Q5" s="11">
        <f t="shared" si="1"/>
        <v>3.312445718661574E-2</v>
      </c>
      <c r="R5" s="11">
        <f t="shared" si="1"/>
        <v>3.8081020686329958E-2</v>
      </c>
      <c r="S5" s="11">
        <f t="shared" si="1"/>
        <v>2.6390321673075121E-2</v>
      </c>
      <c r="T5" s="11">
        <f t="shared" si="1"/>
        <v>5.8391974846533912E-2</v>
      </c>
      <c r="U5" s="11">
        <f t="shared" si="1"/>
        <v>4.2684417367104793E-2</v>
      </c>
      <c r="V5" s="11">
        <f t="shared" si="1"/>
        <v>3.6357307238585157E-2</v>
      </c>
      <c r="W5" s="11">
        <f t="shared" si="1"/>
        <v>3.9456147584209872E-2</v>
      </c>
    </row>
    <row r="6" spans="1:23">
      <c r="B6" s="10" t="s">
        <v>114</v>
      </c>
      <c r="C6" s="8">
        <v>2134</v>
      </c>
      <c r="D6" s="8">
        <v>2130</v>
      </c>
      <c r="E6" s="8">
        <v>2024</v>
      </c>
      <c r="F6" s="8">
        <v>2096</v>
      </c>
      <c r="G6" s="8">
        <v>1590</v>
      </c>
      <c r="H6" s="8">
        <v>1887</v>
      </c>
      <c r="I6" s="8">
        <v>2310</v>
      </c>
      <c r="J6" s="8">
        <v>2417</v>
      </c>
      <c r="K6" s="8">
        <v>2524</v>
      </c>
      <c r="N6" s="9" t="str">
        <f>B6</f>
        <v>Private</v>
      </c>
      <c r="O6" s="11">
        <f t="shared" ref="O6:W6" si="2">C6/C8</f>
        <v>3.9719691399960913E-2</v>
      </c>
      <c r="P6" s="11">
        <f t="shared" si="2"/>
        <v>3.9519091617499724E-2</v>
      </c>
      <c r="Q6" s="11">
        <f t="shared" si="2"/>
        <v>3.7803158356757967E-2</v>
      </c>
      <c r="R6" s="11">
        <f t="shared" si="2"/>
        <v>3.8869159658411298E-2</v>
      </c>
      <c r="S6" s="11">
        <f t="shared" si="2"/>
        <v>2.9822751570852481E-2</v>
      </c>
      <c r="T6" s="11">
        <f t="shared" si="2"/>
        <v>3.5315915556220989E-2</v>
      </c>
      <c r="U6" s="11">
        <f t="shared" si="2"/>
        <v>4.3436565690754214E-2</v>
      </c>
      <c r="V6" s="11">
        <f t="shared" si="2"/>
        <v>4.6742346593436346E-2</v>
      </c>
      <c r="W6" s="11">
        <f t="shared" si="2"/>
        <v>4.8402097935623674E-2</v>
      </c>
    </row>
    <row r="7" spans="1:23">
      <c r="B7" s="10" t="s">
        <v>115</v>
      </c>
      <c r="C7" s="8">
        <v>49343</v>
      </c>
      <c r="D7" s="8">
        <v>49465</v>
      </c>
      <c r="E7" s="8">
        <v>49743</v>
      </c>
      <c r="F7" s="8">
        <v>49775</v>
      </c>
      <c r="G7" s="8">
        <v>50318</v>
      </c>
      <c r="H7" s="8">
        <v>48425</v>
      </c>
      <c r="I7" s="8">
        <v>48601</v>
      </c>
      <c r="J7" s="8">
        <v>47412</v>
      </c>
      <c r="K7" s="8">
        <v>47565</v>
      </c>
      <c r="N7" s="9" t="str">
        <f>B7</f>
        <v>Public</v>
      </c>
      <c r="O7" s="11">
        <f t="shared" ref="O7:W7" si="3">C7/C8</f>
        <v>0.9184108400882246</v>
      </c>
      <c r="P7" s="11">
        <f t="shared" si="3"/>
        <v>0.91775205016883743</v>
      </c>
      <c r="Q7" s="11">
        <f t="shared" si="3"/>
        <v>0.92907238445662632</v>
      </c>
      <c r="R7" s="11">
        <f t="shared" si="3"/>
        <v>0.92304981965525879</v>
      </c>
      <c r="S7" s="11">
        <f t="shared" si="3"/>
        <v>0.94378692675607245</v>
      </c>
      <c r="T7" s="11">
        <f t="shared" si="3"/>
        <v>0.90629210959724504</v>
      </c>
      <c r="U7" s="11">
        <f t="shared" si="3"/>
        <v>0.91387901694214102</v>
      </c>
      <c r="V7" s="11">
        <f t="shared" si="3"/>
        <v>0.91690034616797844</v>
      </c>
      <c r="W7" s="11">
        <f t="shared" si="3"/>
        <v>0.91214175448016643</v>
      </c>
    </row>
    <row r="8" spans="1:23">
      <c r="B8" s="130" t="s">
        <v>111</v>
      </c>
      <c r="C8" s="131">
        <v>53726.5</v>
      </c>
      <c r="D8" s="131">
        <v>53898</v>
      </c>
      <c r="E8" s="131">
        <v>53540.5</v>
      </c>
      <c r="F8" s="131">
        <v>53924.5</v>
      </c>
      <c r="G8" s="131">
        <v>53315</v>
      </c>
      <c r="H8" s="131">
        <v>53432</v>
      </c>
      <c r="I8" s="131">
        <v>53181</v>
      </c>
      <c r="J8" s="131">
        <v>51709</v>
      </c>
      <c r="K8" s="131">
        <v>52146.5</v>
      </c>
    </row>
    <row r="9" spans="1:23">
      <c r="B9" s="10"/>
      <c r="C9" s="8"/>
      <c r="D9" s="8"/>
      <c r="E9" s="8"/>
      <c r="F9" s="8"/>
      <c r="G9" s="8"/>
      <c r="H9" s="8"/>
      <c r="I9" s="8"/>
      <c r="J9" s="8"/>
      <c r="K9" s="8"/>
    </row>
    <row r="10" spans="1:23">
      <c r="B10" s="10"/>
      <c r="C10" s="8"/>
      <c r="D10" s="8"/>
      <c r="E10" s="8"/>
      <c r="F10" s="8"/>
      <c r="G10" s="8"/>
      <c r="H10" s="8"/>
      <c r="I10" s="8"/>
      <c r="J10" s="8"/>
      <c r="K10" s="8"/>
    </row>
    <row r="11" spans="1:23">
      <c r="B11" s="136" t="s">
        <v>193</v>
      </c>
      <c r="C11" s="9" t="s">
        <v>220</v>
      </c>
    </row>
    <row r="12" spans="1:23">
      <c r="B12" s="1" t="s">
        <v>149</v>
      </c>
      <c r="C12" s="10"/>
      <c r="D12" s="1"/>
      <c r="E12" s="10"/>
      <c r="F12" s="10"/>
      <c r="G12" s="10"/>
      <c r="H12" s="10"/>
      <c r="I12" s="10"/>
      <c r="J12" s="10"/>
      <c r="K12" s="10"/>
      <c r="M12" s="1"/>
    </row>
    <row r="13" spans="1:23">
      <c r="B13" s="128"/>
      <c r="C13" s="128" t="s">
        <v>112</v>
      </c>
      <c r="D13" s="128"/>
      <c r="E13" s="128"/>
      <c r="F13" s="128"/>
      <c r="G13" s="128"/>
      <c r="H13" s="128"/>
      <c r="I13" s="128"/>
      <c r="J13" s="128"/>
      <c r="K13" s="128"/>
    </row>
    <row r="14" spans="1:23">
      <c r="B14" s="129" t="s">
        <v>110</v>
      </c>
      <c r="C14" s="129" t="s">
        <v>0</v>
      </c>
      <c r="D14" s="129" t="s">
        <v>103</v>
      </c>
      <c r="E14" s="129" t="s">
        <v>104</v>
      </c>
      <c r="F14" s="129" t="s">
        <v>105</v>
      </c>
      <c r="G14" s="129" t="s">
        <v>106</v>
      </c>
      <c r="H14" s="129" t="s">
        <v>107</v>
      </c>
      <c r="I14" s="129" t="s">
        <v>108</v>
      </c>
      <c r="J14" s="129" t="s">
        <v>230</v>
      </c>
      <c r="K14" s="129" t="s">
        <v>234</v>
      </c>
    </row>
    <row r="15" spans="1:23">
      <c r="B15" s="132" t="s">
        <v>127</v>
      </c>
      <c r="C15" s="133"/>
      <c r="D15" s="133"/>
      <c r="E15" s="133"/>
      <c r="F15" s="133"/>
      <c r="G15" s="133"/>
      <c r="H15" s="133"/>
      <c r="I15" s="133"/>
      <c r="J15" s="133"/>
      <c r="K15" s="133"/>
      <c r="M15" s="1" t="s">
        <v>167</v>
      </c>
      <c r="N15" s="1"/>
      <c r="O15" s="1" t="str">
        <f>$C$14</f>
        <v>2015-2016</v>
      </c>
      <c r="P15" s="1" t="str">
        <f>$D$14</f>
        <v>2016-2017</v>
      </c>
      <c r="Q15" s="1" t="str">
        <f>$E$14</f>
        <v>2017-2018</v>
      </c>
      <c r="R15" s="1" t="str">
        <f>$F$14</f>
        <v>2018-2019</v>
      </c>
      <c r="S15" s="1" t="str">
        <f>$G$14</f>
        <v>2019-2020</v>
      </c>
      <c r="T15" s="1" t="str">
        <f>$H$14</f>
        <v>2020-2021</v>
      </c>
      <c r="U15" s="1" t="str">
        <f>$I$14</f>
        <v>2021-2022</v>
      </c>
      <c r="V15" s="1" t="str">
        <f>$J$14</f>
        <v>2022-2023</v>
      </c>
      <c r="W15" s="1" t="str">
        <f>$K$14</f>
        <v>2023-2024</v>
      </c>
    </row>
    <row r="16" spans="1:23">
      <c r="B16" s="3" t="s">
        <v>113</v>
      </c>
      <c r="C16" s="8">
        <v>197.5</v>
      </c>
      <c r="D16" s="8">
        <v>209</v>
      </c>
      <c r="E16" s="8">
        <v>144</v>
      </c>
      <c r="F16" s="8">
        <v>155.5</v>
      </c>
      <c r="G16" s="8">
        <v>114</v>
      </c>
      <c r="H16" s="8">
        <v>327.5</v>
      </c>
      <c r="I16" s="8">
        <v>221</v>
      </c>
      <c r="J16" s="8">
        <v>187.5</v>
      </c>
      <c r="K16" s="8">
        <v>178.5</v>
      </c>
      <c r="N16" s="9" t="str">
        <f>B16</f>
        <v>Home-Based</v>
      </c>
      <c r="O16" s="11">
        <f>C16/SUM(C16:C18)</f>
        <v>5.0453442329799467E-2</v>
      </c>
      <c r="P16" s="11">
        <f t="shared" ref="P16:V16" si="4">D16/SUM(D16:D18)</f>
        <v>5.3153611393692776E-2</v>
      </c>
      <c r="Q16" s="11">
        <f t="shared" si="4"/>
        <v>3.7315366675304482E-2</v>
      </c>
      <c r="R16" s="11">
        <f t="shared" si="4"/>
        <v>3.9372072414229652E-2</v>
      </c>
      <c r="S16" s="11">
        <f t="shared" si="4"/>
        <v>2.9029793735676088E-2</v>
      </c>
      <c r="T16" s="11">
        <f t="shared" si="4"/>
        <v>9.3826099412691585E-2</v>
      </c>
      <c r="U16" s="11">
        <f t="shared" si="4"/>
        <v>5.6666666666666664E-2</v>
      </c>
      <c r="V16" s="11">
        <f t="shared" si="4"/>
        <v>5.0696228200621876E-2</v>
      </c>
      <c r="W16" s="11">
        <f>K16/SUM(K16:K18)</f>
        <v>4.8790487904879047E-2</v>
      </c>
    </row>
    <row r="17" spans="2:23">
      <c r="B17" s="3" t="s">
        <v>114</v>
      </c>
      <c r="C17" s="8">
        <v>280</v>
      </c>
      <c r="D17" s="8">
        <v>274</v>
      </c>
      <c r="E17" s="8">
        <v>246</v>
      </c>
      <c r="F17" s="8">
        <v>276</v>
      </c>
      <c r="G17" s="8">
        <v>217</v>
      </c>
      <c r="H17" s="8">
        <v>220</v>
      </c>
      <c r="I17" s="8">
        <v>327</v>
      </c>
      <c r="J17" s="8">
        <v>297</v>
      </c>
      <c r="K17" s="8">
        <v>316</v>
      </c>
      <c r="N17" s="9" t="str">
        <f>B17</f>
        <v>Private</v>
      </c>
      <c r="O17" s="11">
        <f>C17/SUM(C16:C18)</f>
        <v>7.1528930897943543E-2</v>
      </c>
      <c r="P17" s="11">
        <f t="shared" ref="P17:W17" si="5">D17/SUM(D16:D18)</f>
        <v>6.9684638860630727E-2</v>
      </c>
      <c r="Q17" s="11">
        <f t="shared" si="5"/>
        <v>6.3747084736978488E-2</v>
      </c>
      <c r="R17" s="11">
        <f t="shared" si="5"/>
        <v>6.9882263577668066E-2</v>
      </c>
      <c r="S17" s="11">
        <f t="shared" si="5"/>
        <v>5.5258467023172907E-2</v>
      </c>
      <c r="T17" s="11">
        <f t="shared" si="5"/>
        <v>6.302821945280046E-2</v>
      </c>
      <c r="U17" s="11">
        <f t="shared" si="5"/>
        <v>8.3846153846153848E-2</v>
      </c>
      <c r="V17" s="11">
        <f t="shared" si="5"/>
        <v>8.0302825469785052E-2</v>
      </c>
      <c r="W17" s="11">
        <f t="shared" si="5"/>
        <v>8.6374197075304082E-2</v>
      </c>
    </row>
    <row r="18" spans="2:23">
      <c r="B18" s="3" t="s">
        <v>115</v>
      </c>
      <c r="C18" s="8">
        <v>3437</v>
      </c>
      <c r="D18" s="8">
        <v>3449</v>
      </c>
      <c r="E18" s="8">
        <v>3469</v>
      </c>
      <c r="F18" s="8">
        <v>3518</v>
      </c>
      <c r="G18" s="8">
        <v>3596</v>
      </c>
      <c r="H18" s="8">
        <v>2943</v>
      </c>
      <c r="I18" s="8">
        <v>3352</v>
      </c>
      <c r="J18" s="8">
        <v>3214</v>
      </c>
      <c r="K18" s="8">
        <v>3164</v>
      </c>
      <c r="M18" s="19"/>
      <c r="N18" s="19" t="str">
        <f>B18</f>
        <v>Public</v>
      </c>
      <c r="O18" s="20">
        <f>C18/SUM(C16:C18)</f>
        <v>0.87801762677225703</v>
      </c>
      <c r="P18" s="20">
        <f t="shared" ref="P18:W18" si="6">D18/SUM(D16:D18)</f>
        <v>0.87716174974567651</v>
      </c>
      <c r="Q18" s="20">
        <f t="shared" si="6"/>
        <v>0.89893754858771702</v>
      </c>
      <c r="R18" s="20">
        <f t="shared" si="6"/>
        <v>0.89074566400810229</v>
      </c>
      <c r="S18" s="20">
        <f t="shared" si="6"/>
        <v>0.91571173924115101</v>
      </c>
      <c r="T18" s="20">
        <f t="shared" si="6"/>
        <v>0.84314568113450794</v>
      </c>
      <c r="U18" s="20">
        <f t="shared" si="6"/>
        <v>0.85948717948717945</v>
      </c>
      <c r="V18" s="20">
        <f t="shared" si="6"/>
        <v>0.86900094632959313</v>
      </c>
      <c r="W18" s="20">
        <f t="shared" si="6"/>
        <v>0.86483531501981692</v>
      </c>
    </row>
    <row r="19" spans="2:23">
      <c r="B19" s="132" t="s">
        <v>128</v>
      </c>
      <c r="C19" s="133"/>
      <c r="D19" s="133"/>
      <c r="E19" s="133"/>
      <c r="F19" s="133"/>
      <c r="G19" s="133"/>
      <c r="H19" s="133"/>
      <c r="I19" s="133"/>
      <c r="J19" s="133"/>
      <c r="K19" s="133"/>
      <c r="M19" s="1" t="s">
        <v>168</v>
      </c>
      <c r="N19" s="1"/>
      <c r="O19" s="1" t="str">
        <f>$C$14</f>
        <v>2015-2016</v>
      </c>
      <c r="P19" s="1" t="str">
        <f>$D$14</f>
        <v>2016-2017</v>
      </c>
      <c r="Q19" s="1" t="str">
        <f>$E$14</f>
        <v>2017-2018</v>
      </c>
      <c r="R19" s="1" t="str">
        <f>$F$14</f>
        <v>2018-2019</v>
      </c>
      <c r="S19" s="1" t="str">
        <f>$G$14</f>
        <v>2019-2020</v>
      </c>
      <c r="T19" s="1" t="str">
        <f>$H$14</f>
        <v>2020-2021</v>
      </c>
      <c r="U19" s="1" t="str">
        <f>$I$14</f>
        <v>2021-2022</v>
      </c>
      <c r="V19" s="1" t="str">
        <f>$J$14</f>
        <v>2022-2023</v>
      </c>
      <c r="W19" s="1" t="str">
        <f>$K$14</f>
        <v>2023-2024</v>
      </c>
    </row>
    <row r="20" spans="2:23">
      <c r="B20" s="3" t="s">
        <v>113</v>
      </c>
      <c r="C20" s="8">
        <v>197.5</v>
      </c>
      <c r="D20" s="8">
        <v>209</v>
      </c>
      <c r="E20" s="8">
        <v>144</v>
      </c>
      <c r="F20" s="8">
        <v>166.5</v>
      </c>
      <c r="G20" s="8">
        <v>114</v>
      </c>
      <c r="H20" s="8">
        <v>327.5</v>
      </c>
      <c r="I20" s="8">
        <v>221</v>
      </c>
      <c r="J20" s="8">
        <v>187.50000000000003</v>
      </c>
      <c r="K20" s="8">
        <v>189</v>
      </c>
      <c r="N20" s="9" t="str">
        <f>B20</f>
        <v>Home-Based</v>
      </c>
      <c r="O20" s="11">
        <f>C20/SUM(C20:C22)</f>
        <v>5.1318695595686629E-2</v>
      </c>
      <c r="P20" s="11">
        <f t="shared" ref="P20:W20" si="7">D20/SUM(D20:D22)</f>
        <v>5.3963335915311127E-2</v>
      </c>
      <c r="Q20" s="11">
        <f t="shared" si="7"/>
        <v>3.6455696202531647E-2</v>
      </c>
      <c r="R20" s="11">
        <f t="shared" si="7"/>
        <v>4.2242800964099964E-2</v>
      </c>
      <c r="S20" s="11">
        <f t="shared" si="7"/>
        <v>2.9275808936825885E-2</v>
      </c>
      <c r="T20" s="11">
        <f t="shared" si="7"/>
        <v>8.6628752810474802E-2</v>
      </c>
      <c r="U20" s="11">
        <f t="shared" si="7"/>
        <v>5.9568733153638816E-2</v>
      </c>
      <c r="V20" s="11">
        <f t="shared" si="7"/>
        <v>4.7152018106374961E-2</v>
      </c>
      <c r="W20" s="11">
        <f t="shared" si="7"/>
        <v>5.0534759358288772E-2</v>
      </c>
    </row>
    <row r="21" spans="2:23">
      <c r="B21" s="3" t="s">
        <v>114</v>
      </c>
      <c r="C21" s="8">
        <v>201</v>
      </c>
      <c r="D21" s="8">
        <v>221</v>
      </c>
      <c r="E21" s="8">
        <v>227</v>
      </c>
      <c r="F21" s="8">
        <v>220</v>
      </c>
      <c r="G21" s="8">
        <v>140</v>
      </c>
      <c r="H21" s="8">
        <v>203</v>
      </c>
      <c r="I21" s="8">
        <v>255</v>
      </c>
      <c r="J21" s="8">
        <v>272</v>
      </c>
      <c r="K21" s="8">
        <v>268</v>
      </c>
      <c r="N21" s="9" t="str">
        <f>B21</f>
        <v>Private</v>
      </c>
      <c r="O21" s="11">
        <f>C21/SUM(C20:C22)</f>
        <v>5.2228140834091205E-2</v>
      </c>
      <c r="P21" s="11">
        <f t="shared" ref="P21:W21" si="8">D21/SUM(D20:D22)</f>
        <v>5.7061709269300286E-2</v>
      </c>
      <c r="Q21" s="11">
        <f t="shared" si="8"/>
        <v>5.7468354430379745E-2</v>
      </c>
      <c r="R21" s="11">
        <f t="shared" si="8"/>
        <v>5.5816313586198145E-2</v>
      </c>
      <c r="S21" s="11">
        <f t="shared" si="8"/>
        <v>3.5952747817154594E-2</v>
      </c>
      <c r="T21" s="11">
        <f t="shared" si="8"/>
        <v>5.3696600978706523E-2</v>
      </c>
      <c r="U21" s="11">
        <f t="shared" si="8"/>
        <v>6.8733153638814021E-2</v>
      </c>
      <c r="V21" s="11">
        <f t="shared" si="8"/>
        <v>6.840186093298127E-2</v>
      </c>
      <c r="W21" s="11">
        <f t="shared" si="8"/>
        <v>7.1657754010695185E-2</v>
      </c>
    </row>
    <row r="22" spans="2:23">
      <c r="B22" s="3" t="s">
        <v>115</v>
      </c>
      <c r="C22" s="8">
        <v>3450</v>
      </c>
      <c r="D22" s="8">
        <v>3443</v>
      </c>
      <c r="E22" s="8">
        <v>3579</v>
      </c>
      <c r="F22" s="8">
        <v>3555</v>
      </c>
      <c r="G22" s="8">
        <v>3640</v>
      </c>
      <c r="H22" s="8">
        <v>3250</v>
      </c>
      <c r="I22" s="8">
        <v>3234</v>
      </c>
      <c r="J22" s="8">
        <v>3517</v>
      </c>
      <c r="K22" s="8">
        <v>3283</v>
      </c>
      <c r="M22" s="19"/>
      <c r="N22" s="19" t="str">
        <f>B22</f>
        <v>Public</v>
      </c>
      <c r="O22" s="20">
        <f>C22/SUM(C20:C22)</f>
        <v>0.8964531635702222</v>
      </c>
      <c r="P22" s="20">
        <f t="shared" ref="P22:W22" si="9">D22/SUM(D20:D22)</f>
        <v>0.88897495481538857</v>
      </c>
      <c r="Q22" s="20">
        <f t="shared" si="9"/>
        <v>0.90607594936708857</v>
      </c>
      <c r="R22" s="20">
        <f t="shared" si="9"/>
        <v>0.90194088544970186</v>
      </c>
      <c r="S22" s="20">
        <f t="shared" si="9"/>
        <v>0.93477144324601946</v>
      </c>
      <c r="T22" s="20">
        <f t="shared" si="9"/>
        <v>0.85967464621081868</v>
      </c>
      <c r="U22" s="20">
        <f t="shared" si="9"/>
        <v>0.8716981132075472</v>
      </c>
      <c r="V22" s="20">
        <f t="shared" si="9"/>
        <v>0.88444612096064379</v>
      </c>
      <c r="W22" s="20">
        <f t="shared" si="9"/>
        <v>0.87780748663101604</v>
      </c>
    </row>
    <row r="23" spans="2:23">
      <c r="B23" s="132" t="s">
        <v>130</v>
      </c>
      <c r="C23" s="133"/>
      <c r="D23" s="133"/>
      <c r="E23" s="133"/>
      <c r="F23" s="133"/>
      <c r="G23" s="133"/>
      <c r="H23" s="133"/>
      <c r="I23" s="133"/>
      <c r="J23" s="133"/>
      <c r="K23" s="133"/>
      <c r="M23" s="1" t="s">
        <v>169</v>
      </c>
      <c r="N23" s="1"/>
      <c r="O23" s="1" t="str">
        <f>$C$14</f>
        <v>2015-2016</v>
      </c>
      <c r="P23" s="1" t="str">
        <f>$D$14</f>
        <v>2016-2017</v>
      </c>
      <c r="Q23" s="1" t="str">
        <f>$E$14</f>
        <v>2017-2018</v>
      </c>
      <c r="R23" s="1" t="str">
        <f>$F$14</f>
        <v>2018-2019</v>
      </c>
      <c r="S23" s="1" t="str">
        <f>$G$14</f>
        <v>2019-2020</v>
      </c>
      <c r="T23" s="1" t="str">
        <f>$H$14</f>
        <v>2020-2021</v>
      </c>
      <c r="U23" s="1" t="str">
        <f>$I$14</f>
        <v>2021-2022</v>
      </c>
      <c r="V23" s="1" t="str">
        <f>$J$14</f>
        <v>2022-2023</v>
      </c>
      <c r="W23" s="1" t="str">
        <f>$K$14</f>
        <v>2023-2024</v>
      </c>
    </row>
    <row r="24" spans="2:23">
      <c r="B24" s="3" t="s">
        <v>113</v>
      </c>
      <c r="C24" s="8">
        <v>173.5</v>
      </c>
      <c r="D24" s="8">
        <v>179</v>
      </c>
      <c r="E24" s="8">
        <v>121.5</v>
      </c>
      <c r="F24" s="8">
        <v>155.5</v>
      </c>
      <c r="G24" s="8">
        <v>74</v>
      </c>
      <c r="H24" s="8">
        <v>269</v>
      </c>
      <c r="I24" s="8">
        <v>177</v>
      </c>
      <c r="J24" s="8">
        <v>19</v>
      </c>
      <c r="K24" s="8">
        <v>0</v>
      </c>
      <c r="N24" s="9" t="str">
        <f>B24</f>
        <v>Home-Based</v>
      </c>
      <c r="O24" s="11">
        <f>C24/SUM(C24:C26)</f>
        <v>4.2363569771700645E-2</v>
      </c>
      <c r="P24" s="11">
        <f t="shared" ref="P24:W24" si="10">D24/SUM(D24:D26)</f>
        <v>4.6325051759834368E-2</v>
      </c>
      <c r="Q24" s="11">
        <f t="shared" si="10"/>
        <v>3.1702544031311154E-2</v>
      </c>
      <c r="R24" s="11">
        <f t="shared" si="10"/>
        <v>3.9272635433766891E-2</v>
      </c>
      <c r="S24" s="11">
        <f t="shared" si="10"/>
        <v>1.9366657942946872E-2</v>
      </c>
      <c r="T24" s="11">
        <f t="shared" si="10"/>
        <v>7.2002141327623129E-2</v>
      </c>
      <c r="U24" s="11">
        <f t="shared" si="10"/>
        <v>4.6444502755182367E-2</v>
      </c>
      <c r="V24" s="11">
        <f t="shared" si="10"/>
        <v>5.3295932678821883E-3</v>
      </c>
      <c r="W24" s="11">
        <f t="shared" si="10"/>
        <v>0</v>
      </c>
    </row>
    <row r="25" spans="2:23">
      <c r="B25" s="3" t="s">
        <v>114</v>
      </c>
      <c r="C25" s="8">
        <v>234</v>
      </c>
      <c r="D25" s="8">
        <v>187</v>
      </c>
      <c r="E25" s="8">
        <v>194</v>
      </c>
      <c r="F25" s="8">
        <v>226</v>
      </c>
      <c r="G25" s="8">
        <v>161</v>
      </c>
      <c r="H25" s="8">
        <v>172</v>
      </c>
      <c r="I25" s="8">
        <v>238</v>
      </c>
      <c r="J25" s="8">
        <v>262</v>
      </c>
      <c r="K25" s="8">
        <v>250</v>
      </c>
      <c r="N25" s="9" t="str">
        <f>B25</f>
        <v>Private</v>
      </c>
      <c r="O25" s="11">
        <f>C25/SUM(C24:C26)</f>
        <v>5.7135880844829692E-2</v>
      </c>
      <c r="P25" s="11">
        <f t="shared" ref="P25:W25" si="11">D25/SUM(D24:D26)</f>
        <v>4.8395445134575568E-2</v>
      </c>
      <c r="Q25" s="11">
        <f t="shared" si="11"/>
        <v>5.0619699934768426E-2</v>
      </c>
      <c r="R25" s="11">
        <f t="shared" si="11"/>
        <v>5.7077913878014898E-2</v>
      </c>
      <c r="S25" s="11">
        <f t="shared" si="11"/>
        <v>4.2135566605600631E-2</v>
      </c>
      <c r="T25" s="11">
        <f t="shared" si="11"/>
        <v>4.6038543897216275E-2</v>
      </c>
      <c r="U25" s="11">
        <f t="shared" si="11"/>
        <v>6.2450800314877986E-2</v>
      </c>
      <c r="V25" s="11">
        <f t="shared" si="11"/>
        <v>7.3492286115007008E-2</v>
      </c>
      <c r="W25" s="11">
        <f t="shared" si="11"/>
        <v>6.5376569037656901E-2</v>
      </c>
    </row>
    <row r="26" spans="2:23">
      <c r="B26" s="3" t="s">
        <v>115</v>
      </c>
      <c r="C26" s="8">
        <v>3688</v>
      </c>
      <c r="D26" s="8">
        <v>3498</v>
      </c>
      <c r="E26" s="8">
        <v>3517</v>
      </c>
      <c r="F26" s="8">
        <v>3578</v>
      </c>
      <c r="G26" s="8">
        <v>3586</v>
      </c>
      <c r="H26" s="8">
        <v>3295</v>
      </c>
      <c r="I26" s="8">
        <v>3396</v>
      </c>
      <c r="J26" s="8">
        <v>3284</v>
      </c>
      <c r="K26" s="8">
        <v>3574</v>
      </c>
      <c r="M26" s="19"/>
      <c r="N26" s="19" t="str">
        <f>B26</f>
        <v>Public</v>
      </c>
      <c r="O26" s="20">
        <f>C26/SUM(C24:C26)</f>
        <v>0.90050054938346968</v>
      </c>
      <c r="P26" s="20">
        <f t="shared" ref="P26:W26" si="12">D26/SUM(D24:D26)</f>
        <v>0.90527950310559002</v>
      </c>
      <c r="Q26" s="20">
        <f t="shared" si="12"/>
        <v>0.91767775603392043</v>
      </c>
      <c r="R26" s="20">
        <f t="shared" si="12"/>
        <v>0.90364945068821823</v>
      </c>
      <c r="S26" s="20">
        <f t="shared" si="12"/>
        <v>0.93849777545145252</v>
      </c>
      <c r="T26" s="20">
        <f t="shared" si="12"/>
        <v>0.88195931477516065</v>
      </c>
      <c r="U26" s="20">
        <f t="shared" si="12"/>
        <v>0.89110469692993965</v>
      </c>
      <c r="V26" s="20">
        <f t="shared" si="12"/>
        <v>0.9211781206171108</v>
      </c>
      <c r="W26" s="20">
        <f t="shared" si="12"/>
        <v>0.93462343096234313</v>
      </c>
    </row>
    <row r="27" spans="2:23">
      <c r="B27" s="132" t="s">
        <v>133</v>
      </c>
      <c r="C27" s="133"/>
      <c r="D27" s="133"/>
      <c r="E27" s="133"/>
      <c r="F27" s="133"/>
      <c r="G27" s="133"/>
      <c r="H27" s="133"/>
      <c r="I27" s="133"/>
      <c r="J27" s="133"/>
      <c r="K27" s="133"/>
      <c r="M27" s="1" t="s">
        <v>170</v>
      </c>
      <c r="N27" s="1"/>
      <c r="O27" s="1" t="str">
        <f>$C$14</f>
        <v>2015-2016</v>
      </c>
      <c r="P27" s="1" t="str">
        <f>$D$14</f>
        <v>2016-2017</v>
      </c>
      <c r="Q27" s="1" t="str">
        <f>$E$14</f>
        <v>2017-2018</v>
      </c>
      <c r="R27" s="1" t="str">
        <f>$F$14</f>
        <v>2018-2019</v>
      </c>
      <c r="S27" s="1" t="str">
        <f>$G$14</f>
        <v>2019-2020</v>
      </c>
      <c r="T27" s="1" t="str">
        <f>$H$14</f>
        <v>2020-2021</v>
      </c>
      <c r="U27" s="1" t="str">
        <f>$I$14</f>
        <v>2021-2022</v>
      </c>
      <c r="V27" s="1" t="str">
        <f>$J$14</f>
        <v>2022-2023</v>
      </c>
      <c r="W27" s="1" t="str">
        <f>$K$14</f>
        <v>2023-2024</v>
      </c>
    </row>
    <row r="28" spans="2:23">
      <c r="B28" s="3" t="s">
        <v>113</v>
      </c>
      <c r="C28" s="8">
        <v>190</v>
      </c>
      <c r="D28" s="8">
        <v>209</v>
      </c>
      <c r="E28" s="8">
        <v>145</v>
      </c>
      <c r="F28" s="8">
        <v>184</v>
      </c>
      <c r="G28" s="8">
        <v>117</v>
      </c>
      <c r="H28" s="8">
        <v>342</v>
      </c>
      <c r="I28" s="8">
        <v>232</v>
      </c>
      <c r="J28" s="8">
        <v>164</v>
      </c>
      <c r="K28" s="8">
        <v>212</v>
      </c>
      <c r="N28" s="9" t="str">
        <f>B28</f>
        <v>Home-Based</v>
      </c>
      <c r="O28" s="11">
        <f>C28/SUM(C28:C30)</f>
        <v>4.7476261869065464E-2</v>
      </c>
      <c r="P28" s="11">
        <f t="shared" ref="P28:W28" si="13">D28/SUM(D28:D30)</f>
        <v>5.0715845668527056E-2</v>
      </c>
      <c r="Q28" s="11">
        <f t="shared" si="13"/>
        <v>3.7284649010028287E-2</v>
      </c>
      <c r="R28" s="11">
        <f t="shared" si="13"/>
        <v>4.7082906857727737E-2</v>
      </c>
      <c r="S28" s="11">
        <f t="shared" si="13"/>
        <v>3.0295183842568619E-2</v>
      </c>
      <c r="T28" s="11">
        <f t="shared" si="13"/>
        <v>8.8326446280991733E-2</v>
      </c>
      <c r="U28" s="11">
        <f t="shared" si="13"/>
        <v>6.0228452751817235E-2</v>
      </c>
      <c r="V28" s="11">
        <f t="shared" si="13"/>
        <v>4.3022035676810073E-2</v>
      </c>
      <c r="W28" s="11">
        <f t="shared" si="13"/>
        <v>5.4723799690242644E-2</v>
      </c>
    </row>
    <row r="29" spans="2:23">
      <c r="B29" s="3" t="s">
        <v>114</v>
      </c>
      <c r="C29" s="8">
        <v>230</v>
      </c>
      <c r="D29" s="8">
        <v>225</v>
      </c>
      <c r="E29" s="8">
        <v>183</v>
      </c>
      <c r="F29" s="8">
        <v>204</v>
      </c>
      <c r="G29" s="8">
        <v>148</v>
      </c>
      <c r="H29" s="8">
        <v>204</v>
      </c>
      <c r="I29" s="8">
        <v>215</v>
      </c>
      <c r="J29" s="8">
        <v>232</v>
      </c>
      <c r="K29" s="8">
        <v>247</v>
      </c>
      <c r="N29" s="9" t="str">
        <f>B29</f>
        <v>Private</v>
      </c>
      <c r="O29" s="11">
        <f>C29/SUM(C28:C30)</f>
        <v>5.7471264367816091E-2</v>
      </c>
      <c r="P29" s="11">
        <f t="shared" ref="P29:W29" si="14">D29/SUM(D28:D30)</f>
        <v>5.4598398446978891E-2</v>
      </c>
      <c r="Q29" s="11">
        <f t="shared" si="14"/>
        <v>4.7055798405759838E-2</v>
      </c>
      <c r="R29" s="11">
        <f t="shared" si="14"/>
        <v>5.2200614124872056E-2</v>
      </c>
      <c r="S29" s="11">
        <f t="shared" si="14"/>
        <v>3.8322112894873125E-2</v>
      </c>
      <c r="T29" s="11">
        <f t="shared" si="14"/>
        <v>5.2685950413223138E-2</v>
      </c>
      <c r="U29" s="11">
        <f t="shared" si="14"/>
        <v>5.5815160955347873E-2</v>
      </c>
      <c r="V29" s="11">
        <f t="shared" si="14"/>
        <v>6.0860440713536204E-2</v>
      </c>
      <c r="W29" s="11">
        <f t="shared" si="14"/>
        <v>6.3758389261744972E-2</v>
      </c>
    </row>
    <row r="30" spans="2:23">
      <c r="B30" s="3" t="s">
        <v>115</v>
      </c>
      <c r="C30" s="8">
        <v>3582</v>
      </c>
      <c r="D30" s="8">
        <v>3687</v>
      </c>
      <c r="E30" s="8">
        <v>3561</v>
      </c>
      <c r="F30" s="8">
        <v>3520</v>
      </c>
      <c r="G30" s="8">
        <v>3597</v>
      </c>
      <c r="H30" s="8">
        <v>3326</v>
      </c>
      <c r="I30" s="8">
        <v>3405</v>
      </c>
      <c r="J30" s="8">
        <v>3416</v>
      </c>
      <c r="K30" s="8">
        <v>3415</v>
      </c>
      <c r="M30" s="19"/>
      <c r="N30" s="19" t="str">
        <f>B30</f>
        <v>Public</v>
      </c>
      <c r="O30" s="20">
        <f>C30/SUM(C28:C30)</f>
        <v>0.89505247376311847</v>
      </c>
      <c r="P30" s="20">
        <f t="shared" ref="P30:W30" si="15">D30/SUM(D28:D30)</f>
        <v>0.89468575588449406</v>
      </c>
      <c r="Q30" s="20">
        <f t="shared" si="15"/>
        <v>0.91565955258421183</v>
      </c>
      <c r="R30" s="20">
        <f t="shared" si="15"/>
        <v>0.90071647901740015</v>
      </c>
      <c r="S30" s="20">
        <f t="shared" si="15"/>
        <v>0.93138270326255823</v>
      </c>
      <c r="T30" s="20">
        <f t="shared" si="15"/>
        <v>0.85898760330578516</v>
      </c>
      <c r="U30" s="20">
        <f t="shared" si="15"/>
        <v>0.88395638629283491</v>
      </c>
      <c r="V30" s="20">
        <f t="shared" si="15"/>
        <v>0.89611752360965369</v>
      </c>
      <c r="W30" s="20">
        <f t="shared" si="15"/>
        <v>0.88151781104801241</v>
      </c>
    </row>
    <row r="31" spans="2:23">
      <c r="B31" s="132" t="s">
        <v>134</v>
      </c>
      <c r="C31" s="133"/>
      <c r="D31" s="133"/>
      <c r="E31" s="133"/>
      <c r="F31" s="133"/>
      <c r="G31" s="133"/>
      <c r="H31" s="133"/>
      <c r="I31" s="133"/>
      <c r="J31" s="133"/>
      <c r="K31" s="133"/>
      <c r="M31" s="1" t="s">
        <v>171</v>
      </c>
      <c r="N31" s="1"/>
      <c r="O31" s="1" t="str">
        <f>$C$14</f>
        <v>2015-2016</v>
      </c>
      <c r="P31" s="1" t="str">
        <f>$D$14</f>
        <v>2016-2017</v>
      </c>
      <c r="Q31" s="1" t="str">
        <f>$E$14</f>
        <v>2017-2018</v>
      </c>
      <c r="R31" s="1" t="str">
        <f>$F$14</f>
        <v>2018-2019</v>
      </c>
      <c r="S31" s="1" t="str">
        <f>$G$14</f>
        <v>2019-2020</v>
      </c>
      <c r="T31" s="1" t="str">
        <f>$H$14</f>
        <v>2020-2021</v>
      </c>
      <c r="U31" s="1" t="str">
        <f>$I$14</f>
        <v>2021-2022</v>
      </c>
      <c r="V31" s="1" t="str">
        <f>$J$14</f>
        <v>2022-2023</v>
      </c>
      <c r="W31" s="1" t="str">
        <f>$K$14</f>
        <v>2023-2024</v>
      </c>
    </row>
    <row r="32" spans="2:23">
      <c r="B32" s="3" t="s">
        <v>113</v>
      </c>
      <c r="C32" s="8">
        <v>205</v>
      </c>
      <c r="D32" s="8">
        <v>209</v>
      </c>
      <c r="E32" s="8">
        <v>143</v>
      </c>
      <c r="F32" s="8">
        <v>149</v>
      </c>
      <c r="G32" s="8">
        <v>111</v>
      </c>
      <c r="H32" s="8">
        <v>313</v>
      </c>
      <c r="I32" s="8">
        <v>210</v>
      </c>
      <c r="J32" s="8">
        <v>211</v>
      </c>
      <c r="K32" s="8">
        <v>166</v>
      </c>
      <c r="N32" s="9" t="str">
        <f>B32</f>
        <v>Home-Based</v>
      </c>
      <c r="O32" s="11">
        <f>C32/SUM(C32:C34)</f>
        <v>5.2510245901639344E-2</v>
      </c>
      <c r="P32" s="11">
        <f t="shared" ref="P32:W32" si="16">D32/SUM(D32:D34)</f>
        <v>5.1912568306010931E-2</v>
      </c>
      <c r="Q32" s="11">
        <f t="shared" si="16"/>
        <v>3.4734029633228081E-2</v>
      </c>
      <c r="R32" s="11">
        <f t="shared" si="16"/>
        <v>3.8126919140225181E-2</v>
      </c>
      <c r="S32" s="11">
        <f t="shared" si="16"/>
        <v>2.9442970822281166E-2</v>
      </c>
      <c r="T32" s="11">
        <f t="shared" si="16"/>
        <v>8.297985153764581E-2</v>
      </c>
      <c r="U32" s="11">
        <f t="shared" si="16"/>
        <v>5.4235537190082644E-2</v>
      </c>
      <c r="V32" s="11">
        <f t="shared" si="16"/>
        <v>5.4227704960164484E-2</v>
      </c>
      <c r="W32" s="11">
        <f t="shared" si="16"/>
        <v>4.2916235780765255E-2</v>
      </c>
    </row>
    <row r="33" spans="2:23">
      <c r="B33" s="3" t="s">
        <v>114</v>
      </c>
      <c r="C33" s="8">
        <v>196</v>
      </c>
      <c r="D33" s="8">
        <v>209</v>
      </c>
      <c r="E33" s="8">
        <v>213</v>
      </c>
      <c r="F33" s="8">
        <v>189</v>
      </c>
      <c r="G33" s="8">
        <v>148</v>
      </c>
      <c r="H33" s="8">
        <v>153</v>
      </c>
      <c r="I33" s="8">
        <v>237</v>
      </c>
      <c r="J33" s="8">
        <v>222</v>
      </c>
      <c r="K33" s="8">
        <v>241</v>
      </c>
      <c r="N33" s="9" t="str">
        <f>B33</f>
        <v>Private</v>
      </c>
      <c r="O33" s="11">
        <f>C33/SUM(C32:C34)</f>
        <v>5.0204918032786885E-2</v>
      </c>
      <c r="P33" s="11">
        <f t="shared" ref="P33:W33" si="17">D33/SUM(D32:D34)</f>
        <v>5.1912568306010931E-2</v>
      </c>
      <c r="Q33" s="11">
        <f t="shared" si="17"/>
        <v>5.1736701481661401E-2</v>
      </c>
      <c r="R33" s="11">
        <f t="shared" si="17"/>
        <v>4.836233367451382E-2</v>
      </c>
      <c r="S33" s="11">
        <f t="shared" si="17"/>
        <v>3.9257294429708225E-2</v>
      </c>
      <c r="T33" s="11">
        <f t="shared" si="17"/>
        <v>4.0562036055143164E-2</v>
      </c>
      <c r="U33" s="11">
        <f t="shared" si="17"/>
        <v>6.1208677685950411E-2</v>
      </c>
      <c r="V33" s="11">
        <f t="shared" si="17"/>
        <v>5.7054741711642251E-2</v>
      </c>
      <c r="W33" s="11">
        <f t="shared" si="17"/>
        <v>6.2306101344364012E-2</v>
      </c>
    </row>
    <row r="34" spans="2:23">
      <c r="B34" s="3" t="s">
        <v>115</v>
      </c>
      <c r="C34" s="8">
        <v>3503</v>
      </c>
      <c r="D34" s="8">
        <v>3608</v>
      </c>
      <c r="E34" s="8">
        <v>3761</v>
      </c>
      <c r="F34" s="8">
        <v>3570</v>
      </c>
      <c r="G34" s="8">
        <v>3511</v>
      </c>
      <c r="H34" s="8">
        <v>3306</v>
      </c>
      <c r="I34" s="8">
        <v>3425</v>
      </c>
      <c r="J34" s="8">
        <v>3458</v>
      </c>
      <c r="K34" s="8">
        <v>3461</v>
      </c>
      <c r="M34" s="19"/>
      <c r="N34" s="19" t="str">
        <f>B34</f>
        <v>Public</v>
      </c>
      <c r="O34" s="20">
        <f>C34/SUM(C32:C34)</f>
        <v>0.89728483606557374</v>
      </c>
      <c r="P34" s="20">
        <f t="shared" ref="P34:V34" si="18">D34/SUM(D32:D34)</f>
        <v>0.89617486338797814</v>
      </c>
      <c r="Q34" s="20">
        <f t="shared" si="18"/>
        <v>0.91352926888511055</v>
      </c>
      <c r="R34" s="20">
        <f t="shared" si="18"/>
        <v>0.91351074718526104</v>
      </c>
      <c r="S34" s="20">
        <f t="shared" si="18"/>
        <v>0.93129973474801064</v>
      </c>
      <c r="T34" s="20">
        <f t="shared" si="18"/>
        <v>0.87645811240721105</v>
      </c>
      <c r="U34" s="20">
        <f t="shared" si="18"/>
        <v>0.88455578512396693</v>
      </c>
      <c r="V34" s="20">
        <f t="shared" si="18"/>
        <v>0.88871755332819324</v>
      </c>
      <c r="W34" s="20">
        <f>K34/SUM(K32:K34)</f>
        <v>0.89477766287487071</v>
      </c>
    </row>
    <row r="35" spans="2:23">
      <c r="B35" s="132" t="s">
        <v>135</v>
      </c>
      <c r="C35" s="133"/>
      <c r="D35" s="133"/>
      <c r="E35" s="133"/>
      <c r="F35" s="133"/>
      <c r="G35" s="133"/>
      <c r="H35" s="133"/>
      <c r="I35" s="133"/>
      <c r="J35" s="133"/>
      <c r="K35" s="133"/>
      <c r="M35" s="1" t="s">
        <v>172</v>
      </c>
      <c r="N35" s="1"/>
      <c r="O35" s="1" t="str">
        <f>$C$14</f>
        <v>2015-2016</v>
      </c>
      <c r="P35" s="1" t="str">
        <f>$D$14</f>
        <v>2016-2017</v>
      </c>
      <c r="Q35" s="1" t="str">
        <f>$E$14</f>
        <v>2017-2018</v>
      </c>
      <c r="R35" s="1" t="str">
        <f>$F$14</f>
        <v>2018-2019</v>
      </c>
      <c r="S35" s="1" t="str">
        <f>$G$14</f>
        <v>2019-2020</v>
      </c>
      <c r="T35" s="1" t="str">
        <f>$H$14</f>
        <v>2020-2021</v>
      </c>
      <c r="U35" s="1" t="str">
        <f>$I$14</f>
        <v>2021-2022</v>
      </c>
      <c r="V35" s="1" t="str">
        <f>$J$14</f>
        <v>2022-2023</v>
      </c>
      <c r="W35" s="1" t="str">
        <f>$K$14</f>
        <v>2023-2024</v>
      </c>
    </row>
    <row r="36" spans="2:23">
      <c r="B36" s="3" t="s">
        <v>113</v>
      </c>
      <c r="C36" s="8">
        <v>216</v>
      </c>
      <c r="D36" s="8">
        <v>218</v>
      </c>
      <c r="E36" s="8">
        <v>165</v>
      </c>
      <c r="F36" s="8">
        <v>172</v>
      </c>
      <c r="G36" s="8">
        <v>124</v>
      </c>
      <c r="H36" s="8">
        <v>276</v>
      </c>
      <c r="I36" s="8">
        <v>209</v>
      </c>
      <c r="J36" s="8">
        <v>181</v>
      </c>
      <c r="K36" s="8">
        <v>215</v>
      </c>
      <c r="N36" s="9" t="str">
        <f>B36</f>
        <v>Home-Based</v>
      </c>
      <c r="O36" s="11">
        <f>C36/SUM(C36:C38)</f>
        <v>5.4380664652567974E-2</v>
      </c>
      <c r="P36" s="11">
        <f t="shared" ref="P36:W36" si="19">D36/SUM(D36:D38)</f>
        <v>5.4691419969894628E-2</v>
      </c>
      <c r="Q36" s="11">
        <f t="shared" si="19"/>
        <v>4.1024365987071106E-2</v>
      </c>
      <c r="R36" s="11">
        <f t="shared" si="19"/>
        <v>4.1445783132530119E-2</v>
      </c>
      <c r="S36" s="11">
        <f t="shared" si="19"/>
        <v>3.2249674902470743E-2</v>
      </c>
      <c r="T36" s="11">
        <f t="shared" si="19"/>
        <v>7.3423782920989625E-2</v>
      </c>
      <c r="U36" s="11">
        <f t="shared" si="19"/>
        <v>5.4956613200105177E-2</v>
      </c>
      <c r="V36" s="11">
        <f t="shared" si="19"/>
        <v>4.7283176593521423E-2</v>
      </c>
      <c r="W36" s="11">
        <f t="shared" si="19"/>
        <v>5.4389071591196561E-2</v>
      </c>
    </row>
    <row r="37" spans="2:23">
      <c r="B37" s="3" t="s">
        <v>114</v>
      </c>
      <c r="C37" s="8">
        <v>202</v>
      </c>
      <c r="D37" s="8">
        <v>189</v>
      </c>
      <c r="E37" s="8">
        <v>206</v>
      </c>
      <c r="F37" s="8">
        <v>214</v>
      </c>
      <c r="G37" s="8">
        <v>120</v>
      </c>
      <c r="H37" s="8">
        <v>183</v>
      </c>
      <c r="I37" s="8">
        <v>192</v>
      </c>
      <c r="J37" s="8">
        <v>243</v>
      </c>
      <c r="K37" s="8">
        <v>224</v>
      </c>
      <c r="N37" s="9" t="str">
        <f>B37</f>
        <v>Private</v>
      </c>
      <c r="O37" s="11">
        <f>C37/SUM(C36:C38)</f>
        <v>5.0855991943605239E-2</v>
      </c>
      <c r="P37" s="11">
        <f t="shared" ref="P37:W37" si="20">D37/SUM(D36:D38)</f>
        <v>4.7415955845459108E-2</v>
      </c>
      <c r="Q37" s="11">
        <f t="shared" si="20"/>
        <v>5.1218299353555444E-2</v>
      </c>
      <c r="R37" s="11">
        <f t="shared" si="20"/>
        <v>5.1566265060240965E-2</v>
      </c>
      <c r="S37" s="11">
        <f t="shared" si="20"/>
        <v>3.1209362808842653E-2</v>
      </c>
      <c r="T37" s="11">
        <f t="shared" si="20"/>
        <v>4.8683160415003993E-2</v>
      </c>
      <c r="U37" s="11">
        <f t="shared" si="20"/>
        <v>5.0486458059426767E-2</v>
      </c>
      <c r="V37" s="11">
        <f t="shared" si="20"/>
        <v>6.3479623824451409E-2</v>
      </c>
      <c r="W37" s="11">
        <f t="shared" si="20"/>
        <v>5.6665823425246648E-2</v>
      </c>
    </row>
    <row r="38" spans="2:23">
      <c r="B38" s="3" t="s">
        <v>115</v>
      </c>
      <c r="C38" s="8">
        <v>3554</v>
      </c>
      <c r="D38" s="8">
        <v>3579</v>
      </c>
      <c r="E38" s="8">
        <v>3651</v>
      </c>
      <c r="F38" s="8">
        <v>3764</v>
      </c>
      <c r="G38" s="8">
        <v>3601</v>
      </c>
      <c r="H38" s="8">
        <v>3300</v>
      </c>
      <c r="I38" s="8">
        <v>3402</v>
      </c>
      <c r="J38" s="8">
        <v>3404</v>
      </c>
      <c r="K38" s="8">
        <v>3514</v>
      </c>
      <c r="M38" s="19"/>
      <c r="N38" s="19" t="str">
        <f>B38</f>
        <v>Public</v>
      </c>
      <c r="O38" s="20">
        <f>C38/SUM(C36:C38)</f>
        <v>0.89476334340382679</v>
      </c>
      <c r="P38" s="20">
        <f t="shared" ref="P38:W38" si="21">D38/SUM(D36:D38)</f>
        <v>0.89789262418464622</v>
      </c>
      <c r="Q38" s="20">
        <f t="shared" si="21"/>
        <v>0.90775733465937347</v>
      </c>
      <c r="R38" s="20">
        <f t="shared" si="21"/>
        <v>0.90698795180722891</v>
      </c>
      <c r="S38" s="20">
        <f t="shared" si="21"/>
        <v>0.93654096228868655</v>
      </c>
      <c r="T38" s="20">
        <f t="shared" si="21"/>
        <v>0.87789305666400641</v>
      </c>
      <c r="U38" s="20">
        <f t="shared" si="21"/>
        <v>0.8945569287404681</v>
      </c>
      <c r="V38" s="20">
        <f t="shared" si="21"/>
        <v>0.88923719958202718</v>
      </c>
      <c r="W38" s="20">
        <f t="shared" si="21"/>
        <v>0.88894510498355683</v>
      </c>
    </row>
    <row r="39" spans="2:23">
      <c r="B39" s="132" t="s">
        <v>136</v>
      </c>
      <c r="C39" s="133"/>
      <c r="D39" s="133"/>
      <c r="E39" s="133"/>
      <c r="F39" s="133"/>
      <c r="G39" s="133"/>
      <c r="H39" s="133"/>
      <c r="I39" s="133"/>
      <c r="J39" s="133"/>
      <c r="K39" s="133"/>
      <c r="M39" s="1" t="s">
        <v>173</v>
      </c>
      <c r="N39" s="1"/>
      <c r="O39" s="1" t="str">
        <f>$C$14</f>
        <v>2015-2016</v>
      </c>
      <c r="P39" s="1" t="str">
        <f>$D$14</f>
        <v>2016-2017</v>
      </c>
      <c r="Q39" s="1" t="str">
        <f>$E$14</f>
        <v>2017-2018</v>
      </c>
      <c r="R39" s="1" t="str">
        <f>$F$14</f>
        <v>2018-2019</v>
      </c>
      <c r="S39" s="1" t="str">
        <f>$G$14</f>
        <v>2019-2020</v>
      </c>
      <c r="T39" s="1" t="str">
        <f>$H$14</f>
        <v>2020-2021</v>
      </c>
      <c r="U39" s="1" t="str">
        <f>$I$14</f>
        <v>2021-2022</v>
      </c>
      <c r="V39" s="1" t="str">
        <f>$J$14</f>
        <v>2022-2023</v>
      </c>
      <c r="W39" s="1" t="str">
        <f>$K$14</f>
        <v>2023-2024</v>
      </c>
    </row>
    <row r="40" spans="2:23">
      <c r="B40" s="3" t="s">
        <v>113</v>
      </c>
      <c r="C40" s="8">
        <v>194</v>
      </c>
      <c r="D40" s="8">
        <v>215</v>
      </c>
      <c r="E40" s="8">
        <v>156</v>
      </c>
      <c r="F40" s="8">
        <v>199</v>
      </c>
      <c r="G40" s="8">
        <v>123</v>
      </c>
      <c r="H40" s="8">
        <v>256</v>
      </c>
      <c r="I40" s="8">
        <v>164</v>
      </c>
      <c r="J40" s="8">
        <v>176</v>
      </c>
      <c r="K40" s="8">
        <v>183</v>
      </c>
      <c r="N40" s="9" t="str">
        <f>B40</f>
        <v>Home-Based</v>
      </c>
      <c r="O40" s="11">
        <f>C40/SUM(C40:C42)</f>
        <v>4.8294747323873538E-2</v>
      </c>
      <c r="P40" s="11">
        <f t="shared" ref="P40:W40" si="22">D40/SUM(D40:D42)</f>
        <v>5.353585657370518E-2</v>
      </c>
      <c r="Q40" s="11">
        <f t="shared" si="22"/>
        <v>3.9816232771822356E-2</v>
      </c>
      <c r="R40" s="11">
        <f t="shared" si="22"/>
        <v>4.9367402629620444E-2</v>
      </c>
      <c r="S40" s="11">
        <f t="shared" si="22"/>
        <v>2.9934290581650036E-2</v>
      </c>
      <c r="T40" s="11">
        <f t="shared" si="22"/>
        <v>6.6823283737927439E-2</v>
      </c>
      <c r="U40" s="11">
        <f t="shared" si="22"/>
        <v>4.2116076014381096E-2</v>
      </c>
      <c r="V40" s="11">
        <f t="shared" si="22"/>
        <v>4.6364594309799792E-2</v>
      </c>
      <c r="W40" s="11">
        <f t="shared" si="22"/>
        <v>4.704370179948586E-2</v>
      </c>
    </row>
    <row r="41" spans="2:23">
      <c r="B41" s="3" t="s">
        <v>114</v>
      </c>
      <c r="C41" s="8">
        <v>205</v>
      </c>
      <c r="D41" s="8">
        <v>211</v>
      </c>
      <c r="E41" s="8">
        <v>168</v>
      </c>
      <c r="F41" s="8">
        <v>206</v>
      </c>
      <c r="G41" s="8">
        <v>172</v>
      </c>
      <c r="H41" s="8">
        <v>145</v>
      </c>
      <c r="I41" s="8">
        <v>226</v>
      </c>
      <c r="J41" s="8">
        <v>208</v>
      </c>
      <c r="K41" s="8">
        <v>222</v>
      </c>
      <c r="N41" s="9" t="str">
        <f>B41</f>
        <v>Private</v>
      </c>
      <c r="O41" s="11">
        <f>C41/SUM(C40:C42)</f>
        <v>5.103310928553647E-2</v>
      </c>
      <c r="P41" s="11">
        <f t="shared" ref="P41:W41" si="23">D41/SUM(D40:D42)</f>
        <v>5.2539840637450201E-2</v>
      </c>
      <c r="Q41" s="11">
        <f t="shared" si="23"/>
        <v>4.2879019908116385E-2</v>
      </c>
      <c r="R41" s="11">
        <f t="shared" si="23"/>
        <v>5.1103944430662365E-2</v>
      </c>
      <c r="S41" s="11">
        <f t="shared" si="23"/>
        <v>4.1859333171087858E-2</v>
      </c>
      <c r="T41" s="11">
        <f t="shared" si="23"/>
        <v>3.7849125554685462E-2</v>
      </c>
      <c r="U41" s="11">
        <f t="shared" si="23"/>
        <v>5.8038007190549565E-2</v>
      </c>
      <c r="V41" s="11">
        <f t="shared" si="23"/>
        <v>5.4794520547945202E-2</v>
      </c>
      <c r="W41" s="11">
        <f t="shared" si="23"/>
        <v>5.70694087403599E-2</v>
      </c>
    </row>
    <row r="42" spans="2:23">
      <c r="B42" s="3" t="s">
        <v>115</v>
      </c>
      <c r="C42" s="8">
        <v>3618</v>
      </c>
      <c r="D42" s="8">
        <v>3590</v>
      </c>
      <c r="E42" s="8">
        <v>3594</v>
      </c>
      <c r="F42" s="8">
        <v>3626</v>
      </c>
      <c r="G42" s="8">
        <v>3814</v>
      </c>
      <c r="H42" s="8">
        <v>3430</v>
      </c>
      <c r="I42" s="8">
        <v>3504</v>
      </c>
      <c r="J42" s="8">
        <v>3412</v>
      </c>
      <c r="K42" s="8">
        <v>3485</v>
      </c>
      <c r="M42" s="19"/>
      <c r="N42" s="19" t="str">
        <f>B42</f>
        <v>Public</v>
      </c>
      <c r="O42" s="20">
        <f>C42/SUM(C40:C42)</f>
        <v>0.90067214339058999</v>
      </c>
      <c r="P42" s="20">
        <f t="shared" ref="P42:W42" si="24">D42/SUM(D40:D42)</f>
        <v>0.8939243027888446</v>
      </c>
      <c r="Q42" s="20">
        <f t="shared" si="24"/>
        <v>0.91730474732006129</v>
      </c>
      <c r="R42" s="20">
        <f t="shared" si="24"/>
        <v>0.89952865293971718</v>
      </c>
      <c r="S42" s="20">
        <f t="shared" si="24"/>
        <v>0.9282063762472621</v>
      </c>
      <c r="T42" s="20">
        <f t="shared" si="24"/>
        <v>0.8953275907073871</v>
      </c>
      <c r="U42" s="20">
        <f t="shared" si="24"/>
        <v>0.89984591679506931</v>
      </c>
      <c r="V42" s="20">
        <f t="shared" si="24"/>
        <v>0.89884088514225502</v>
      </c>
      <c r="W42" s="20">
        <f t="shared" si="24"/>
        <v>0.89588688946015427</v>
      </c>
    </row>
    <row r="43" spans="2:23">
      <c r="B43" s="132" t="s">
        <v>137</v>
      </c>
      <c r="C43" s="133"/>
      <c r="D43" s="133"/>
      <c r="E43" s="133"/>
      <c r="F43" s="133"/>
      <c r="G43" s="133"/>
      <c r="H43" s="133"/>
      <c r="I43" s="133"/>
      <c r="J43" s="133"/>
      <c r="K43" s="133"/>
      <c r="M43" s="1" t="s">
        <v>174</v>
      </c>
      <c r="N43" s="1"/>
      <c r="O43" s="1" t="str">
        <f>$C$14</f>
        <v>2015-2016</v>
      </c>
      <c r="P43" s="1" t="str">
        <f>$D$14</f>
        <v>2016-2017</v>
      </c>
      <c r="Q43" s="1" t="str">
        <f>$E$14</f>
        <v>2017-2018</v>
      </c>
      <c r="R43" s="1" t="str">
        <f>$F$14</f>
        <v>2018-2019</v>
      </c>
      <c r="S43" s="1" t="str">
        <f>$G$14</f>
        <v>2019-2020</v>
      </c>
      <c r="T43" s="1" t="str">
        <f>$H$14</f>
        <v>2020-2021</v>
      </c>
      <c r="U43" s="1" t="str">
        <f>$I$14</f>
        <v>2021-2022</v>
      </c>
      <c r="V43" s="1" t="str">
        <f>$J$14</f>
        <v>2022-2023</v>
      </c>
      <c r="W43" s="1" t="str">
        <f>$K$14</f>
        <v>2023-2024</v>
      </c>
    </row>
    <row r="44" spans="2:23">
      <c r="B44" s="3" t="s">
        <v>113</v>
      </c>
      <c r="C44" s="8">
        <v>191</v>
      </c>
      <c r="D44" s="8">
        <v>183</v>
      </c>
      <c r="E44" s="8">
        <v>153</v>
      </c>
      <c r="F44" s="8">
        <v>178</v>
      </c>
      <c r="G44" s="8">
        <v>132</v>
      </c>
      <c r="H44" s="8">
        <v>244</v>
      </c>
      <c r="I44" s="8">
        <v>192</v>
      </c>
      <c r="J44" s="8">
        <v>155</v>
      </c>
      <c r="K44" s="8">
        <v>205</v>
      </c>
      <c r="N44" s="9" t="str">
        <f>B44</f>
        <v>Home-Based</v>
      </c>
      <c r="O44" s="11">
        <f>C44/SUM(C44:C46)</f>
        <v>4.7524259766110973E-2</v>
      </c>
      <c r="P44" s="11">
        <f t="shared" ref="P44:W44" si="25">D44/SUM(D44:D46)</f>
        <v>4.5887662988966904E-2</v>
      </c>
      <c r="Q44" s="11">
        <f t="shared" si="25"/>
        <v>3.8413256339442634E-2</v>
      </c>
      <c r="R44" s="11">
        <f t="shared" si="25"/>
        <v>4.509754243729415E-2</v>
      </c>
      <c r="S44" s="11">
        <f t="shared" si="25"/>
        <v>3.3224263780518501E-2</v>
      </c>
      <c r="T44" s="11">
        <f t="shared" si="25"/>
        <v>5.9643119041799073E-2</v>
      </c>
      <c r="U44" s="11">
        <f t="shared" si="25"/>
        <v>4.8192771084337352E-2</v>
      </c>
      <c r="V44" s="11">
        <f t="shared" si="25"/>
        <v>4.030161206448258E-2</v>
      </c>
      <c r="W44" s="11">
        <f t="shared" si="25"/>
        <v>5.268568491390388E-2</v>
      </c>
    </row>
    <row r="45" spans="2:23">
      <c r="B45" s="3" t="s">
        <v>114</v>
      </c>
      <c r="C45" s="8">
        <v>194</v>
      </c>
      <c r="D45" s="8">
        <v>182</v>
      </c>
      <c r="E45" s="8">
        <v>188</v>
      </c>
      <c r="F45" s="8">
        <v>173</v>
      </c>
      <c r="G45" s="8">
        <v>151</v>
      </c>
      <c r="H45" s="8">
        <v>161</v>
      </c>
      <c r="I45" s="8">
        <v>177</v>
      </c>
      <c r="J45" s="8">
        <v>214</v>
      </c>
      <c r="K45" s="8">
        <v>191</v>
      </c>
      <c r="N45" s="9" t="str">
        <f>B45</f>
        <v>Private</v>
      </c>
      <c r="O45" s="11">
        <f>C45/SUM(C44:C46)</f>
        <v>4.8270714107987063E-2</v>
      </c>
      <c r="P45" s="11">
        <f t="shared" ref="P45:W45" si="26">D45/SUM(D44:D46)</f>
        <v>4.5636910732196591E-2</v>
      </c>
      <c r="Q45" s="11">
        <f t="shared" si="26"/>
        <v>4.7200602560883757E-2</v>
      </c>
      <c r="R45" s="11">
        <f t="shared" si="26"/>
        <v>4.3830757537370153E-2</v>
      </c>
      <c r="S45" s="11">
        <f t="shared" si="26"/>
        <v>3.8006544173168892E-2</v>
      </c>
      <c r="T45" s="11">
        <f t="shared" si="26"/>
        <v>3.9354681007088728E-2</v>
      </c>
      <c r="U45" s="11">
        <f t="shared" si="26"/>
        <v>4.4427710843373491E-2</v>
      </c>
      <c r="V45" s="11">
        <f t="shared" si="26"/>
        <v>5.5642225689027561E-2</v>
      </c>
      <c r="W45" s="11">
        <f t="shared" si="26"/>
        <v>4.9087638139295814E-2</v>
      </c>
    </row>
    <row r="46" spans="2:23">
      <c r="B46" s="3" t="s">
        <v>115</v>
      </c>
      <c r="C46" s="8">
        <v>3634</v>
      </c>
      <c r="D46" s="8">
        <v>3623</v>
      </c>
      <c r="E46" s="8">
        <v>3642</v>
      </c>
      <c r="F46" s="8">
        <v>3596</v>
      </c>
      <c r="G46" s="8">
        <v>3690</v>
      </c>
      <c r="H46" s="8">
        <v>3686</v>
      </c>
      <c r="I46" s="8">
        <v>3615</v>
      </c>
      <c r="J46" s="8">
        <v>3477</v>
      </c>
      <c r="K46" s="8">
        <v>3495</v>
      </c>
      <c r="M46" s="19"/>
      <c r="N46" s="19" t="str">
        <f>B46</f>
        <v>Public</v>
      </c>
      <c r="O46" s="20">
        <f>C46/SUM(C44:C46)</f>
        <v>0.90420502612590192</v>
      </c>
      <c r="P46" s="20">
        <f t="shared" ref="P46:W46" si="27">D46/SUM(D44:D46)</f>
        <v>0.90847542627883648</v>
      </c>
      <c r="Q46" s="20">
        <f t="shared" si="27"/>
        <v>0.91438614109967364</v>
      </c>
      <c r="R46" s="20">
        <f t="shared" si="27"/>
        <v>0.91107170002533566</v>
      </c>
      <c r="S46" s="20">
        <f t="shared" si="27"/>
        <v>0.92876919204631259</v>
      </c>
      <c r="T46" s="20">
        <f t="shared" si="27"/>
        <v>0.90100219995111219</v>
      </c>
      <c r="U46" s="20">
        <f t="shared" si="27"/>
        <v>0.90737951807228912</v>
      </c>
      <c r="V46" s="20">
        <f t="shared" si="27"/>
        <v>0.90405616224648988</v>
      </c>
      <c r="W46" s="20">
        <f t="shared" si="27"/>
        <v>0.89822667694680036</v>
      </c>
    </row>
    <row r="47" spans="2:23">
      <c r="B47" s="132" t="s">
        <v>147</v>
      </c>
      <c r="C47" s="133"/>
      <c r="D47" s="133"/>
      <c r="E47" s="133"/>
      <c r="F47" s="133"/>
      <c r="G47" s="133"/>
      <c r="H47" s="133"/>
      <c r="I47" s="133"/>
      <c r="J47" s="133"/>
      <c r="K47" s="133"/>
      <c r="M47" s="1" t="s">
        <v>175</v>
      </c>
      <c r="N47" s="1"/>
      <c r="O47" s="1" t="str">
        <f>$C$14</f>
        <v>2015-2016</v>
      </c>
      <c r="P47" s="1" t="str">
        <f>$D$14</f>
        <v>2016-2017</v>
      </c>
      <c r="Q47" s="1" t="str">
        <f>$E$14</f>
        <v>2017-2018</v>
      </c>
      <c r="R47" s="1" t="str">
        <f>$F$14</f>
        <v>2018-2019</v>
      </c>
      <c r="S47" s="1" t="str">
        <f>$G$14</f>
        <v>2019-2020</v>
      </c>
      <c r="T47" s="1" t="str">
        <f>$H$14</f>
        <v>2020-2021</v>
      </c>
      <c r="U47" s="1" t="str">
        <f>$I$14</f>
        <v>2021-2022</v>
      </c>
      <c r="V47" s="1" t="str">
        <f>$J$14</f>
        <v>2022-2023</v>
      </c>
      <c r="W47" s="1" t="str">
        <f>$K$14</f>
        <v>2023-2024</v>
      </c>
    </row>
    <row r="48" spans="2:23">
      <c r="B48" s="3" t="s">
        <v>113</v>
      </c>
      <c r="C48" s="8">
        <v>182</v>
      </c>
      <c r="D48" s="8">
        <v>181</v>
      </c>
      <c r="E48" s="8">
        <v>141</v>
      </c>
      <c r="F48" s="8">
        <v>173</v>
      </c>
      <c r="G48" s="8">
        <v>117</v>
      </c>
      <c r="H48" s="8">
        <v>223</v>
      </c>
      <c r="I48" s="8">
        <v>154</v>
      </c>
      <c r="J48" s="8">
        <v>150</v>
      </c>
      <c r="K48" s="8">
        <v>155</v>
      </c>
      <c r="N48" s="9" t="str">
        <f>B48</f>
        <v>Home-Based</v>
      </c>
      <c r="O48" s="11">
        <f>C48/SUM(C48:C50)</f>
        <v>4.6991995868835526E-2</v>
      </c>
      <c r="P48" s="11">
        <f t="shared" ref="P48:V48" si="28">D48/SUM(D48:D50)</f>
        <v>4.4913151364764266E-2</v>
      </c>
      <c r="Q48" s="11">
        <f t="shared" si="28"/>
        <v>3.589613034623218E-2</v>
      </c>
      <c r="R48" s="11">
        <f t="shared" si="28"/>
        <v>4.3753161355589279E-2</v>
      </c>
      <c r="S48" s="11">
        <f t="shared" si="28"/>
        <v>3.0209140201394268E-2</v>
      </c>
      <c r="T48" s="11">
        <f t="shared" si="28"/>
        <v>5.5763940985246313E-2</v>
      </c>
      <c r="U48" s="11">
        <f t="shared" si="28"/>
        <v>3.6536180308422303E-2</v>
      </c>
      <c r="V48" s="11">
        <f t="shared" si="28"/>
        <v>3.7945863900834806E-2</v>
      </c>
      <c r="W48" s="11">
        <f>K48/SUM(K48:K50)</f>
        <v>3.8993710691823898E-2</v>
      </c>
    </row>
    <row r="49" spans="2:23">
      <c r="B49" s="3" t="s">
        <v>114</v>
      </c>
      <c r="C49" s="8">
        <v>148</v>
      </c>
      <c r="D49" s="8">
        <v>179</v>
      </c>
      <c r="E49" s="8">
        <v>168</v>
      </c>
      <c r="F49" s="8">
        <v>164</v>
      </c>
      <c r="G49" s="8">
        <v>153</v>
      </c>
      <c r="H49" s="8">
        <v>168</v>
      </c>
      <c r="I49" s="8">
        <v>187</v>
      </c>
      <c r="J49" s="8">
        <v>174</v>
      </c>
      <c r="K49" s="8">
        <v>212</v>
      </c>
      <c r="N49" s="9" t="str">
        <f>B49</f>
        <v>Private</v>
      </c>
      <c r="O49" s="11">
        <f>C49/SUM(C48:C50)</f>
        <v>3.8213271365866254E-2</v>
      </c>
      <c r="P49" s="11">
        <f t="shared" ref="P49:W49" si="29">D49/SUM(D48:D50)</f>
        <v>4.4416873449131512E-2</v>
      </c>
      <c r="Q49" s="11">
        <f t="shared" si="29"/>
        <v>4.2769857433808553E-2</v>
      </c>
      <c r="R49" s="11">
        <f t="shared" si="29"/>
        <v>4.1476985331310064E-2</v>
      </c>
      <c r="S49" s="11">
        <f t="shared" si="29"/>
        <v>3.9504260263361735E-2</v>
      </c>
      <c r="T49" s="11">
        <f t="shared" si="29"/>
        <v>4.2010502625656414E-2</v>
      </c>
      <c r="U49" s="11">
        <f t="shared" si="29"/>
        <v>4.4365361803084223E-2</v>
      </c>
      <c r="V49" s="11">
        <f t="shared" si="29"/>
        <v>4.4017202124968381E-2</v>
      </c>
      <c r="W49" s="11">
        <f t="shared" si="29"/>
        <v>5.3333333333333337E-2</v>
      </c>
    </row>
    <row r="50" spans="2:23">
      <c r="B50" s="3" t="s">
        <v>115</v>
      </c>
      <c r="C50" s="8">
        <v>3543</v>
      </c>
      <c r="D50" s="8">
        <v>3670</v>
      </c>
      <c r="E50" s="8">
        <v>3619</v>
      </c>
      <c r="F50" s="8">
        <v>3617</v>
      </c>
      <c r="G50" s="8">
        <v>3603</v>
      </c>
      <c r="H50" s="8">
        <v>3608</v>
      </c>
      <c r="I50" s="8">
        <v>3874</v>
      </c>
      <c r="J50" s="8">
        <v>3629</v>
      </c>
      <c r="K50" s="8">
        <v>3608</v>
      </c>
      <c r="M50" s="19"/>
      <c r="N50" s="19" t="str">
        <f>B50</f>
        <v>Public</v>
      </c>
      <c r="O50" s="20">
        <f>C50/SUM(C48:C50)</f>
        <v>0.91479473276529821</v>
      </c>
      <c r="P50" s="20">
        <f t="shared" ref="P50:W50" si="30">D50/SUM(D48:D50)</f>
        <v>0.91066997518610426</v>
      </c>
      <c r="Q50" s="20">
        <f t="shared" si="30"/>
        <v>0.92133401221995925</v>
      </c>
      <c r="R50" s="20">
        <f t="shared" si="30"/>
        <v>0.91476985331310068</v>
      </c>
      <c r="S50" s="20">
        <f t="shared" si="30"/>
        <v>0.93028659953524395</v>
      </c>
      <c r="T50" s="20">
        <f t="shared" si="30"/>
        <v>0.90222555638909729</v>
      </c>
      <c r="U50" s="20">
        <f t="shared" si="30"/>
        <v>0.91909845788849343</v>
      </c>
      <c r="V50" s="20">
        <f t="shared" si="30"/>
        <v>0.91803693397419683</v>
      </c>
      <c r="W50" s="20">
        <f t="shared" si="30"/>
        <v>0.90767295597484277</v>
      </c>
    </row>
    <row r="51" spans="2:23">
      <c r="B51" s="132" t="s">
        <v>148</v>
      </c>
      <c r="C51" s="133"/>
      <c r="D51" s="133"/>
      <c r="E51" s="133"/>
      <c r="F51" s="133"/>
      <c r="G51" s="133"/>
      <c r="H51" s="133"/>
      <c r="I51" s="133"/>
      <c r="J51" s="133"/>
      <c r="K51" s="133"/>
      <c r="M51" s="1" t="s">
        <v>176</v>
      </c>
      <c r="N51" s="1"/>
      <c r="O51" s="1" t="str">
        <f>$C$14</f>
        <v>2015-2016</v>
      </c>
      <c r="P51" s="1" t="str">
        <f>$D$14</f>
        <v>2016-2017</v>
      </c>
      <c r="Q51" s="1" t="str">
        <f>$E$14</f>
        <v>2017-2018</v>
      </c>
      <c r="R51" s="1" t="str">
        <f>$F$14</f>
        <v>2018-2019</v>
      </c>
      <c r="S51" s="1" t="str">
        <f>$G$14</f>
        <v>2019-2020</v>
      </c>
      <c r="T51" s="1" t="str">
        <f>$H$14</f>
        <v>2020-2021</v>
      </c>
      <c r="U51" s="1" t="str">
        <f>$I$14</f>
        <v>2021-2022</v>
      </c>
      <c r="V51" s="1" t="str">
        <f>$J$14</f>
        <v>2022-2023</v>
      </c>
      <c r="W51" s="1" t="str">
        <f>$K$14</f>
        <v>2023-2024</v>
      </c>
    </row>
    <row r="52" spans="2:23">
      <c r="B52" s="3" t="s">
        <v>113</v>
      </c>
      <c r="C52" s="8">
        <v>145</v>
      </c>
      <c r="D52" s="8">
        <v>131</v>
      </c>
      <c r="E52" s="8">
        <v>124</v>
      </c>
      <c r="F52" s="8">
        <v>147</v>
      </c>
      <c r="G52" s="8">
        <v>128</v>
      </c>
      <c r="H52" s="8">
        <v>165</v>
      </c>
      <c r="I52" s="8">
        <v>165</v>
      </c>
      <c r="J52" s="8">
        <v>150</v>
      </c>
      <c r="K52" s="8">
        <v>168</v>
      </c>
      <c r="N52" s="9" t="str">
        <f>B52</f>
        <v>Home-Based</v>
      </c>
      <c r="O52" s="11">
        <f>C52/SUM(C52:C54)</f>
        <v>3.4864150036066362E-2</v>
      </c>
      <c r="P52" s="11">
        <f t="shared" ref="P52:W52" si="31">D52/SUM(D52:D54)</f>
        <v>3.1819285887782364E-2</v>
      </c>
      <c r="Q52" s="11">
        <f t="shared" si="31"/>
        <v>2.9383886255924172E-2</v>
      </c>
      <c r="R52" s="11">
        <f t="shared" si="31"/>
        <v>3.5679611650485436E-2</v>
      </c>
      <c r="S52" s="11">
        <f t="shared" si="31"/>
        <v>3.0260047281323876E-2</v>
      </c>
      <c r="T52" s="11">
        <f t="shared" si="31"/>
        <v>3.8787023977433006E-2</v>
      </c>
      <c r="U52" s="11">
        <f t="shared" si="31"/>
        <v>3.968253968253968E-2</v>
      </c>
      <c r="V52" s="11">
        <f t="shared" si="31"/>
        <v>3.6558615647087497E-2</v>
      </c>
      <c r="W52" s="11">
        <f t="shared" si="31"/>
        <v>4.1543026706231452E-2</v>
      </c>
    </row>
    <row r="53" spans="2:23">
      <c r="B53" s="3" t="s">
        <v>114</v>
      </c>
      <c r="C53" s="8">
        <v>70</v>
      </c>
      <c r="D53" s="8">
        <v>68</v>
      </c>
      <c r="E53" s="8">
        <v>59</v>
      </c>
      <c r="F53" s="8">
        <v>74</v>
      </c>
      <c r="G53" s="8">
        <v>42</v>
      </c>
      <c r="H53" s="8">
        <v>68</v>
      </c>
      <c r="I53" s="8">
        <v>88</v>
      </c>
      <c r="J53" s="8">
        <v>103</v>
      </c>
      <c r="K53" s="8">
        <v>104</v>
      </c>
      <c r="N53" s="9" t="str">
        <f>B53</f>
        <v>Private</v>
      </c>
      <c r="O53" s="11">
        <f>C53/SUM(C52:C54)</f>
        <v>1.6830968982928587E-2</v>
      </c>
      <c r="P53" s="11">
        <f t="shared" ref="P53:W53" si="32">D53/SUM(D52:D54)</f>
        <v>1.6516881224192374E-2</v>
      </c>
      <c r="Q53" s="11">
        <f t="shared" si="32"/>
        <v>1.3981042654028436E-2</v>
      </c>
      <c r="R53" s="11">
        <f t="shared" si="32"/>
        <v>1.7961165048543688E-2</v>
      </c>
      <c r="S53" s="11">
        <f t="shared" si="32"/>
        <v>9.9290780141843976E-3</v>
      </c>
      <c r="T53" s="11">
        <f t="shared" si="32"/>
        <v>1.5984955336154207E-2</v>
      </c>
      <c r="U53" s="11">
        <f t="shared" si="32"/>
        <v>2.1164021164021163E-2</v>
      </c>
      <c r="V53" s="11">
        <f t="shared" si="32"/>
        <v>2.5103582744333414E-2</v>
      </c>
      <c r="W53" s="11">
        <f t="shared" si="32"/>
        <v>2.5717111770524232E-2</v>
      </c>
    </row>
    <row r="54" spans="2:23">
      <c r="B54" s="3" t="s">
        <v>115</v>
      </c>
      <c r="C54" s="8">
        <v>3944</v>
      </c>
      <c r="D54" s="8">
        <v>3918</v>
      </c>
      <c r="E54" s="8">
        <v>4037</v>
      </c>
      <c r="F54" s="8">
        <v>3899</v>
      </c>
      <c r="G54" s="8">
        <v>4060</v>
      </c>
      <c r="H54" s="8">
        <v>4021</v>
      </c>
      <c r="I54" s="8">
        <v>3905</v>
      </c>
      <c r="J54" s="8">
        <v>3850</v>
      </c>
      <c r="K54" s="8">
        <v>3772</v>
      </c>
      <c r="M54" s="19"/>
      <c r="N54" s="19" t="str">
        <f>B54</f>
        <v>Public</v>
      </c>
      <c r="O54" s="20">
        <f>C54/SUM(C52:C54)</f>
        <v>0.94830488098100507</v>
      </c>
      <c r="P54" s="20">
        <f t="shared" ref="P54:W54" si="33">D54/SUM(D52:D54)</f>
        <v>0.95166383288802525</v>
      </c>
      <c r="Q54" s="20">
        <f t="shared" si="33"/>
        <v>0.95663507109004742</v>
      </c>
      <c r="R54" s="20">
        <f t="shared" si="33"/>
        <v>0.94635922330097089</v>
      </c>
      <c r="S54" s="20">
        <f t="shared" si="33"/>
        <v>0.95981087470449178</v>
      </c>
      <c r="T54" s="20">
        <f t="shared" si="33"/>
        <v>0.94522802068641276</v>
      </c>
      <c r="U54" s="20">
        <f t="shared" si="33"/>
        <v>0.93915343915343918</v>
      </c>
      <c r="V54" s="20">
        <f t="shared" si="33"/>
        <v>0.93833780160857905</v>
      </c>
      <c r="W54" s="20">
        <f t="shared" si="33"/>
        <v>0.93273986152324428</v>
      </c>
    </row>
    <row r="55" spans="2:23">
      <c r="B55" s="132" t="s">
        <v>150</v>
      </c>
      <c r="C55" s="133"/>
      <c r="D55" s="133"/>
      <c r="E55" s="133"/>
      <c r="F55" s="133"/>
      <c r="G55" s="133"/>
      <c r="H55" s="133"/>
      <c r="I55" s="133"/>
      <c r="J55" s="133"/>
      <c r="K55" s="133"/>
      <c r="M55" s="1" t="s">
        <v>177</v>
      </c>
      <c r="N55" s="1"/>
      <c r="O55" s="1" t="str">
        <f>$C$14</f>
        <v>2015-2016</v>
      </c>
      <c r="P55" s="1" t="str">
        <f>$D$14</f>
        <v>2016-2017</v>
      </c>
      <c r="Q55" s="1" t="str">
        <f>$E$14</f>
        <v>2017-2018</v>
      </c>
      <c r="R55" s="1" t="str">
        <f>$F$14</f>
        <v>2018-2019</v>
      </c>
      <c r="S55" s="1" t="str">
        <f>$G$14</f>
        <v>2019-2020</v>
      </c>
      <c r="T55" s="1" t="str">
        <f>$H$14</f>
        <v>2020-2021</v>
      </c>
      <c r="U55" s="1" t="str">
        <f>$I$14</f>
        <v>2021-2022</v>
      </c>
      <c r="V55" s="1" t="str">
        <f>$J$14</f>
        <v>2022-2023</v>
      </c>
      <c r="W55" s="1" t="str">
        <f>$K$14</f>
        <v>2023-2024</v>
      </c>
    </row>
    <row r="56" spans="2:23">
      <c r="B56" s="3" t="s">
        <v>113</v>
      </c>
      <c r="C56" s="8">
        <v>130</v>
      </c>
      <c r="D56" s="8">
        <v>127</v>
      </c>
      <c r="E56" s="8">
        <v>130</v>
      </c>
      <c r="F56" s="8">
        <v>145</v>
      </c>
      <c r="G56" s="8">
        <v>104</v>
      </c>
      <c r="H56" s="8">
        <v>160</v>
      </c>
      <c r="I56" s="8">
        <v>129</v>
      </c>
      <c r="J56" s="8">
        <v>133</v>
      </c>
      <c r="K56" s="8">
        <v>137</v>
      </c>
      <c r="N56" s="9" t="str">
        <f>B56</f>
        <v>Home-Based</v>
      </c>
      <c r="O56" s="11">
        <f>C56/SUM(C56:C58)</f>
        <v>3.1018849916487713E-2</v>
      </c>
      <c r="P56" s="11">
        <f t="shared" ref="P56:W56" si="34">D56/SUM(D56:D58)</f>
        <v>2.9466357308584688E-2</v>
      </c>
      <c r="Q56" s="11">
        <f t="shared" si="34"/>
        <v>3.0974505599237551E-2</v>
      </c>
      <c r="R56" s="11">
        <f t="shared" si="34"/>
        <v>3.2768361581920903E-2</v>
      </c>
      <c r="S56" s="11">
        <f t="shared" si="34"/>
        <v>2.4282045295353723E-2</v>
      </c>
      <c r="T56" s="11">
        <f t="shared" si="34"/>
        <v>3.4820457018498369E-2</v>
      </c>
      <c r="U56" s="11">
        <f t="shared" si="34"/>
        <v>3.0554239696826149E-2</v>
      </c>
      <c r="V56" s="11">
        <f t="shared" si="34"/>
        <v>3.2071376898963104E-2</v>
      </c>
      <c r="W56" s="11">
        <f t="shared" si="34"/>
        <v>3.1934731934731932E-2</v>
      </c>
    </row>
    <row r="57" spans="2:23">
      <c r="B57" s="3" t="s">
        <v>114</v>
      </c>
      <c r="C57" s="8">
        <v>79</v>
      </c>
      <c r="D57" s="8">
        <v>73</v>
      </c>
      <c r="E57" s="8">
        <v>59</v>
      </c>
      <c r="F57" s="8">
        <v>52</v>
      </c>
      <c r="G57" s="8">
        <v>57</v>
      </c>
      <c r="H57" s="8">
        <v>50</v>
      </c>
      <c r="I57" s="8">
        <v>73</v>
      </c>
      <c r="J57" s="8">
        <v>75</v>
      </c>
      <c r="K57" s="8">
        <v>108</v>
      </c>
      <c r="N57" s="9" t="str">
        <f>B57</f>
        <v>Private</v>
      </c>
      <c r="O57" s="11">
        <f>C57/SUM(C56:C58)</f>
        <v>1.8849916487711765E-2</v>
      </c>
      <c r="P57" s="11">
        <f t="shared" ref="P57:W57" si="35">D57/SUM(D56:D58)</f>
        <v>1.6937354988399073E-2</v>
      </c>
      <c r="Q57" s="11">
        <f t="shared" si="35"/>
        <v>1.405766023350012E-2</v>
      </c>
      <c r="R57" s="11">
        <f t="shared" si="35"/>
        <v>1.175141242937853E-2</v>
      </c>
      <c r="S57" s="11">
        <f t="shared" si="35"/>
        <v>1.3308428671491944E-2</v>
      </c>
      <c r="T57" s="11">
        <f t="shared" si="35"/>
        <v>1.088139281828074E-2</v>
      </c>
      <c r="U57" s="11">
        <f t="shared" si="35"/>
        <v>1.7290383704405495E-2</v>
      </c>
      <c r="V57" s="11">
        <f t="shared" si="35"/>
        <v>1.808536291294912E-2</v>
      </c>
      <c r="W57" s="11">
        <f t="shared" si="35"/>
        <v>2.5174825174825177E-2</v>
      </c>
    </row>
    <row r="58" spans="2:23">
      <c r="B58" s="3" t="s">
        <v>115</v>
      </c>
      <c r="C58" s="8">
        <v>3982</v>
      </c>
      <c r="D58" s="8">
        <v>4110</v>
      </c>
      <c r="E58" s="8">
        <v>4008</v>
      </c>
      <c r="F58" s="8">
        <v>4228</v>
      </c>
      <c r="G58" s="8">
        <v>4122</v>
      </c>
      <c r="H58" s="8">
        <v>4385</v>
      </c>
      <c r="I58" s="8">
        <v>4020</v>
      </c>
      <c r="J58" s="8">
        <v>3939</v>
      </c>
      <c r="K58" s="8">
        <v>4045</v>
      </c>
      <c r="M58" s="19"/>
      <c r="N58" s="19" t="str">
        <f>B58</f>
        <v>Public</v>
      </c>
      <c r="O58" s="20">
        <f>C58/SUM(C56:C58)</f>
        <v>0.95013123359580054</v>
      </c>
      <c r="P58" s="20">
        <f t="shared" ref="P58:W58" si="36">D58/SUM(D56:D58)</f>
        <v>0.95359628770301619</v>
      </c>
      <c r="Q58" s="20">
        <f t="shared" si="36"/>
        <v>0.95496783416726228</v>
      </c>
      <c r="R58" s="20">
        <f t="shared" si="36"/>
        <v>0.95548022598870053</v>
      </c>
      <c r="S58" s="20">
        <f t="shared" si="36"/>
        <v>0.96240952603315433</v>
      </c>
      <c r="T58" s="20">
        <f t="shared" si="36"/>
        <v>0.95429815016322084</v>
      </c>
      <c r="U58" s="20">
        <f t="shared" si="36"/>
        <v>0.95215537659876837</v>
      </c>
      <c r="V58" s="20">
        <f t="shared" si="36"/>
        <v>0.94984326018808773</v>
      </c>
      <c r="W58" s="20">
        <f t="shared" si="36"/>
        <v>0.94289044289044288</v>
      </c>
    </row>
    <row r="59" spans="2:23">
      <c r="B59" s="132" t="s">
        <v>151</v>
      </c>
      <c r="C59" s="133"/>
      <c r="D59" s="133"/>
      <c r="E59" s="133"/>
      <c r="F59" s="133"/>
      <c r="G59" s="133"/>
      <c r="H59" s="133"/>
      <c r="I59" s="133"/>
      <c r="J59" s="133"/>
      <c r="K59" s="133"/>
      <c r="M59" s="1" t="s">
        <v>178</v>
      </c>
      <c r="N59" s="1"/>
      <c r="O59" s="1" t="str">
        <f>$C$14</f>
        <v>2015-2016</v>
      </c>
      <c r="P59" s="1" t="str">
        <f>$D$14</f>
        <v>2016-2017</v>
      </c>
      <c r="Q59" s="1" t="str">
        <f>$E$14</f>
        <v>2017-2018</v>
      </c>
      <c r="R59" s="1" t="str">
        <f>$F$14</f>
        <v>2018-2019</v>
      </c>
      <c r="S59" s="1" t="str">
        <f>$G$14</f>
        <v>2019-2020</v>
      </c>
      <c r="T59" s="1" t="str">
        <f>$H$14</f>
        <v>2020-2021</v>
      </c>
      <c r="U59" s="1" t="str">
        <f>$I$14</f>
        <v>2021-2022</v>
      </c>
      <c r="V59" s="1" t="str">
        <f>$J$14</f>
        <v>2022-2023</v>
      </c>
      <c r="W59" s="1" t="str">
        <f>$K$14</f>
        <v>2023-2024</v>
      </c>
    </row>
    <row r="60" spans="2:23">
      <c r="B60" s="3" t="s">
        <v>113</v>
      </c>
      <c r="C60" s="8">
        <v>112</v>
      </c>
      <c r="D60" s="8">
        <v>130</v>
      </c>
      <c r="E60" s="8">
        <v>87</v>
      </c>
      <c r="F60" s="8">
        <v>121</v>
      </c>
      <c r="G60" s="8">
        <v>74</v>
      </c>
      <c r="H60" s="8">
        <v>126</v>
      </c>
      <c r="I60" s="8">
        <v>108</v>
      </c>
      <c r="J60" s="8">
        <v>99</v>
      </c>
      <c r="K60" s="8">
        <v>137</v>
      </c>
      <c r="N60" s="9" t="str">
        <f>B60</f>
        <v>Home-Based</v>
      </c>
      <c r="O60" s="11">
        <f>C60/SUM(C60:C62)</f>
        <v>2.5705760844617856E-2</v>
      </c>
      <c r="P60" s="11">
        <f t="shared" ref="P60:W60" si="37">D60/SUM(D60:D62)</f>
        <v>3.048780487804878E-2</v>
      </c>
      <c r="Q60" s="11">
        <f t="shared" si="37"/>
        <v>2.0567375886524821E-2</v>
      </c>
      <c r="R60" s="11">
        <f t="shared" si="37"/>
        <v>2.8782112274024739E-2</v>
      </c>
      <c r="S60" s="11">
        <f t="shared" si="37"/>
        <v>1.7661097852028639E-2</v>
      </c>
      <c r="T60" s="11">
        <f t="shared" si="37"/>
        <v>2.8972177512071741E-2</v>
      </c>
      <c r="U60" s="11">
        <f t="shared" si="37"/>
        <v>2.5453688427999058E-2</v>
      </c>
      <c r="V60" s="11">
        <f t="shared" si="37"/>
        <v>2.4768576432324243E-2</v>
      </c>
      <c r="W60" s="11">
        <f t="shared" si="37"/>
        <v>3.2996146435452796E-2</v>
      </c>
    </row>
    <row r="61" spans="2:23">
      <c r="B61" s="3" t="s">
        <v>114</v>
      </c>
      <c r="C61" s="8">
        <v>51</v>
      </c>
      <c r="D61" s="8">
        <v>64</v>
      </c>
      <c r="E61" s="8">
        <v>54</v>
      </c>
      <c r="F61" s="8">
        <v>45</v>
      </c>
      <c r="G61" s="8">
        <v>43</v>
      </c>
      <c r="H61" s="8">
        <v>49</v>
      </c>
      <c r="I61" s="8">
        <v>48</v>
      </c>
      <c r="J61" s="8">
        <v>69</v>
      </c>
      <c r="K61" s="8">
        <v>72</v>
      </c>
      <c r="N61" s="9" t="str">
        <f>B61</f>
        <v>Private</v>
      </c>
      <c r="O61" s="11">
        <f>C61/SUM(C60:C62)</f>
        <v>1.1705301813174203E-2</v>
      </c>
      <c r="P61" s="11">
        <f t="shared" ref="P61:W61" si="38">D61/SUM(D60:D62)</f>
        <v>1.50093808630394E-2</v>
      </c>
      <c r="Q61" s="11">
        <f t="shared" si="38"/>
        <v>1.276595744680851E-2</v>
      </c>
      <c r="R61" s="11">
        <f t="shared" si="38"/>
        <v>1.0704091341579448E-2</v>
      </c>
      <c r="S61" s="11">
        <f t="shared" si="38"/>
        <v>1.026252983293556E-2</v>
      </c>
      <c r="T61" s="11">
        <f t="shared" si="38"/>
        <v>1.1266957921361233E-2</v>
      </c>
      <c r="U61" s="11">
        <f t="shared" si="38"/>
        <v>1.1312750412444025E-2</v>
      </c>
      <c r="V61" s="11">
        <f t="shared" si="38"/>
        <v>1.7262947210407806E-2</v>
      </c>
      <c r="W61" s="11">
        <f t="shared" si="38"/>
        <v>1.7341040462427744E-2</v>
      </c>
    </row>
    <row r="62" spans="2:23">
      <c r="B62" s="3" t="s">
        <v>115</v>
      </c>
      <c r="C62" s="8">
        <v>4194</v>
      </c>
      <c r="D62" s="8">
        <v>4070</v>
      </c>
      <c r="E62" s="8">
        <v>4089</v>
      </c>
      <c r="F62" s="8">
        <v>4038</v>
      </c>
      <c r="G62" s="8">
        <v>4073</v>
      </c>
      <c r="H62" s="8">
        <v>4174</v>
      </c>
      <c r="I62" s="8">
        <v>4087</v>
      </c>
      <c r="J62" s="8">
        <v>3829</v>
      </c>
      <c r="K62" s="8">
        <v>3943</v>
      </c>
      <c r="M62" s="19"/>
      <c r="N62" s="19" t="str">
        <f>B62</f>
        <v>Public</v>
      </c>
      <c r="O62" s="20">
        <f>C62/SUM(C60:C62)</f>
        <v>0.96258893734220796</v>
      </c>
      <c r="P62" s="20">
        <f t="shared" ref="P62:W62" si="39">D62/SUM(D60:D62)</f>
        <v>0.95450281425891181</v>
      </c>
      <c r="Q62" s="20">
        <f t="shared" si="39"/>
        <v>0.96666666666666667</v>
      </c>
      <c r="R62" s="20">
        <f t="shared" si="39"/>
        <v>0.96051379638439582</v>
      </c>
      <c r="S62" s="20">
        <f t="shared" si="39"/>
        <v>0.97207637231503585</v>
      </c>
      <c r="T62" s="20">
        <f t="shared" si="39"/>
        <v>0.95976086456656706</v>
      </c>
      <c r="U62" s="20">
        <f t="shared" si="39"/>
        <v>0.96323356115955694</v>
      </c>
      <c r="V62" s="20">
        <f t="shared" si="39"/>
        <v>0.95796847635726801</v>
      </c>
      <c r="W62" s="20">
        <f t="shared" si="39"/>
        <v>0.94966281310211942</v>
      </c>
    </row>
    <row r="63" spans="2:23">
      <c r="B63" s="132" t="s">
        <v>152</v>
      </c>
      <c r="C63" s="133"/>
      <c r="D63" s="133"/>
      <c r="E63" s="133"/>
      <c r="F63" s="133"/>
      <c r="G63" s="133"/>
      <c r="H63" s="133"/>
      <c r="I63" s="133"/>
      <c r="J63" s="133"/>
      <c r="K63" s="133"/>
      <c r="M63" s="1" t="s">
        <v>179</v>
      </c>
      <c r="N63" s="1"/>
      <c r="O63" s="1" t="str">
        <f>$C$14</f>
        <v>2015-2016</v>
      </c>
      <c r="P63" s="1" t="str">
        <f>$D$14</f>
        <v>2016-2017</v>
      </c>
      <c r="Q63" s="1" t="str">
        <f>$E$14</f>
        <v>2017-2018</v>
      </c>
      <c r="R63" s="1" t="str">
        <f>$F$14</f>
        <v>2018-2019</v>
      </c>
      <c r="S63" s="1" t="str">
        <f>$G$14</f>
        <v>2019-2020</v>
      </c>
      <c r="T63" s="1" t="str">
        <f>$H$14</f>
        <v>2020-2021</v>
      </c>
      <c r="U63" s="1" t="str">
        <f>$I$14</f>
        <v>2021-2022</v>
      </c>
      <c r="V63" s="1" t="str">
        <f>$J$14</f>
        <v>2022-2023</v>
      </c>
      <c r="W63" s="1" t="str">
        <f>$K$14</f>
        <v>2023-2024</v>
      </c>
    </row>
    <row r="64" spans="2:23">
      <c r="B64" s="3" t="s">
        <v>113</v>
      </c>
      <c r="C64" s="8">
        <v>116</v>
      </c>
      <c r="D64" s="8">
        <v>103</v>
      </c>
      <c r="E64" s="8">
        <v>120</v>
      </c>
      <c r="F64" s="8">
        <v>108</v>
      </c>
      <c r="G64" s="8">
        <v>75</v>
      </c>
      <c r="H64" s="8">
        <v>91</v>
      </c>
      <c r="I64" s="8">
        <v>88</v>
      </c>
      <c r="J64" s="8">
        <v>67</v>
      </c>
      <c r="K64" s="8">
        <v>112</v>
      </c>
      <c r="N64" s="9" t="str">
        <f>B64</f>
        <v>Home-Based</v>
      </c>
      <c r="O64" s="11">
        <f>C64/SUM(C64:C66)</f>
        <v>2.4359512809743807E-2</v>
      </c>
      <c r="P64" s="11">
        <f t="shared" ref="P64:W64" si="40">D64/SUM(D64:D66)</f>
        <v>2.1900914310014886E-2</v>
      </c>
      <c r="Q64" s="11">
        <f t="shared" si="40"/>
        <v>2.6684456304202801E-2</v>
      </c>
      <c r="R64" s="11">
        <f t="shared" si="40"/>
        <v>2.4064171122994651E-2</v>
      </c>
      <c r="S64" s="11">
        <f t="shared" si="40"/>
        <v>1.6505281690140844E-2</v>
      </c>
      <c r="T64" s="11">
        <f t="shared" si="40"/>
        <v>1.9041640510567063E-2</v>
      </c>
      <c r="U64" s="11">
        <f t="shared" si="40"/>
        <v>1.8663838812301166E-2</v>
      </c>
      <c r="V64" s="11">
        <f t="shared" si="40"/>
        <v>1.5310786106032906E-2</v>
      </c>
      <c r="W64" s="11">
        <f t="shared" si="40"/>
        <v>2.6272577996715927E-2</v>
      </c>
    </row>
    <row r="65" spans="2:23">
      <c r="B65" s="3" t="s">
        <v>114</v>
      </c>
      <c r="C65" s="8">
        <v>44</v>
      </c>
      <c r="D65" s="8">
        <v>48</v>
      </c>
      <c r="E65" s="8">
        <v>59</v>
      </c>
      <c r="F65" s="8">
        <v>53</v>
      </c>
      <c r="G65" s="8">
        <v>38</v>
      </c>
      <c r="H65" s="8">
        <v>111</v>
      </c>
      <c r="I65" s="8">
        <v>47</v>
      </c>
      <c r="J65" s="8">
        <v>46</v>
      </c>
      <c r="K65" s="8">
        <v>69</v>
      </c>
      <c r="N65" s="9" t="str">
        <f>B65</f>
        <v>Private</v>
      </c>
      <c r="O65" s="11">
        <f>C65/SUM(C64:C66)</f>
        <v>9.2398152036959266E-3</v>
      </c>
      <c r="P65" s="11">
        <f t="shared" ref="P65:V65" si="41">D65/SUM(D64:D66)</f>
        <v>1.0206251328938975E-2</v>
      </c>
      <c r="Q65" s="11">
        <f t="shared" si="41"/>
        <v>1.3119857682899711E-2</v>
      </c>
      <c r="R65" s="11">
        <f t="shared" si="41"/>
        <v>1.1809269162210338E-2</v>
      </c>
      <c r="S65" s="11">
        <f t="shared" si="41"/>
        <v>8.3626760563380274E-3</v>
      </c>
      <c r="T65" s="11">
        <f t="shared" si="41"/>
        <v>2.322661644695543E-2</v>
      </c>
      <c r="U65" s="11">
        <f t="shared" si="41"/>
        <v>9.9681866383881223E-3</v>
      </c>
      <c r="V65" s="11">
        <f t="shared" si="41"/>
        <v>1.0511882998171846E-2</v>
      </c>
      <c r="W65" s="11">
        <f>K65/SUM(K64:K66)</f>
        <v>1.6185784658691062E-2</v>
      </c>
    </row>
    <row r="66" spans="2:23">
      <c r="B66" s="3" t="s">
        <v>115</v>
      </c>
      <c r="C66" s="8">
        <v>4602</v>
      </c>
      <c r="D66" s="8">
        <v>4552</v>
      </c>
      <c r="E66" s="8">
        <v>4318</v>
      </c>
      <c r="F66" s="8">
        <v>4327</v>
      </c>
      <c r="G66" s="8">
        <v>4431</v>
      </c>
      <c r="H66" s="8">
        <v>4577</v>
      </c>
      <c r="I66" s="8">
        <v>4580</v>
      </c>
      <c r="J66" s="8">
        <v>4263</v>
      </c>
      <c r="K66" s="8">
        <v>4082</v>
      </c>
      <c r="M66" s="19"/>
      <c r="N66" s="19" t="str">
        <f>B66</f>
        <v>Public</v>
      </c>
      <c r="O66" s="20">
        <f>C66/SUM(C64:C66)</f>
        <v>0.96640067198656032</v>
      </c>
      <c r="P66" s="20">
        <f t="shared" ref="P66:W66" si="42">D66/SUM(D64:D66)</f>
        <v>0.96789283436104612</v>
      </c>
      <c r="Q66" s="20">
        <f t="shared" si="42"/>
        <v>0.96019568601289751</v>
      </c>
      <c r="R66" s="20">
        <f t="shared" si="42"/>
        <v>0.964126559714795</v>
      </c>
      <c r="S66" s="20">
        <f t="shared" si="42"/>
        <v>0.97513204225352113</v>
      </c>
      <c r="T66" s="20">
        <f t="shared" si="42"/>
        <v>0.95773174304247755</v>
      </c>
      <c r="U66" s="20">
        <f t="shared" si="42"/>
        <v>0.97136797454931068</v>
      </c>
      <c r="V66" s="20">
        <f t="shared" si="42"/>
        <v>0.97417733089579528</v>
      </c>
      <c r="W66" s="20">
        <f t="shared" si="42"/>
        <v>0.95754163734459297</v>
      </c>
    </row>
    <row r="67" spans="2:23">
      <c r="B67" s="132" t="s">
        <v>243</v>
      </c>
      <c r="C67" s="133"/>
      <c r="D67" s="133"/>
      <c r="E67" s="133"/>
      <c r="F67" s="133"/>
      <c r="G67" s="133"/>
      <c r="H67" s="133"/>
      <c r="I67" s="133"/>
      <c r="J67" s="133"/>
      <c r="K67" s="133"/>
      <c r="M67" s="1" t="s">
        <v>248</v>
      </c>
      <c r="N67" s="1"/>
      <c r="O67" s="1" t="str">
        <f>$C$14</f>
        <v>2015-2016</v>
      </c>
      <c r="P67" s="1" t="str">
        <f>$D$14</f>
        <v>2016-2017</v>
      </c>
      <c r="Q67" s="1" t="str">
        <f>$E$14</f>
        <v>2017-2018</v>
      </c>
      <c r="R67" s="1" t="str">
        <f>$F$14</f>
        <v>2018-2019</v>
      </c>
      <c r="S67" s="1" t="str">
        <f>$G$14</f>
        <v>2019-2020</v>
      </c>
      <c r="T67" s="1" t="str">
        <f>$H$14</f>
        <v>2020-2021</v>
      </c>
      <c r="U67" s="1" t="str">
        <f>$I$14</f>
        <v>2021-2022</v>
      </c>
      <c r="V67" s="1" t="str">
        <f>$J$14</f>
        <v>2022-2023</v>
      </c>
      <c r="W67" s="1" t="str">
        <f>$K$14</f>
        <v>2023-2024</v>
      </c>
    </row>
    <row r="68" spans="2:23">
      <c r="B68" s="3" t="s">
        <v>113</v>
      </c>
      <c r="C68" s="8">
        <v>503</v>
      </c>
      <c r="D68" s="8">
        <v>491</v>
      </c>
      <c r="E68" s="8">
        <v>461</v>
      </c>
      <c r="F68" s="8">
        <v>521</v>
      </c>
      <c r="G68" s="8">
        <v>381</v>
      </c>
      <c r="H68" s="8">
        <v>542</v>
      </c>
      <c r="I68" s="8">
        <v>490</v>
      </c>
      <c r="J68" s="8">
        <v>449</v>
      </c>
      <c r="K68" s="8">
        <v>554</v>
      </c>
      <c r="N68" s="9" t="str">
        <f>B68</f>
        <v>Home-Based</v>
      </c>
      <c r="O68" s="11">
        <f>C68/SUM(C68:C70)</f>
        <v>2.7819257784414578E-2</v>
      </c>
      <c r="P68" s="11">
        <f t="shared" ref="P68" si="43">D68/SUM(D68:D70)</f>
        <v>2.7184143505702581E-2</v>
      </c>
      <c r="Q68" s="11">
        <f t="shared" ref="Q68" si="44">E68/SUM(E68:E70)</f>
        <v>2.5551490965524885E-2</v>
      </c>
      <c r="R68" s="11">
        <f t="shared" ref="R68" si="45">F68/SUM(F68:F70)</f>
        <v>2.8664172535211269E-2</v>
      </c>
      <c r="S68" s="11">
        <f t="shared" ref="S68" si="46">G68/SUM(G68:G70)</f>
        <v>2.088701277342251E-2</v>
      </c>
      <c r="T68" s="11">
        <f t="shared" ref="T68" si="47">H68/SUM(H68:H70)</f>
        <v>2.8375477723679387E-2</v>
      </c>
      <c r="U68" s="11">
        <f t="shared" ref="U68" si="48">I68/SUM(I68:I70)</f>
        <v>2.7012127894156562E-2</v>
      </c>
      <c r="V68" s="11">
        <f t="shared" ref="V68" si="49">J68/SUM(J68:J70)</f>
        <v>2.5889407830248515E-2</v>
      </c>
      <c r="W68" s="11">
        <f t="shared" ref="W68" si="50">K68/SUM(K68:K70)</f>
        <v>3.170606077948835E-2</v>
      </c>
    </row>
    <row r="69" spans="2:23">
      <c r="B69" s="3" t="s">
        <v>114</v>
      </c>
      <c r="C69" s="8">
        <v>244</v>
      </c>
      <c r="D69" s="8">
        <v>253</v>
      </c>
      <c r="E69" s="8">
        <v>231</v>
      </c>
      <c r="F69" s="8">
        <v>224</v>
      </c>
      <c r="G69" s="8">
        <v>180</v>
      </c>
      <c r="H69" s="8">
        <v>278</v>
      </c>
      <c r="I69" s="8">
        <v>256</v>
      </c>
      <c r="J69" s="8">
        <v>293</v>
      </c>
      <c r="K69" s="8">
        <v>353</v>
      </c>
      <c r="N69" s="9" t="str">
        <f>B69</f>
        <v>Private</v>
      </c>
      <c r="O69" s="11">
        <f>C69/SUM(C68:C70)</f>
        <v>1.3494828825839279E-2</v>
      </c>
      <c r="P69" s="11">
        <f t="shared" ref="P69" si="51">D69/SUM(D68:D70)</f>
        <v>1.4007308160779537E-2</v>
      </c>
      <c r="Q69" s="11">
        <f t="shared" ref="Q69" si="52">E69/SUM(E68:E70)</f>
        <v>1.2803458596607914E-2</v>
      </c>
      <c r="R69" s="11">
        <f t="shared" ref="R69" si="53">F69/SUM(F68:F70)</f>
        <v>1.232394366197183E-2</v>
      </c>
      <c r="S69" s="11">
        <f t="shared" ref="S69" si="54">G69/SUM(G68:G70)</f>
        <v>9.8678800504358316E-3</v>
      </c>
      <c r="T69" s="11">
        <f t="shared" ref="T69" si="55">H69/SUM(H68:H70)</f>
        <v>1.455421182137061E-2</v>
      </c>
      <c r="U69" s="11">
        <f t="shared" ref="U69" si="56">I69/SUM(I68:I70)</f>
        <v>1.4112458654906285E-2</v>
      </c>
      <c r="V69" s="11">
        <f t="shared" ref="V69" si="57">J69/SUM(J68:J70)</f>
        <v>1.6894424263391571E-2</v>
      </c>
      <c r="W69" s="11">
        <f>K69/SUM(K68:K70)</f>
        <v>2.0202598294511532E-2</v>
      </c>
    </row>
    <row r="70" spans="2:23">
      <c r="B70" s="3" t="s">
        <v>115</v>
      </c>
      <c r="C70" s="8">
        <v>17334</v>
      </c>
      <c r="D70" s="8">
        <v>17318</v>
      </c>
      <c r="E70" s="8">
        <v>17350</v>
      </c>
      <c r="F70" s="8">
        <v>17431</v>
      </c>
      <c r="G70" s="8">
        <v>17680</v>
      </c>
      <c r="H70" s="8">
        <v>18281</v>
      </c>
      <c r="I70" s="8">
        <v>17394</v>
      </c>
      <c r="J70" s="8">
        <v>16601</v>
      </c>
      <c r="K70" s="8">
        <v>16566</v>
      </c>
      <c r="N70" s="9" t="str">
        <f>B70</f>
        <v>Public</v>
      </c>
      <c r="O70" s="11">
        <f>C70/SUM(C68:C70)</f>
        <v>0.95868591338974618</v>
      </c>
      <c r="P70" s="11">
        <f t="shared" ref="P70" si="58">D70/SUM(D68:D70)</f>
        <v>0.95880854833351792</v>
      </c>
      <c r="Q70" s="11">
        <f t="shared" ref="Q70" si="59">E70/SUM(E68:E70)</f>
        <v>0.96164505043786719</v>
      </c>
      <c r="R70" s="11">
        <f t="shared" ref="R70" si="60">F70/SUM(F68:F70)</f>
        <v>0.95901188380281688</v>
      </c>
      <c r="S70" s="11">
        <f t="shared" ref="S70" si="61">G70/SUM(G68:G70)</f>
        <v>0.96924510717614165</v>
      </c>
      <c r="T70" s="11">
        <f t="shared" ref="T70" si="62">H70/SUM(H68:H70)</f>
        <v>0.95707031045495006</v>
      </c>
      <c r="U70" s="11">
        <f t="shared" ref="U70" si="63">I70/SUM(I68:I70)</f>
        <v>0.95887541345093719</v>
      </c>
      <c r="V70" s="11">
        <f t="shared" ref="V70" si="64">J70/SUM(J68:J70)</f>
        <v>0.95721616790635988</v>
      </c>
      <c r="W70" s="11">
        <f t="shared" ref="W70" si="65">K70/SUM(K68:K70)</f>
        <v>0.94809134092600011</v>
      </c>
    </row>
    <row r="71" spans="2:23">
      <c r="B71" s="137" t="s">
        <v>153</v>
      </c>
      <c r="C71" s="138">
        <v>3914.5</v>
      </c>
      <c r="D71" s="138">
        <v>3932</v>
      </c>
      <c r="E71" s="138">
        <v>3859</v>
      </c>
      <c r="F71" s="138">
        <v>3949.5</v>
      </c>
      <c r="G71" s="138">
        <v>3927</v>
      </c>
      <c r="H71" s="138">
        <v>3490.5</v>
      </c>
      <c r="I71" s="138">
        <v>3900</v>
      </c>
      <c r="J71" s="138">
        <v>3698.5</v>
      </c>
      <c r="K71" s="138">
        <v>3658.5</v>
      </c>
    </row>
    <row r="72" spans="2:23">
      <c r="B72" s="139" t="s">
        <v>154</v>
      </c>
      <c r="C72" s="140">
        <v>3848.5</v>
      </c>
      <c r="D72" s="140">
        <v>3873</v>
      </c>
      <c r="E72" s="140">
        <v>3950</v>
      </c>
      <c r="F72" s="140">
        <v>3941.5</v>
      </c>
      <c r="G72" s="140">
        <v>3894</v>
      </c>
      <c r="H72" s="140">
        <v>3780.5</v>
      </c>
      <c r="I72" s="140">
        <v>3710</v>
      </c>
      <c r="J72" s="140">
        <v>3976.5</v>
      </c>
      <c r="K72" s="140">
        <v>3740</v>
      </c>
      <c r="M72" s="1"/>
      <c r="N72" s="1"/>
      <c r="O72" s="1"/>
      <c r="P72" s="1"/>
      <c r="Q72" s="1"/>
      <c r="R72" s="1"/>
      <c r="S72" s="1"/>
      <c r="T72" s="1"/>
      <c r="U72" s="1"/>
      <c r="V72" s="1"/>
      <c r="W72" s="1"/>
    </row>
    <row r="73" spans="2:23">
      <c r="B73" s="139" t="s">
        <v>155</v>
      </c>
      <c r="C73" s="140">
        <v>4095.5</v>
      </c>
      <c r="D73" s="140">
        <v>3864</v>
      </c>
      <c r="E73" s="140">
        <v>3832.5</v>
      </c>
      <c r="F73" s="140">
        <v>3959.5</v>
      </c>
      <c r="G73" s="140">
        <v>3821</v>
      </c>
      <c r="H73" s="140">
        <v>3736</v>
      </c>
      <c r="I73" s="140">
        <v>3811</v>
      </c>
      <c r="J73" s="140">
        <v>3565</v>
      </c>
      <c r="K73" s="140">
        <v>3824</v>
      </c>
      <c r="O73" s="11"/>
      <c r="P73" s="11"/>
      <c r="Q73" s="11"/>
      <c r="R73" s="11"/>
      <c r="S73" s="11"/>
      <c r="T73" s="11"/>
      <c r="U73" s="11"/>
      <c r="V73" s="11"/>
      <c r="W73" s="11"/>
    </row>
    <row r="74" spans="2:23">
      <c r="B74" s="139" t="s">
        <v>156</v>
      </c>
      <c r="C74" s="140">
        <v>4002</v>
      </c>
      <c r="D74" s="140">
        <v>4121</v>
      </c>
      <c r="E74" s="140">
        <v>3889</v>
      </c>
      <c r="F74" s="140">
        <v>3908</v>
      </c>
      <c r="G74" s="140">
        <v>3862</v>
      </c>
      <c r="H74" s="140">
        <v>3872</v>
      </c>
      <c r="I74" s="140">
        <v>3852</v>
      </c>
      <c r="J74" s="140">
        <v>3812</v>
      </c>
      <c r="K74" s="140">
        <v>3874</v>
      </c>
      <c r="O74" s="11"/>
      <c r="P74" s="11"/>
      <c r="Q74" s="11"/>
      <c r="R74" s="11"/>
      <c r="S74" s="11"/>
      <c r="T74" s="11"/>
      <c r="U74" s="11"/>
      <c r="V74" s="11"/>
      <c r="W74" s="11"/>
    </row>
    <row r="75" spans="2:23">
      <c r="B75" s="139" t="s">
        <v>157</v>
      </c>
      <c r="C75" s="140">
        <v>3904</v>
      </c>
      <c r="D75" s="140">
        <v>4026</v>
      </c>
      <c r="E75" s="140">
        <v>4117</v>
      </c>
      <c r="F75" s="140">
        <v>3908</v>
      </c>
      <c r="G75" s="140">
        <v>3770</v>
      </c>
      <c r="H75" s="140">
        <v>3772</v>
      </c>
      <c r="I75" s="140">
        <v>3872</v>
      </c>
      <c r="J75" s="140">
        <v>3891</v>
      </c>
      <c r="K75" s="140">
        <v>3868</v>
      </c>
      <c r="O75" s="11"/>
      <c r="P75" s="11"/>
      <c r="Q75" s="11"/>
      <c r="R75" s="11"/>
      <c r="S75" s="11"/>
      <c r="T75" s="11"/>
      <c r="U75" s="11"/>
      <c r="V75" s="11"/>
      <c r="W75" s="11"/>
    </row>
    <row r="76" spans="2:23">
      <c r="B76" s="139" t="s">
        <v>158</v>
      </c>
      <c r="C76" s="140">
        <v>3972</v>
      </c>
      <c r="D76" s="140">
        <v>3986</v>
      </c>
      <c r="E76" s="140">
        <v>4022</v>
      </c>
      <c r="F76" s="140">
        <v>4150</v>
      </c>
      <c r="G76" s="140">
        <v>3845</v>
      </c>
      <c r="H76" s="140">
        <v>3759</v>
      </c>
      <c r="I76" s="140">
        <v>3803</v>
      </c>
      <c r="J76" s="140">
        <v>3828</v>
      </c>
      <c r="K76" s="140">
        <v>3953</v>
      </c>
    </row>
    <row r="77" spans="2:23">
      <c r="B77" s="139" t="s">
        <v>159</v>
      </c>
      <c r="C77" s="140">
        <v>4017</v>
      </c>
      <c r="D77" s="140">
        <v>4016</v>
      </c>
      <c r="E77" s="140">
        <v>3918</v>
      </c>
      <c r="F77" s="140">
        <v>4031</v>
      </c>
      <c r="G77" s="140">
        <v>4109</v>
      </c>
      <c r="H77" s="140">
        <v>3831</v>
      </c>
      <c r="I77" s="140">
        <v>3894</v>
      </c>
      <c r="J77" s="140">
        <v>3796</v>
      </c>
      <c r="K77" s="140">
        <v>3890</v>
      </c>
      <c r="M77" s="1"/>
      <c r="N77" s="1"/>
      <c r="O77" s="1"/>
      <c r="P77" s="1"/>
      <c r="Q77" s="1"/>
      <c r="R77" s="1"/>
      <c r="S77" s="1"/>
      <c r="T77" s="1"/>
      <c r="U77" s="1"/>
      <c r="V77" s="1"/>
      <c r="W77" s="1"/>
    </row>
    <row r="78" spans="2:23">
      <c r="B78" s="139" t="s">
        <v>160</v>
      </c>
      <c r="C78" s="140">
        <v>4019</v>
      </c>
      <c r="D78" s="140">
        <v>3988</v>
      </c>
      <c r="E78" s="140">
        <v>3983</v>
      </c>
      <c r="F78" s="140">
        <v>3947</v>
      </c>
      <c r="G78" s="140">
        <v>3973</v>
      </c>
      <c r="H78" s="140">
        <v>4091</v>
      </c>
      <c r="I78" s="140">
        <v>3984</v>
      </c>
      <c r="J78" s="140">
        <v>3846</v>
      </c>
      <c r="K78" s="140">
        <v>3891</v>
      </c>
      <c r="O78" s="11"/>
      <c r="P78" s="11"/>
      <c r="Q78" s="11"/>
      <c r="R78" s="11"/>
      <c r="S78" s="11"/>
      <c r="T78" s="11"/>
      <c r="U78" s="11"/>
      <c r="V78" s="11"/>
      <c r="W78" s="11"/>
    </row>
    <row r="79" spans="2:23">
      <c r="B79" s="139" t="s">
        <v>161</v>
      </c>
      <c r="C79" s="140">
        <v>3873</v>
      </c>
      <c r="D79" s="140">
        <v>4030</v>
      </c>
      <c r="E79" s="140">
        <v>3928</v>
      </c>
      <c r="F79" s="140">
        <v>3954</v>
      </c>
      <c r="G79" s="140">
        <v>3873</v>
      </c>
      <c r="H79" s="140">
        <v>3999</v>
      </c>
      <c r="I79" s="140">
        <v>4215</v>
      </c>
      <c r="J79" s="140">
        <v>3953</v>
      </c>
      <c r="K79" s="140">
        <v>3975</v>
      </c>
      <c r="O79" s="11"/>
      <c r="P79" s="11"/>
      <c r="Q79" s="11"/>
      <c r="R79" s="11"/>
      <c r="S79" s="11"/>
      <c r="T79" s="11"/>
      <c r="U79" s="11"/>
      <c r="V79" s="11"/>
      <c r="W79" s="11"/>
    </row>
    <row r="80" spans="2:23">
      <c r="B80" s="139" t="s">
        <v>163</v>
      </c>
      <c r="C80" s="140">
        <v>4159</v>
      </c>
      <c r="D80" s="140">
        <v>4117</v>
      </c>
      <c r="E80" s="140">
        <v>4220</v>
      </c>
      <c r="F80" s="140">
        <v>4120</v>
      </c>
      <c r="G80" s="140">
        <v>4230</v>
      </c>
      <c r="H80" s="140">
        <v>4254</v>
      </c>
      <c r="I80" s="140">
        <v>4158</v>
      </c>
      <c r="J80" s="140">
        <v>4103</v>
      </c>
      <c r="K80" s="140">
        <v>4044</v>
      </c>
      <c r="O80" s="11"/>
      <c r="P80" s="11"/>
      <c r="Q80" s="11"/>
      <c r="R80" s="11"/>
      <c r="S80" s="11"/>
      <c r="T80" s="11"/>
      <c r="U80" s="11"/>
      <c r="V80" s="11"/>
      <c r="W80" s="11"/>
    </row>
    <row r="81" spans="2:23">
      <c r="B81" s="139" t="s">
        <v>164</v>
      </c>
      <c r="C81" s="140">
        <v>4191</v>
      </c>
      <c r="D81" s="140">
        <v>4310</v>
      </c>
      <c r="E81" s="140">
        <v>4197</v>
      </c>
      <c r="F81" s="140">
        <v>4425</v>
      </c>
      <c r="G81" s="140">
        <v>4283</v>
      </c>
      <c r="H81" s="140">
        <v>4595</v>
      </c>
      <c r="I81" s="140">
        <v>4222</v>
      </c>
      <c r="J81" s="140">
        <v>4147</v>
      </c>
      <c r="K81" s="140">
        <v>4290</v>
      </c>
    </row>
    <row r="82" spans="2:23">
      <c r="B82" s="139" t="s">
        <v>165</v>
      </c>
      <c r="C82" s="140">
        <v>4357</v>
      </c>
      <c r="D82" s="140">
        <v>4264</v>
      </c>
      <c r="E82" s="140">
        <v>4230</v>
      </c>
      <c r="F82" s="140">
        <v>4204</v>
      </c>
      <c r="G82" s="140">
        <v>4190</v>
      </c>
      <c r="H82" s="140">
        <v>4349</v>
      </c>
      <c r="I82" s="140">
        <v>4243</v>
      </c>
      <c r="J82" s="140">
        <v>3997</v>
      </c>
      <c r="K82" s="140">
        <v>4152</v>
      </c>
      <c r="M82" s="1"/>
      <c r="N82" s="1"/>
      <c r="O82" s="1"/>
      <c r="P82" s="1"/>
      <c r="Q82" s="1"/>
      <c r="R82" s="1"/>
      <c r="S82" s="1"/>
      <c r="T82" s="1"/>
      <c r="U82" s="1"/>
      <c r="V82" s="1"/>
      <c r="W82" s="1"/>
    </row>
    <row r="83" spans="2:23">
      <c r="B83" s="139" t="s">
        <v>166</v>
      </c>
      <c r="C83" s="140">
        <v>4762</v>
      </c>
      <c r="D83" s="140">
        <v>4703</v>
      </c>
      <c r="E83" s="140">
        <v>4497</v>
      </c>
      <c r="F83" s="140">
        <v>4488</v>
      </c>
      <c r="G83" s="140">
        <v>4544</v>
      </c>
      <c r="H83" s="140">
        <v>4779</v>
      </c>
      <c r="I83" s="140">
        <v>4715</v>
      </c>
      <c r="J83" s="140">
        <v>4376</v>
      </c>
      <c r="K83" s="140">
        <v>4263</v>
      </c>
      <c r="O83" s="11"/>
      <c r="P83" s="11"/>
      <c r="Q83" s="11"/>
      <c r="R83" s="11"/>
      <c r="S83" s="11"/>
      <c r="T83" s="11"/>
      <c r="U83" s="11"/>
      <c r="V83" s="11"/>
      <c r="W83" s="11"/>
    </row>
    <row r="84" spans="2:23">
      <c r="B84" s="139" t="s">
        <v>247</v>
      </c>
      <c r="C84" s="140">
        <v>18081</v>
      </c>
      <c r="D84" s="140">
        <v>18062</v>
      </c>
      <c r="E84" s="140">
        <v>18042</v>
      </c>
      <c r="F84" s="140">
        <v>18176</v>
      </c>
      <c r="G84" s="140">
        <v>18241</v>
      </c>
      <c r="H84" s="140">
        <v>19101</v>
      </c>
      <c r="I84" s="140">
        <v>18140</v>
      </c>
      <c r="J84" s="140">
        <v>17343</v>
      </c>
      <c r="K84" s="140">
        <v>17473</v>
      </c>
      <c r="O84" s="11"/>
      <c r="P84" s="11"/>
      <c r="Q84" s="11"/>
      <c r="R84" s="11"/>
      <c r="S84" s="11"/>
      <c r="T84" s="11"/>
      <c r="U84" s="11"/>
      <c r="V84" s="11"/>
      <c r="W84" s="11"/>
    </row>
    <row r="85" spans="2:23">
      <c r="O85" s="11"/>
      <c r="P85" s="11"/>
      <c r="Q85" s="11"/>
      <c r="R85" s="11"/>
      <c r="S85" s="11"/>
      <c r="T85" s="11"/>
      <c r="U85" s="11"/>
      <c r="V85" s="11"/>
      <c r="W85" s="11"/>
    </row>
    <row r="87" spans="2:23">
      <c r="M87" s="1"/>
      <c r="N87" s="1"/>
      <c r="O87" s="1"/>
      <c r="P87" s="1"/>
      <c r="Q87" s="1"/>
      <c r="R87" s="1"/>
      <c r="S87" s="1"/>
      <c r="T87" s="1"/>
      <c r="U87" s="1"/>
      <c r="V87" s="1"/>
      <c r="W87" s="1"/>
    </row>
    <row r="88" spans="2:23">
      <c r="O88" s="11"/>
      <c r="P88" s="11"/>
      <c r="Q88" s="11"/>
      <c r="R88" s="11"/>
      <c r="S88" s="11"/>
      <c r="T88" s="11"/>
      <c r="U88" s="11"/>
      <c r="V88" s="11"/>
      <c r="W88" s="11"/>
    </row>
    <row r="89" spans="2:23">
      <c r="O89" s="11"/>
      <c r="P89" s="11"/>
      <c r="Q89" s="11"/>
      <c r="R89" s="11"/>
      <c r="S89" s="11"/>
      <c r="T89" s="11"/>
      <c r="U89" s="11"/>
      <c r="V89" s="11"/>
      <c r="W89" s="11"/>
    </row>
    <row r="90" spans="2:23">
      <c r="O90" s="11"/>
      <c r="P90" s="11"/>
      <c r="Q90" s="11"/>
      <c r="R90" s="11"/>
      <c r="S90" s="11"/>
      <c r="T90" s="11"/>
      <c r="U90" s="11"/>
      <c r="V90" s="11"/>
      <c r="W90" s="11"/>
    </row>
    <row r="92" spans="2:23">
      <c r="M92" s="1"/>
      <c r="N92" s="1"/>
      <c r="O92" s="1"/>
      <c r="P92" s="1"/>
      <c r="Q92" s="1"/>
      <c r="R92" s="1"/>
      <c r="S92" s="1"/>
      <c r="T92" s="1"/>
      <c r="U92" s="1"/>
      <c r="V92" s="1"/>
      <c r="W92" s="1"/>
    </row>
    <row r="93" spans="2:23">
      <c r="O93" s="11"/>
      <c r="P93" s="11"/>
      <c r="Q93" s="11"/>
      <c r="R93" s="11"/>
      <c r="S93" s="11"/>
      <c r="T93" s="11"/>
      <c r="U93" s="11"/>
      <c r="V93" s="11"/>
      <c r="W93" s="11"/>
    </row>
    <row r="94" spans="2:23">
      <c r="O94" s="11"/>
      <c r="P94" s="11"/>
      <c r="Q94" s="11"/>
      <c r="R94" s="11"/>
      <c r="S94" s="11"/>
      <c r="T94" s="11"/>
      <c r="U94" s="11"/>
      <c r="V94" s="11"/>
      <c r="W94" s="11"/>
    </row>
    <row r="95" spans="2:23">
      <c r="O95" s="11"/>
      <c r="P95" s="11"/>
      <c r="Q95" s="11"/>
      <c r="R95" s="11"/>
      <c r="S95" s="11"/>
      <c r="T95" s="11"/>
      <c r="U95" s="11"/>
      <c r="V95" s="11"/>
      <c r="W95" s="11"/>
    </row>
    <row r="97" spans="13:23">
      <c r="M97" s="1"/>
      <c r="N97" s="1"/>
      <c r="O97" s="1"/>
      <c r="P97" s="1"/>
      <c r="Q97" s="1"/>
      <c r="R97" s="1"/>
      <c r="S97" s="1"/>
      <c r="T97" s="1"/>
      <c r="U97" s="1"/>
      <c r="V97" s="1"/>
      <c r="W97" s="1"/>
    </row>
    <row r="98" spans="13:23">
      <c r="O98" s="11"/>
      <c r="P98" s="11"/>
      <c r="Q98" s="11"/>
      <c r="R98" s="11"/>
      <c r="S98" s="11"/>
      <c r="T98" s="11"/>
      <c r="U98" s="11"/>
      <c r="V98" s="11"/>
      <c r="W98" s="11"/>
    </row>
    <row r="99" spans="13:23">
      <c r="O99" s="11"/>
      <c r="P99" s="11"/>
      <c r="Q99" s="11"/>
      <c r="R99" s="11"/>
      <c r="S99" s="11"/>
      <c r="T99" s="11"/>
      <c r="U99" s="11"/>
      <c r="V99" s="11"/>
      <c r="W99" s="11"/>
    </row>
    <row r="100" spans="13:23">
      <c r="O100" s="11"/>
      <c r="P100" s="11"/>
      <c r="Q100" s="11"/>
      <c r="R100" s="11"/>
      <c r="S100" s="11"/>
      <c r="T100" s="11"/>
      <c r="U100" s="11"/>
      <c r="V100" s="11"/>
      <c r="W100" s="11"/>
    </row>
    <row r="102" spans="13:23">
      <c r="M102" s="1"/>
      <c r="N102" s="1"/>
      <c r="O102" s="1"/>
      <c r="P102" s="1"/>
      <c r="Q102" s="1"/>
      <c r="R102" s="1"/>
      <c r="S102" s="1"/>
      <c r="T102" s="1"/>
      <c r="U102" s="1"/>
      <c r="V102" s="1"/>
      <c r="W102" s="1"/>
    </row>
    <row r="103" spans="13:23">
      <c r="O103" s="11"/>
      <c r="P103" s="11"/>
      <c r="Q103" s="11"/>
      <c r="R103" s="11"/>
      <c r="S103" s="11"/>
      <c r="T103" s="11"/>
      <c r="U103" s="11"/>
      <c r="V103" s="11"/>
      <c r="W103" s="11"/>
    </row>
    <row r="104" spans="13:23">
      <c r="O104" s="11"/>
      <c r="P104" s="11"/>
      <c r="Q104" s="11"/>
      <c r="R104" s="11"/>
      <c r="S104" s="11"/>
      <c r="T104" s="11"/>
      <c r="U104" s="11"/>
      <c r="V104" s="11"/>
      <c r="W104" s="11"/>
    </row>
    <row r="105" spans="13:23">
      <c r="O105" s="11"/>
      <c r="P105" s="11"/>
      <c r="Q105" s="11"/>
      <c r="R105" s="11"/>
      <c r="S105" s="11"/>
      <c r="T105" s="11"/>
      <c r="U105" s="11"/>
      <c r="V105" s="11"/>
      <c r="W105" s="11"/>
    </row>
    <row r="107" spans="13:23">
      <c r="M107" s="1"/>
      <c r="N107" s="1"/>
      <c r="O107" s="1"/>
      <c r="P107" s="1"/>
      <c r="Q107" s="1"/>
      <c r="R107" s="1"/>
      <c r="S107" s="1"/>
      <c r="T107" s="1"/>
      <c r="U107" s="1"/>
      <c r="V107" s="1"/>
      <c r="W107" s="1"/>
    </row>
    <row r="108" spans="13:23">
      <c r="O108" s="11"/>
      <c r="P108" s="11"/>
      <c r="Q108" s="11"/>
      <c r="R108" s="11"/>
      <c r="S108" s="11"/>
      <c r="T108" s="11"/>
      <c r="U108" s="11"/>
      <c r="V108" s="11"/>
      <c r="W108" s="11"/>
    </row>
    <row r="109" spans="13:23">
      <c r="O109" s="11"/>
      <c r="P109" s="11"/>
      <c r="Q109" s="11"/>
      <c r="R109" s="11"/>
      <c r="S109" s="11"/>
      <c r="T109" s="11"/>
      <c r="U109" s="11"/>
      <c r="V109" s="11"/>
      <c r="W109" s="11"/>
    </row>
    <row r="110" spans="13:23">
      <c r="O110" s="11"/>
      <c r="P110" s="11"/>
      <c r="Q110" s="11"/>
      <c r="R110" s="11"/>
      <c r="S110" s="11"/>
      <c r="T110" s="11"/>
      <c r="U110" s="11"/>
      <c r="V110" s="11"/>
      <c r="W110" s="11"/>
    </row>
    <row r="112" spans="13:23">
      <c r="M112" s="1"/>
      <c r="N112" s="1"/>
      <c r="O112" s="1"/>
      <c r="P112" s="1"/>
      <c r="Q112" s="1"/>
      <c r="R112" s="1"/>
      <c r="S112" s="1"/>
      <c r="T112" s="1"/>
      <c r="U112" s="1"/>
      <c r="V112" s="1"/>
      <c r="W112" s="1"/>
    </row>
    <row r="113" spans="13:23">
      <c r="O113" s="11"/>
      <c r="P113" s="11"/>
      <c r="Q113" s="11"/>
      <c r="R113" s="11"/>
      <c r="S113" s="11"/>
      <c r="T113" s="11"/>
      <c r="U113" s="11"/>
      <c r="V113" s="11"/>
      <c r="W113" s="11"/>
    </row>
    <row r="114" spans="13:23">
      <c r="O114" s="11"/>
      <c r="P114" s="11"/>
      <c r="Q114" s="11"/>
      <c r="R114" s="11"/>
      <c r="S114" s="11"/>
      <c r="T114" s="11"/>
      <c r="U114" s="11"/>
      <c r="V114" s="11"/>
      <c r="W114" s="11"/>
    </row>
    <row r="115" spans="13:23">
      <c r="O115" s="11"/>
      <c r="P115" s="11"/>
      <c r="Q115" s="11"/>
      <c r="R115" s="11"/>
      <c r="S115" s="11"/>
      <c r="T115" s="11"/>
      <c r="U115" s="11"/>
      <c r="V115" s="11"/>
      <c r="W115" s="11"/>
    </row>
    <row r="117" spans="13:23">
      <c r="M117" s="1"/>
      <c r="N117" s="1"/>
      <c r="O117" s="1"/>
      <c r="P117" s="1"/>
      <c r="Q117" s="1"/>
      <c r="R117" s="1"/>
      <c r="S117" s="1"/>
      <c r="T117" s="1"/>
      <c r="U117" s="1"/>
      <c r="V117" s="1"/>
      <c r="W117" s="1"/>
    </row>
    <row r="118" spans="13:23">
      <c r="O118" s="11"/>
      <c r="P118" s="11"/>
      <c r="Q118" s="11"/>
      <c r="R118" s="11"/>
      <c r="S118" s="11"/>
      <c r="T118" s="11"/>
      <c r="U118" s="11"/>
      <c r="V118" s="11"/>
      <c r="W118" s="11"/>
    </row>
    <row r="119" spans="13:23">
      <c r="O119" s="11"/>
      <c r="P119" s="11"/>
      <c r="Q119" s="11"/>
      <c r="R119" s="11"/>
      <c r="S119" s="11"/>
      <c r="T119" s="11"/>
      <c r="U119" s="11"/>
      <c r="V119" s="11"/>
      <c r="W119" s="11"/>
    </row>
    <row r="120" spans="13:23">
      <c r="O120" s="11"/>
      <c r="P120" s="11"/>
      <c r="Q120" s="11"/>
      <c r="R120" s="11"/>
      <c r="S120" s="11"/>
      <c r="T120" s="11"/>
      <c r="U120" s="11"/>
      <c r="V120" s="11"/>
      <c r="W120" s="11"/>
    </row>
    <row r="122" spans="13:23">
      <c r="M122" s="1"/>
      <c r="N122" s="1"/>
      <c r="O122" s="1"/>
      <c r="P122" s="1"/>
      <c r="Q122" s="1"/>
      <c r="R122" s="1"/>
      <c r="S122" s="1"/>
      <c r="T122" s="1"/>
      <c r="U122" s="1"/>
      <c r="V122" s="1"/>
      <c r="W122" s="1"/>
    </row>
    <row r="123" spans="13:23">
      <c r="O123" s="11"/>
      <c r="P123" s="11"/>
      <c r="Q123" s="11"/>
      <c r="R123" s="11"/>
      <c r="S123" s="11"/>
      <c r="T123" s="11"/>
      <c r="U123" s="11"/>
      <c r="V123" s="11"/>
      <c r="W123" s="11"/>
    </row>
    <row r="124" spans="13:23">
      <c r="O124" s="11"/>
      <c r="P124" s="11"/>
      <c r="Q124" s="11"/>
      <c r="R124" s="11"/>
      <c r="S124" s="11"/>
      <c r="T124" s="11"/>
      <c r="U124" s="11"/>
      <c r="V124" s="11"/>
      <c r="W124" s="11"/>
    </row>
    <row r="125" spans="13:23">
      <c r="O125" s="11"/>
      <c r="P125" s="11"/>
      <c r="Q125" s="11"/>
      <c r="R125" s="11"/>
      <c r="S125" s="11"/>
      <c r="T125" s="11"/>
      <c r="U125" s="11"/>
      <c r="V125" s="11"/>
      <c r="W125" s="11"/>
    </row>
    <row r="127" spans="13:23">
      <c r="M127" s="1"/>
      <c r="N127" s="1"/>
      <c r="O127" s="1"/>
      <c r="P127" s="1"/>
      <c r="Q127" s="1"/>
      <c r="R127" s="1"/>
      <c r="S127" s="1"/>
      <c r="T127" s="1"/>
      <c r="U127" s="1"/>
      <c r="V127" s="1"/>
      <c r="W127" s="1"/>
    </row>
    <row r="128" spans="13:23">
      <c r="O128" s="11"/>
      <c r="P128" s="11"/>
      <c r="Q128" s="11"/>
      <c r="R128" s="11"/>
      <c r="S128" s="11"/>
      <c r="T128" s="11"/>
      <c r="U128" s="11"/>
      <c r="V128" s="11"/>
      <c r="W128" s="11"/>
    </row>
    <row r="129" spans="13:23">
      <c r="O129" s="11"/>
      <c r="P129" s="11"/>
      <c r="Q129" s="11"/>
      <c r="R129" s="11"/>
      <c r="S129" s="11"/>
      <c r="T129" s="11"/>
      <c r="U129" s="11"/>
      <c r="V129" s="11"/>
      <c r="W129" s="11"/>
    </row>
    <row r="130" spans="13:23">
      <c r="O130" s="11"/>
      <c r="P130" s="11"/>
      <c r="Q130" s="11"/>
      <c r="R130" s="11"/>
      <c r="S130" s="11"/>
      <c r="T130" s="11"/>
      <c r="U130" s="11"/>
      <c r="V130" s="11"/>
      <c r="W130" s="11"/>
    </row>
    <row r="132" spans="13:23">
      <c r="M132" s="1"/>
      <c r="N132" s="1"/>
      <c r="O132" s="1"/>
      <c r="P132" s="1"/>
      <c r="Q132" s="1"/>
      <c r="R132" s="1"/>
      <c r="S132" s="1"/>
      <c r="T132" s="1"/>
      <c r="U132" s="1"/>
      <c r="V132" s="1"/>
      <c r="W132" s="1"/>
    </row>
    <row r="133" spans="13:23">
      <c r="O133" s="11"/>
      <c r="P133" s="11"/>
      <c r="Q133" s="11"/>
      <c r="R133" s="11"/>
      <c r="S133" s="11"/>
      <c r="T133" s="11"/>
      <c r="U133" s="11"/>
      <c r="V133" s="11"/>
      <c r="W133" s="11"/>
    </row>
    <row r="134" spans="13:23">
      <c r="O134" s="11"/>
      <c r="P134" s="11"/>
      <c r="Q134" s="11"/>
      <c r="R134" s="11"/>
      <c r="S134" s="11"/>
      <c r="T134" s="11"/>
      <c r="U134" s="11"/>
      <c r="V134" s="11"/>
      <c r="W134" s="11"/>
    </row>
    <row r="135" spans="13:23">
      <c r="O135" s="11"/>
      <c r="P135" s="11"/>
      <c r="Q135" s="11"/>
      <c r="R135" s="11"/>
      <c r="S135" s="11"/>
      <c r="T135" s="11"/>
      <c r="U135" s="11"/>
      <c r="V135" s="11"/>
      <c r="W135" s="11"/>
    </row>
    <row r="137" spans="13:23">
      <c r="M137" s="1"/>
      <c r="N137" s="1"/>
      <c r="O137" s="1"/>
      <c r="P137" s="1"/>
      <c r="Q137" s="1"/>
      <c r="R137" s="1"/>
      <c r="S137" s="1"/>
      <c r="T137" s="1"/>
      <c r="U137" s="1"/>
      <c r="V137" s="1"/>
      <c r="W137" s="1"/>
    </row>
    <row r="138" spans="13:23">
      <c r="O138" s="11"/>
      <c r="P138" s="11"/>
      <c r="Q138" s="11"/>
      <c r="R138" s="11"/>
      <c r="S138" s="11"/>
      <c r="T138" s="11"/>
      <c r="U138" s="11"/>
      <c r="V138" s="11"/>
      <c r="W138" s="11"/>
    </row>
    <row r="139" spans="13:23">
      <c r="O139" s="11"/>
      <c r="P139" s="11"/>
      <c r="Q139" s="11"/>
      <c r="R139" s="11"/>
      <c r="S139" s="11"/>
      <c r="T139" s="11"/>
      <c r="U139" s="11"/>
      <c r="V139" s="11"/>
      <c r="W139" s="11"/>
    </row>
    <row r="141" spans="13:23">
      <c r="M141" s="1"/>
      <c r="N141" s="1"/>
      <c r="O141" s="1"/>
      <c r="P141" s="1"/>
      <c r="Q141" s="1"/>
      <c r="R141" s="1"/>
      <c r="S141" s="1"/>
      <c r="T141" s="1"/>
      <c r="U141" s="1"/>
      <c r="V141" s="1"/>
      <c r="W141" s="1"/>
    </row>
    <row r="142" spans="13:23">
      <c r="O142" s="11"/>
      <c r="P142" s="11"/>
      <c r="Q142" s="11"/>
      <c r="R142" s="11"/>
      <c r="S142" s="11"/>
      <c r="T142" s="11"/>
      <c r="U142" s="11"/>
      <c r="V142" s="11"/>
      <c r="W142" s="11"/>
    </row>
    <row r="143" spans="13:23">
      <c r="O143" s="11"/>
      <c r="P143" s="11"/>
      <c r="Q143" s="11"/>
      <c r="R143" s="11"/>
      <c r="S143" s="11"/>
      <c r="T143" s="11"/>
      <c r="U143" s="11"/>
      <c r="V143" s="11"/>
      <c r="W143" s="11"/>
    </row>
    <row r="144" spans="13:23">
      <c r="O144" s="11"/>
      <c r="P144" s="11"/>
      <c r="Q144" s="11"/>
      <c r="R144" s="11"/>
      <c r="S144" s="11"/>
      <c r="T144" s="11"/>
      <c r="U144" s="11"/>
      <c r="V144" s="11"/>
      <c r="W144" s="11"/>
    </row>
    <row r="146" spans="13:23">
      <c r="M146" s="1"/>
      <c r="N146" s="1"/>
      <c r="O146" s="1"/>
      <c r="P146" s="1"/>
      <c r="Q146" s="1"/>
      <c r="R146" s="1"/>
      <c r="S146" s="1"/>
      <c r="T146" s="1"/>
      <c r="U146" s="1"/>
      <c r="V146" s="1"/>
      <c r="W146" s="1"/>
    </row>
    <row r="147" spans="13:23">
      <c r="O147" s="11"/>
      <c r="P147" s="11"/>
      <c r="Q147" s="11"/>
      <c r="R147" s="11"/>
      <c r="S147" s="11"/>
      <c r="T147" s="11"/>
      <c r="U147" s="11"/>
      <c r="V147" s="11"/>
      <c r="W147" s="11"/>
    </row>
    <row r="148" spans="13:23">
      <c r="O148" s="11"/>
      <c r="P148" s="11"/>
      <c r="Q148" s="11"/>
      <c r="R148" s="11"/>
      <c r="S148" s="11"/>
      <c r="T148" s="11"/>
      <c r="U148" s="11"/>
      <c r="V148" s="11"/>
      <c r="W148" s="11"/>
    </row>
    <row r="149" spans="13:23">
      <c r="O149" s="11"/>
      <c r="P149" s="11"/>
      <c r="Q149" s="11"/>
      <c r="R149" s="11"/>
      <c r="S149" s="11"/>
      <c r="T149" s="11"/>
      <c r="U149" s="11"/>
      <c r="V149" s="11"/>
      <c r="W149" s="11"/>
    </row>
    <row r="151" spans="13:23">
      <c r="M151" s="1"/>
      <c r="N151" s="1"/>
      <c r="O151" s="1"/>
      <c r="P151" s="1"/>
      <c r="Q151" s="1"/>
      <c r="R151" s="1"/>
      <c r="S151" s="1"/>
      <c r="T151" s="1"/>
      <c r="U151" s="1"/>
      <c r="V151" s="1"/>
      <c r="W151" s="1"/>
    </row>
    <row r="152" spans="13:23">
      <c r="O152" s="11"/>
      <c r="P152" s="11"/>
      <c r="Q152" s="11"/>
      <c r="R152" s="11"/>
      <c r="S152" s="11"/>
      <c r="T152" s="11"/>
      <c r="U152" s="11"/>
      <c r="V152" s="11"/>
      <c r="W152" s="11"/>
    </row>
    <row r="153" spans="13:23">
      <c r="O153" s="11"/>
      <c r="P153" s="11"/>
      <c r="Q153" s="11"/>
      <c r="R153" s="11"/>
      <c r="S153" s="11"/>
      <c r="T153" s="11"/>
      <c r="U153" s="11"/>
      <c r="V153" s="11"/>
      <c r="W153" s="11"/>
    </row>
    <row r="154" spans="13:23">
      <c r="O154" s="11"/>
      <c r="P154" s="11"/>
      <c r="Q154" s="11"/>
      <c r="R154" s="11"/>
      <c r="S154" s="11"/>
      <c r="T154" s="11"/>
      <c r="U154" s="11"/>
      <c r="V154" s="11"/>
      <c r="W154" s="11"/>
    </row>
    <row r="156" spans="13:23">
      <c r="M156" s="1"/>
      <c r="N156" s="1"/>
      <c r="O156" s="1"/>
      <c r="P156" s="1"/>
      <c r="Q156" s="1"/>
      <c r="R156" s="1"/>
      <c r="S156" s="1"/>
      <c r="T156" s="1"/>
      <c r="U156" s="1"/>
      <c r="V156" s="1"/>
      <c r="W156" s="1"/>
    </row>
    <row r="157" spans="13:23">
      <c r="O157" s="11"/>
      <c r="P157" s="11"/>
      <c r="Q157" s="11"/>
      <c r="R157" s="11"/>
      <c r="S157" s="11"/>
      <c r="T157" s="11"/>
      <c r="U157" s="11"/>
      <c r="V157" s="11"/>
      <c r="W157" s="11"/>
    </row>
    <row r="158" spans="13:23">
      <c r="O158" s="11"/>
      <c r="P158" s="11"/>
      <c r="Q158" s="11"/>
      <c r="R158" s="11"/>
      <c r="S158" s="11"/>
      <c r="T158" s="11"/>
      <c r="U158" s="11"/>
      <c r="V158" s="11"/>
      <c r="W158" s="11"/>
    </row>
    <row r="160" spans="13:23">
      <c r="M160" s="1"/>
      <c r="N160" s="1"/>
      <c r="O160" s="1"/>
      <c r="P160" s="1"/>
      <c r="Q160" s="1"/>
      <c r="R160" s="1"/>
      <c r="S160" s="1"/>
      <c r="T160" s="1"/>
      <c r="U160" s="1"/>
      <c r="V160" s="1"/>
      <c r="W160" s="1"/>
    </row>
    <row r="161" spans="13:23">
      <c r="O161" s="11"/>
      <c r="P161" s="11"/>
      <c r="Q161" s="11"/>
      <c r="R161" s="11"/>
      <c r="S161" s="11"/>
      <c r="T161" s="11"/>
      <c r="U161" s="11"/>
      <c r="V161" s="11"/>
      <c r="W161" s="11"/>
    </row>
    <row r="162" spans="13:23">
      <c r="O162" s="11"/>
      <c r="P162" s="11"/>
      <c r="Q162" s="11"/>
      <c r="R162" s="11"/>
      <c r="S162" s="11"/>
      <c r="T162" s="11"/>
      <c r="U162" s="11"/>
      <c r="V162" s="11"/>
      <c r="W162" s="11"/>
    </row>
    <row r="163" spans="13:23">
      <c r="O163" s="11"/>
      <c r="P163" s="11"/>
      <c r="Q163" s="11"/>
      <c r="R163" s="11"/>
      <c r="S163" s="11"/>
      <c r="T163" s="11"/>
      <c r="U163" s="11"/>
      <c r="V163" s="11"/>
      <c r="W163" s="11"/>
    </row>
    <row r="165" spans="13:23">
      <c r="M165" s="1"/>
      <c r="N165" s="1"/>
      <c r="O165" s="1"/>
      <c r="P165" s="1"/>
      <c r="Q165" s="1"/>
      <c r="R165" s="1"/>
      <c r="S165" s="1"/>
      <c r="T165" s="1"/>
      <c r="U165" s="1"/>
      <c r="V165" s="1"/>
      <c r="W165" s="1"/>
    </row>
    <row r="166" spans="13:23">
      <c r="O166" s="11"/>
      <c r="P166" s="11"/>
      <c r="Q166" s="11"/>
      <c r="R166" s="11"/>
      <c r="S166" s="11"/>
      <c r="T166" s="11"/>
      <c r="U166" s="11"/>
      <c r="V166" s="11"/>
      <c r="W166" s="11"/>
    </row>
    <row r="167" spans="13:23">
      <c r="O167" s="11"/>
      <c r="P167" s="11"/>
      <c r="Q167" s="11"/>
      <c r="R167" s="11"/>
      <c r="S167" s="11"/>
      <c r="T167" s="11"/>
      <c r="U167" s="11"/>
      <c r="V167" s="11"/>
      <c r="W167" s="11"/>
    </row>
    <row r="168" spans="13:23">
      <c r="O168" s="11"/>
      <c r="P168" s="11"/>
      <c r="Q168" s="11"/>
      <c r="R168" s="11"/>
      <c r="S168" s="11"/>
      <c r="T168" s="11"/>
      <c r="U168" s="11"/>
      <c r="V168" s="11"/>
      <c r="W168" s="11"/>
    </row>
    <row r="170" spans="13:23">
      <c r="M170" s="1"/>
      <c r="N170" s="1"/>
      <c r="O170" s="1"/>
      <c r="P170" s="1"/>
      <c r="Q170" s="1"/>
      <c r="R170" s="1"/>
      <c r="S170" s="1"/>
      <c r="T170" s="1"/>
      <c r="U170" s="1"/>
      <c r="V170" s="1"/>
      <c r="W170" s="1"/>
    </row>
    <row r="171" spans="13:23">
      <c r="O171" s="11"/>
      <c r="P171" s="11"/>
      <c r="Q171" s="11"/>
      <c r="R171" s="11"/>
      <c r="S171" s="11"/>
      <c r="T171" s="11"/>
      <c r="U171" s="11"/>
      <c r="V171" s="11"/>
      <c r="W171" s="11"/>
    </row>
    <row r="172" spans="13:23">
      <c r="O172" s="11"/>
      <c r="P172" s="11"/>
      <c r="Q172" s="11"/>
      <c r="R172" s="11"/>
      <c r="S172" s="11"/>
      <c r="T172" s="11"/>
      <c r="U172" s="11"/>
      <c r="V172" s="11"/>
      <c r="W172" s="11"/>
    </row>
    <row r="173" spans="13:23">
      <c r="O173" s="11"/>
      <c r="P173" s="11"/>
      <c r="Q173" s="11"/>
      <c r="R173" s="11"/>
      <c r="S173" s="11"/>
      <c r="T173" s="11"/>
      <c r="U173" s="11"/>
      <c r="V173" s="11"/>
      <c r="W173" s="11"/>
    </row>
    <row r="175" spans="13:23">
      <c r="M175" s="1"/>
      <c r="N175" s="1"/>
      <c r="O175" s="1"/>
      <c r="P175" s="1"/>
      <c r="Q175" s="1"/>
      <c r="R175" s="1"/>
      <c r="S175" s="1"/>
      <c r="T175" s="1"/>
      <c r="U175" s="1"/>
      <c r="V175" s="1"/>
      <c r="W175" s="1"/>
    </row>
    <row r="176" spans="13:23">
      <c r="O176" s="11"/>
      <c r="P176" s="11"/>
      <c r="Q176" s="11"/>
      <c r="R176" s="11"/>
      <c r="S176" s="11"/>
      <c r="T176" s="11"/>
      <c r="U176" s="11"/>
      <c r="V176" s="11"/>
      <c r="W176" s="11"/>
    </row>
    <row r="177" spans="13:23">
      <c r="O177" s="11"/>
      <c r="P177" s="11"/>
      <c r="Q177" s="11"/>
      <c r="R177" s="11"/>
      <c r="S177" s="11"/>
      <c r="T177" s="11"/>
      <c r="U177" s="11"/>
      <c r="V177" s="11"/>
      <c r="W177" s="11"/>
    </row>
    <row r="178" spans="13:23">
      <c r="O178" s="11"/>
      <c r="P178" s="11"/>
      <c r="Q178" s="11"/>
      <c r="R178" s="11"/>
      <c r="S178" s="11"/>
      <c r="T178" s="11"/>
      <c r="U178" s="11"/>
      <c r="V178" s="11"/>
      <c r="W178" s="11"/>
    </row>
    <row r="180" spans="13:23">
      <c r="M180" s="1"/>
      <c r="N180" s="1"/>
      <c r="O180" s="1"/>
      <c r="P180" s="1"/>
      <c r="Q180" s="1"/>
      <c r="R180" s="1"/>
      <c r="S180" s="1"/>
      <c r="T180" s="1"/>
      <c r="U180" s="1"/>
      <c r="V180" s="1"/>
      <c r="W180" s="1"/>
    </row>
    <row r="181" spans="13:23">
      <c r="O181" s="11"/>
      <c r="P181" s="11"/>
      <c r="Q181" s="11"/>
      <c r="R181" s="11"/>
      <c r="S181" s="11"/>
      <c r="T181" s="11"/>
      <c r="U181" s="11"/>
      <c r="V181" s="11"/>
      <c r="W181" s="11"/>
    </row>
    <row r="182" spans="13:23">
      <c r="O182" s="11"/>
      <c r="P182" s="11"/>
      <c r="Q182" s="11"/>
      <c r="R182" s="11"/>
      <c r="S182" s="11"/>
      <c r="T182" s="11"/>
      <c r="U182" s="11"/>
      <c r="V182" s="11"/>
      <c r="W182" s="11"/>
    </row>
    <row r="184" spans="13:23">
      <c r="M184" s="1"/>
      <c r="N184" s="1"/>
      <c r="O184" s="1"/>
      <c r="P184" s="1"/>
      <c r="Q184" s="1"/>
      <c r="R184" s="1"/>
      <c r="S184" s="1"/>
      <c r="T184" s="1"/>
      <c r="U184" s="1"/>
      <c r="V184" s="1"/>
      <c r="W184" s="1"/>
    </row>
    <row r="185" spans="13:23">
      <c r="O185" s="11"/>
      <c r="P185" s="11"/>
      <c r="Q185" s="11"/>
      <c r="R185" s="11"/>
      <c r="S185" s="11"/>
      <c r="T185" s="11"/>
      <c r="U185" s="11"/>
      <c r="V185" s="11"/>
      <c r="W185" s="11"/>
    </row>
    <row r="186" spans="13:23">
      <c r="O186" s="11"/>
      <c r="P186" s="11"/>
      <c r="Q186" s="11"/>
      <c r="R186" s="11"/>
      <c r="S186" s="11"/>
      <c r="T186" s="11"/>
      <c r="U186" s="11"/>
      <c r="V186" s="11"/>
      <c r="W186" s="11"/>
    </row>
    <row r="187" spans="13:23">
      <c r="O187" s="11"/>
      <c r="P187" s="11"/>
      <c r="Q187" s="11"/>
      <c r="R187" s="11"/>
      <c r="S187" s="11"/>
      <c r="T187" s="11"/>
      <c r="U187" s="11"/>
      <c r="V187" s="11"/>
      <c r="W187" s="11"/>
    </row>
    <row r="189" spans="13:23">
      <c r="M189" s="1"/>
      <c r="N189" s="1"/>
      <c r="O189" s="1"/>
      <c r="P189" s="1"/>
      <c r="Q189" s="1"/>
      <c r="R189" s="1"/>
      <c r="S189" s="1"/>
      <c r="T189" s="1"/>
      <c r="U189" s="1"/>
      <c r="V189" s="1"/>
      <c r="W189" s="1"/>
    </row>
    <row r="190" spans="13:23">
      <c r="O190" s="11"/>
      <c r="P190" s="11"/>
      <c r="Q190" s="11"/>
      <c r="R190" s="11"/>
      <c r="S190" s="11"/>
      <c r="T190" s="11"/>
      <c r="U190" s="11"/>
      <c r="V190" s="11"/>
      <c r="W190" s="11"/>
    </row>
    <row r="191" spans="13:23">
      <c r="O191" s="11"/>
      <c r="P191" s="11"/>
      <c r="Q191" s="11"/>
      <c r="R191" s="11"/>
      <c r="S191" s="11"/>
      <c r="T191" s="11"/>
      <c r="U191" s="11"/>
      <c r="V191" s="11"/>
      <c r="W191" s="11"/>
    </row>
    <row r="192" spans="13:23">
      <c r="O192" s="11"/>
      <c r="P192" s="11"/>
      <c r="Q192" s="11"/>
      <c r="R192" s="11"/>
      <c r="S192" s="11"/>
      <c r="T192" s="11"/>
      <c r="U192" s="11"/>
      <c r="V192" s="11"/>
      <c r="W192" s="11"/>
    </row>
    <row r="194" spans="13:23">
      <c r="M194" s="1"/>
      <c r="N194" s="1"/>
      <c r="O194" s="1"/>
      <c r="P194" s="1"/>
      <c r="Q194" s="1"/>
      <c r="R194" s="1"/>
      <c r="S194" s="1"/>
      <c r="T194" s="1"/>
      <c r="U194" s="1"/>
      <c r="V194" s="1"/>
      <c r="W194" s="1"/>
    </row>
    <row r="195" spans="13:23">
      <c r="O195" s="11"/>
      <c r="P195" s="11"/>
      <c r="Q195" s="11"/>
      <c r="R195" s="11"/>
      <c r="S195" s="11"/>
      <c r="T195" s="11"/>
      <c r="U195" s="11"/>
      <c r="V195" s="11"/>
      <c r="W195" s="11"/>
    </row>
    <row r="196" spans="13:23">
      <c r="O196" s="11"/>
      <c r="P196" s="11"/>
      <c r="Q196" s="11"/>
      <c r="R196" s="11"/>
      <c r="S196" s="11"/>
      <c r="T196" s="11"/>
      <c r="U196" s="11"/>
      <c r="V196" s="11"/>
      <c r="W196" s="11"/>
    </row>
    <row r="197" spans="13:23">
      <c r="O197" s="11"/>
      <c r="P197" s="11"/>
      <c r="Q197" s="11"/>
      <c r="R197" s="11"/>
      <c r="S197" s="11"/>
      <c r="T197" s="11"/>
      <c r="U197" s="11"/>
      <c r="V197" s="11"/>
      <c r="W197" s="11"/>
    </row>
    <row r="199" spans="13:23">
      <c r="M199" s="1"/>
      <c r="N199" s="1"/>
      <c r="O199" s="1"/>
      <c r="P199" s="1"/>
      <c r="Q199" s="1"/>
      <c r="R199" s="1"/>
      <c r="S199" s="1"/>
      <c r="T199" s="1"/>
      <c r="U199" s="1"/>
      <c r="V199" s="1"/>
      <c r="W199" s="1"/>
    </row>
    <row r="200" spans="13:23">
      <c r="O200" s="11"/>
      <c r="P200" s="11"/>
      <c r="Q200" s="11"/>
      <c r="R200" s="11"/>
      <c r="S200" s="11"/>
      <c r="T200" s="11"/>
      <c r="U200" s="11"/>
      <c r="V200" s="11"/>
      <c r="W200" s="11"/>
    </row>
    <row r="201" spans="13:23">
      <c r="O201" s="11"/>
      <c r="P201" s="11"/>
      <c r="Q201" s="11"/>
      <c r="R201" s="11"/>
      <c r="S201" s="11"/>
      <c r="T201" s="11"/>
      <c r="U201" s="11"/>
      <c r="V201" s="11"/>
      <c r="W201" s="11"/>
    </row>
    <row r="202" spans="13:23">
      <c r="O202" s="11"/>
      <c r="P202" s="11"/>
      <c r="Q202" s="11"/>
      <c r="R202" s="11"/>
      <c r="S202" s="11"/>
      <c r="T202" s="11"/>
      <c r="U202" s="11"/>
      <c r="V202" s="11"/>
      <c r="W202" s="11"/>
    </row>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783A6-0F4A-4E33-B905-62E6ABDB91CC}">
  <dimension ref="A1:W202"/>
  <sheetViews>
    <sheetView workbookViewId="0">
      <selection activeCell="B32" sqref="B32"/>
    </sheetView>
  </sheetViews>
  <sheetFormatPr defaultRowHeight="15"/>
  <cols>
    <col min="1" max="1" width="10.42578125" style="9" bestFit="1" customWidth="1"/>
    <col min="2" max="2" width="25.85546875" style="9" customWidth="1"/>
    <col min="3" max="3" width="16.28515625" style="9" bestFit="1" customWidth="1"/>
    <col min="4" max="4" width="79.140625" style="9" bestFit="1" customWidth="1"/>
    <col min="5" max="9" width="9.7109375" style="9" bestFit="1" customWidth="1"/>
    <col min="10" max="11" width="9.7109375" style="9" customWidth="1"/>
    <col min="12" max="12" width="6.7109375" style="9" customWidth="1"/>
    <col min="13" max="13" width="18.28515625" style="9" bestFit="1" customWidth="1"/>
    <col min="14" max="14" width="14.5703125" style="9" bestFit="1" customWidth="1"/>
    <col min="15" max="15" width="9.7109375" style="9" bestFit="1" customWidth="1"/>
    <col min="16" max="16" width="14.5703125" style="9" bestFit="1" customWidth="1"/>
    <col min="17" max="17" width="9.7109375" style="9" bestFit="1" customWidth="1"/>
    <col min="18" max="18" width="14.5703125" style="9" bestFit="1" customWidth="1"/>
    <col min="19" max="19" width="11.85546875" style="9" customWidth="1"/>
    <col min="20" max="20" width="12.5703125" style="9" customWidth="1"/>
    <col min="21" max="23" width="11.85546875" style="9" customWidth="1"/>
    <col min="24" max="16384" width="9.140625" style="9"/>
  </cols>
  <sheetData>
    <row r="1" spans="1:23">
      <c r="B1" s="136" t="s">
        <v>193</v>
      </c>
      <c r="C1" s="9" t="s">
        <v>6</v>
      </c>
      <c r="D1" s="9" t="s">
        <v>129</v>
      </c>
      <c r="M1" s="1" t="s">
        <v>149</v>
      </c>
      <c r="N1" s="9" t="s">
        <v>268</v>
      </c>
    </row>
    <row r="2" spans="1:23">
      <c r="D2" s="9" t="s">
        <v>241</v>
      </c>
      <c r="M2" s="1"/>
    </row>
    <row r="3" spans="1:23">
      <c r="B3" s="128" t="s">
        <v>118</v>
      </c>
      <c r="C3" s="128" t="s">
        <v>112</v>
      </c>
      <c r="D3" s="128"/>
      <c r="E3" s="128"/>
      <c r="F3" s="128"/>
      <c r="G3" s="128"/>
      <c r="H3" s="128"/>
      <c r="I3" s="128"/>
      <c r="J3" s="128"/>
      <c r="K3" s="128"/>
    </row>
    <row r="4" spans="1:23">
      <c r="B4" s="129" t="s">
        <v>110</v>
      </c>
      <c r="C4" s="129" t="s">
        <v>0</v>
      </c>
      <c r="D4" s="129" t="s">
        <v>103</v>
      </c>
      <c r="E4" s="129" t="s">
        <v>104</v>
      </c>
      <c r="F4" s="129" t="s">
        <v>105</v>
      </c>
      <c r="G4" s="129" t="s">
        <v>106</v>
      </c>
      <c r="H4" s="129" t="s">
        <v>107</v>
      </c>
      <c r="I4" s="129" t="s">
        <v>108</v>
      </c>
      <c r="J4" s="129" t="s">
        <v>230</v>
      </c>
      <c r="K4" s="129" t="s">
        <v>234</v>
      </c>
      <c r="M4" s="1" t="s">
        <v>116</v>
      </c>
      <c r="N4" s="1">
        <f>A5</f>
        <v>0</v>
      </c>
      <c r="O4" s="1" t="str">
        <f t="shared" ref="O4:W4" si="0">C4</f>
        <v>2015-2016</v>
      </c>
      <c r="P4" s="1" t="str">
        <f t="shared" si="0"/>
        <v>2016-2017</v>
      </c>
      <c r="Q4" s="1" t="str">
        <f t="shared" si="0"/>
        <v>2017-2018</v>
      </c>
      <c r="R4" s="1" t="str">
        <f t="shared" si="0"/>
        <v>2018-2019</v>
      </c>
      <c r="S4" s="1" t="str">
        <f t="shared" si="0"/>
        <v>2019-2020</v>
      </c>
      <c r="T4" s="1" t="str">
        <f t="shared" si="0"/>
        <v>2020-2021</v>
      </c>
      <c r="U4" s="1" t="str">
        <f t="shared" si="0"/>
        <v>2021-2022</v>
      </c>
      <c r="V4" s="1" t="str">
        <f t="shared" si="0"/>
        <v>2022-2023</v>
      </c>
      <c r="W4" s="1" t="str">
        <f t="shared" si="0"/>
        <v>2023-2024</v>
      </c>
    </row>
    <row r="5" spans="1:23">
      <c r="A5" s="1"/>
      <c r="B5" s="10" t="s">
        <v>113</v>
      </c>
      <c r="C5" s="8">
        <v>1775.5</v>
      </c>
      <c r="D5" s="8">
        <v>1739</v>
      </c>
      <c r="E5" s="8">
        <v>1836.5</v>
      </c>
      <c r="F5" s="8">
        <v>1764</v>
      </c>
      <c r="G5" s="8">
        <v>2046</v>
      </c>
      <c r="H5" s="8">
        <v>4416.5</v>
      </c>
      <c r="I5" s="8">
        <v>3484</v>
      </c>
      <c r="J5" s="8">
        <v>2983</v>
      </c>
      <c r="K5" s="8">
        <v>3078</v>
      </c>
      <c r="N5" s="9" t="str">
        <f>B5</f>
        <v>Home-Based</v>
      </c>
      <c r="O5" s="11">
        <f>C5/C8</f>
        <v>2.095195388328033E-2</v>
      </c>
      <c r="P5" s="11">
        <f t="shared" ref="P5:W5" si="1">D5/D8</f>
        <v>2.0334900254917094E-2</v>
      </c>
      <c r="Q5" s="11">
        <f t="shared" si="1"/>
        <v>2.146258801530955E-2</v>
      </c>
      <c r="R5" s="11">
        <f t="shared" si="1"/>
        <v>2.0767845159467384E-2</v>
      </c>
      <c r="S5" s="11">
        <f t="shared" si="1"/>
        <v>2.3994089432515159E-2</v>
      </c>
      <c r="T5" s="11">
        <f t="shared" si="1"/>
        <v>5.3305573157116565E-2</v>
      </c>
      <c r="U5" s="11">
        <f t="shared" si="1"/>
        <v>4.2480552100860831E-2</v>
      </c>
      <c r="V5" s="11">
        <f t="shared" si="1"/>
        <v>3.6296161099957411E-2</v>
      </c>
      <c r="W5" s="11">
        <f t="shared" si="1"/>
        <v>3.7467590169322343E-2</v>
      </c>
    </row>
    <row r="6" spans="1:23">
      <c r="B6" s="10" t="s">
        <v>114</v>
      </c>
      <c r="C6" s="8">
        <v>3215</v>
      </c>
      <c r="D6" s="8">
        <v>3317</v>
      </c>
      <c r="E6" s="8">
        <v>3315</v>
      </c>
      <c r="F6" s="8">
        <v>3306</v>
      </c>
      <c r="G6" s="8">
        <v>3328</v>
      </c>
      <c r="H6" s="8">
        <v>3391</v>
      </c>
      <c r="I6" s="8">
        <v>3934</v>
      </c>
      <c r="J6" s="8">
        <v>4115</v>
      </c>
      <c r="K6" s="8">
        <v>4418</v>
      </c>
      <c r="N6" s="9" t="str">
        <f>B6</f>
        <v>Private</v>
      </c>
      <c r="O6" s="11">
        <f t="shared" ref="O6:W6" si="2">C6/C8</f>
        <v>3.7938908327088849E-2</v>
      </c>
      <c r="P6" s="11">
        <f t="shared" si="2"/>
        <v>3.8787155920391031E-2</v>
      </c>
      <c r="Q6" s="11">
        <f t="shared" si="2"/>
        <v>3.8741344552546235E-2</v>
      </c>
      <c r="R6" s="11">
        <f t="shared" si="2"/>
        <v>3.892204994172288E-2</v>
      </c>
      <c r="S6" s="11">
        <f t="shared" si="2"/>
        <v>3.9028509106261211E-2</v>
      </c>
      <c r="T6" s="11">
        <f t="shared" si="2"/>
        <v>4.0928155456986817E-2</v>
      </c>
      <c r="U6" s="11">
        <f t="shared" si="2"/>
        <v>4.7967420196551806E-2</v>
      </c>
      <c r="V6" s="11">
        <f t="shared" si="2"/>
        <v>5.0069964105372025E-2</v>
      </c>
      <c r="W6" s="11">
        <f t="shared" si="2"/>
        <v>5.3779016688780414E-2</v>
      </c>
    </row>
    <row r="7" spans="1:23">
      <c r="B7" s="10" t="s">
        <v>115</v>
      </c>
      <c r="C7" s="8">
        <v>79751</v>
      </c>
      <c r="D7" s="8">
        <v>80462</v>
      </c>
      <c r="E7" s="8">
        <v>80416</v>
      </c>
      <c r="F7" s="8">
        <v>79869</v>
      </c>
      <c r="G7" s="8">
        <v>79897</v>
      </c>
      <c r="H7" s="8">
        <v>75045</v>
      </c>
      <c r="I7" s="8">
        <v>74596</v>
      </c>
      <c r="J7" s="8">
        <v>75087</v>
      </c>
      <c r="K7" s="8">
        <v>74655</v>
      </c>
      <c r="N7" s="9" t="str">
        <f>B7</f>
        <v>Public</v>
      </c>
      <c r="O7" s="11">
        <f t="shared" ref="O7:W7" si="3">C7/C8</f>
        <v>0.94110913778963079</v>
      </c>
      <c r="P7" s="11">
        <f t="shared" si="3"/>
        <v>0.94087794382469192</v>
      </c>
      <c r="Q7" s="11">
        <f t="shared" si="3"/>
        <v>0.93979606743214417</v>
      </c>
      <c r="R7" s="11">
        <f t="shared" si="3"/>
        <v>0.94031010489880973</v>
      </c>
      <c r="S7" s="11">
        <f t="shared" si="3"/>
        <v>0.93697740146122366</v>
      </c>
      <c r="T7" s="11">
        <f t="shared" si="3"/>
        <v>0.9057662713858966</v>
      </c>
      <c r="U7" s="11">
        <f t="shared" si="3"/>
        <v>0.90955202770258736</v>
      </c>
      <c r="V7" s="11">
        <f t="shared" si="3"/>
        <v>0.91363387479467051</v>
      </c>
      <c r="W7" s="11">
        <f t="shared" si="3"/>
        <v>0.90875339314189729</v>
      </c>
    </row>
    <row r="8" spans="1:23">
      <c r="B8" s="130" t="s">
        <v>111</v>
      </c>
      <c r="C8" s="131">
        <v>84741.5</v>
      </c>
      <c r="D8" s="131">
        <v>85518</v>
      </c>
      <c r="E8" s="131">
        <v>85567.5</v>
      </c>
      <c r="F8" s="131">
        <v>84939</v>
      </c>
      <c r="G8" s="131">
        <v>85271</v>
      </c>
      <c r="H8" s="131">
        <v>82852.5</v>
      </c>
      <c r="I8" s="131">
        <v>82014</v>
      </c>
      <c r="J8" s="131">
        <v>82185</v>
      </c>
      <c r="K8" s="131">
        <v>82151</v>
      </c>
    </row>
    <row r="9" spans="1:23">
      <c r="B9" s="10"/>
      <c r="C9" s="8"/>
      <c r="D9" s="8"/>
      <c r="E9" s="8"/>
      <c r="F9" s="8"/>
      <c r="G9" s="8"/>
      <c r="H9" s="8"/>
      <c r="I9" s="8"/>
      <c r="J9" s="8"/>
      <c r="K9" s="8"/>
    </row>
    <row r="10" spans="1:23">
      <c r="B10" s="10"/>
      <c r="C10" s="8"/>
      <c r="D10" s="8"/>
      <c r="E10" s="8"/>
      <c r="F10" s="8"/>
      <c r="G10" s="8"/>
      <c r="H10" s="8"/>
      <c r="I10" s="8"/>
      <c r="J10" s="8"/>
      <c r="K10" s="8"/>
    </row>
    <row r="11" spans="1:23">
      <c r="B11" s="136" t="s">
        <v>193</v>
      </c>
      <c r="C11" s="9" t="s">
        <v>6</v>
      </c>
    </row>
    <row r="12" spans="1:23">
      <c r="B12" s="1" t="s">
        <v>149</v>
      </c>
      <c r="C12" s="10"/>
      <c r="D12" s="1"/>
      <c r="E12" s="10"/>
      <c r="F12" s="10"/>
      <c r="G12" s="10"/>
      <c r="H12" s="10"/>
      <c r="I12" s="10"/>
      <c r="J12" s="10"/>
      <c r="K12" s="10"/>
      <c r="M12" s="1"/>
    </row>
    <row r="13" spans="1:23">
      <c r="B13" s="128"/>
      <c r="C13" s="128" t="s">
        <v>112</v>
      </c>
      <c r="D13" s="128"/>
      <c r="E13" s="128"/>
      <c r="F13" s="128"/>
      <c r="G13" s="128"/>
      <c r="H13" s="128"/>
      <c r="I13" s="128"/>
      <c r="J13" s="128"/>
      <c r="K13" s="128"/>
    </row>
    <row r="14" spans="1:23">
      <c r="B14" s="129" t="s">
        <v>110</v>
      </c>
      <c r="C14" s="129" t="s">
        <v>0</v>
      </c>
      <c r="D14" s="129" t="s">
        <v>103</v>
      </c>
      <c r="E14" s="129" t="s">
        <v>104</v>
      </c>
      <c r="F14" s="129" t="s">
        <v>105</v>
      </c>
      <c r="G14" s="129" t="s">
        <v>106</v>
      </c>
      <c r="H14" s="129" t="s">
        <v>107</v>
      </c>
      <c r="I14" s="129" t="s">
        <v>108</v>
      </c>
      <c r="J14" s="129" t="s">
        <v>230</v>
      </c>
      <c r="K14" s="129" t="s">
        <v>234</v>
      </c>
    </row>
    <row r="15" spans="1:23">
      <c r="B15" s="132" t="s">
        <v>127</v>
      </c>
      <c r="C15" s="133"/>
      <c r="D15" s="133"/>
      <c r="E15" s="133"/>
      <c r="F15" s="133"/>
      <c r="G15" s="133"/>
      <c r="H15" s="133"/>
      <c r="I15" s="133"/>
      <c r="J15" s="133"/>
      <c r="K15" s="133"/>
      <c r="M15" s="1" t="s">
        <v>167</v>
      </c>
      <c r="N15" s="1"/>
      <c r="O15" s="1" t="str">
        <f>$C$14</f>
        <v>2015-2016</v>
      </c>
      <c r="P15" s="1" t="str">
        <f>$D$14</f>
        <v>2016-2017</v>
      </c>
      <c r="Q15" s="1" t="str">
        <f>$E$14</f>
        <v>2017-2018</v>
      </c>
      <c r="R15" s="1" t="str">
        <f>$F$14</f>
        <v>2018-2019</v>
      </c>
      <c r="S15" s="1" t="str">
        <f>$G$14</f>
        <v>2019-2020</v>
      </c>
      <c r="T15" s="1" t="str">
        <f>$H$14</f>
        <v>2020-2021</v>
      </c>
      <c r="U15" s="1" t="str">
        <f>$I$14</f>
        <v>2021-2022</v>
      </c>
      <c r="V15" s="1" t="str">
        <f>$J$14</f>
        <v>2022-2023</v>
      </c>
      <c r="W15" s="1" t="str">
        <f>$K$14</f>
        <v>2023-2024</v>
      </c>
    </row>
    <row r="16" spans="1:23">
      <c r="B16" s="3" t="s">
        <v>113</v>
      </c>
      <c r="C16" s="8">
        <v>145.5</v>
      </c>
      <c r="D16" s="8">
        <v>155</v>
      </c>
      <c r="E16" s="8">
        <v>153.5</v>
      </c>
      <c r="F16" s="8">
        <v>159</v>
      </c>
      <c r="G16" s="8">
        <v>182</v>
      </c>
      <c r="H16" s="8">
        <v>474.49999999999994</v>
      </c>
      <c r="I16" s="8">
        <v>343</v>
      </c>
      <c r="J16" s="8">
        <v>283</v>
      </c>
      <c r="K16" s="8">
        <v>291</v>
      </c>
      <c r="N16" s="9" t="str">
        <f>B16</f>
        <v>Home-Based</v>
      </c>
      <c r="O16" s="11">
        <f>C16/SUM(C16:C18)</f>
        <v>2.4195559990022448E-2</v>
      </c>
      <c r="P16" s="11">
        <f t="shared" ref="P16:V16" si="4">D16/SUM(D16:D18)</f>
        <v>2.5573337733047354E-2</v>
      </c>
      <c r="Q16" s="11">
        <f t="shared" si="4"/>
        <v>2.5530145530145529E-2</v>
      </c>
      <c r="R16" s="11">
        <f t="shared" si="4"/>
        <v>2.6438310608579981E-2</v>
      </c>
      <c r="S16" s="11">
        <f t="shared" si="4"/>
        <v>3.0358632193494578E-2</v>
      </c>
      <c r="T16" s="11">
        <f t="shared" si="4"/>
        <v>8.7732273273550876E-2</v>
      </c>
      <c r="U16" s="11">
        <f t="shared" si="4"/>
        <v>6.0419235511713937E-2</v>
      </c>
      <c r="V16" s="11">
        <f t="shared" si="4"/>
        <v>5.0168409856408441E-2</v>
      </c>
      <c r="W16" s="11">
        <f>K16/SUM(K16:K18)</f>
        <v>5.3199268738574043E-2</v>
      </c>
    </row>
    <row r="17" spans="2:23">
      <c r="B17" s="3" t="s">
        <v>114</v>
      </c>
      <c r="C17" s="8">
        <v>378</v>
      </c>
      <c r="D17" s="8">
        <v>348</v>
      </c>
      <c r="E17" s="8">
        <v>337</v>
      </c>
      <c r="F17" s="8">
        <v>337</v>
      </c>
      <c r="G17" s="8">
        <v>348</v>
      </c>
      <c r="H17" s="8">
        <v>443</v>
      </c>
      <c r="I17" s="8">
        <v>446</v>
      </c>
      <c r="J17" s="8">
        <v>428</v>
      </c>
      <c r="K17" s="8">
        <v>443</v>
      </c>
      <c r="N17" s="9" t="str">
        <f>B17</f>
        <v>Private</v>
      </c>
      <c r="O17" s="11">
        <f>C17/SUM(C16:C18)</f>
        <v>6.2858568221501626E-2</v>
      </c>
      <c r="P17" s="11">
        <f t="shared" ref="P17:W17" si="5">D17/SUM(D16:D18)</f>
        <v>5.7416267942583733E-2</v>
      </c>
      <c r="Q17" s="11">
        <f t="shared" si="5"/>
        <v>5.6049896049896047E-2</v>
      </c>
      <c r="R17" s="11">
        <f t="shared" si="5"/>
        <v>5.6035916195543732E-2</v>
      </c>
      <c r="S17" s="11">
        <f t="shared" si="5"/>
        <v>5.8048373644703923E-2</v>
      </c>
      <c r="T17" s="11">
        <f t="shared" si="5"/>
        <v>8.190810760839419E-2</v>
      </c>
      <c r="U17" s="11">
        <f t="shared" si="5"/>
        <v>7.8562621102695088E-2</v>
      </c>
      <c r="V17" s="11">
        <f t="shared" si="5"/>
        <v>7.5873072150327958E-2</v>
      </c>
      <c r="W17" s="11">
        <f t="shared" si="5"/>
        <v>8.0987202925045701E-2</v>
      </c>
    </row>
    <row r="18" spans="2:23">
      <c r="B18" s="3" t="s">
        <v>115</v>
      </c>
      <c r="C18" s="8">
        <v>5490</v>
      </c>
      <c r="D18" s="8">
        <v>5558</v>
      </c>
      <c r="E18" s="8">
        <v>5522</v>
      </c>
      <c r="F18" s="8">
        <v>5518</v>
      </c>
      <c r="G18" s="8">
        <v>5465</v>
      </c>
      <c r="H18" s="8">
        <v>4491</v>
      </c>
      <c r="I18" s="8">
        <v>4888</v>
      </c>
      <c r="J18" s="8">
        <v>4930</v>
      </c>
      <c r="K18" s="8">
        <v>4736</v>
      </c>
      <c r="M18" s="19"/>
      <c r="N18" s="19" t="str">
        <f>B18</f>
        <v>Public</v>
      </c>
      <c r="O18" s="20">
        <f>C18/SUM(C16:C18)</f>
        <v>0.91294587178847597</v>
      </c>
      <c r="P18" s="20">
        <f t="shared" ref="P18:W18" si="6">D18/SUM(D16:D18)</f>
        <v>0.91701039432436893</v>
      </c>
      <c r="Q18" s="20">
        <f t="shared" si="6"/>
        <v>0.91841995841995838</v>
      </c>
      <c r="R18" s="20">
        <f t="shared" si="6"/>
        <v>0.91752577319587625</v>
      </c>
      <c r="S18" s="20">
        <f t="shared" si="6"/>
        <v>0.91159299416180151</v>
      </c>
      <c r="T18" s="20">
        <f t="shared" si="6"/>
        <v>0.83035961911805489</v>
      </c>
      <c r="U18" s="20">
        <f t="shared" si="6"/>
        <v>0.86101814338559102</v>
      </c>
      <c r="V18" s="20">
        <f t="shared" si="6"/>
        <v>0.87395851799326363</v>
      </c>
      <c r="W18" s="20">
        <f t="shared" si="6"/>
        <v>0.86581352833638026</v>
      </c>
    </row>
    <row r="19" spans="2:23">
      <c r="B19" s="132" t="s">
        <v>128</v>
      </c>
      <c r="C19" s="133"/>
      <c r="D19" s="133"/>
      <c r="E19" s="133"/>
      <c r="F19" s="133"/>
      <c r="G19" s="133"/>
      <c r="H19" s="133"/>
      <c r="I19" s="133"/>
      <c r="J19" s="133"/>
      <c r="K19" s="133"/>
      <c r="M19" s="1" t="s">
        <v>168</v>
      </c>
      <c r="N19" s="1"/>
      <c r="O19" s="1" t="str">
        <f>$C$14</f>
        <v>2015-2016</v>
      </c>
      <c r="P19" s="1" t="str">
        <f>$D$14</f>
        <v>2016-2017</v>
      </c>
      <c r="Q19" s="1" t="str">
        <f>$E$14</f>
        <v>2017-2018</v>
      </c>
      <c r="R19" s="1" t="str">
        <f>$F$14</f>
        <v>2018-2019</v>
      </c>
      <c r="S19" s="1" t="str">
        <f>$G$14</f>
        <v>2019-2020</v>
      </c>
      <c r="T19" s="1" t="str">
        <f>$H$14</f>
        <v>2020-2021</v>
      </c>
      <c r="U19" s="1" t="str">
        <f>$I$14</f>
        <v>2021-2022</v>
      </c>
      <c r="V19" s="1" t="str">
        <f>$J$14</f>
        <v>2022-2023</v>
      </c>
      <c r="W19" s="1" t="str">
        <f>$K$14</f>
        <v>2023-2024</v>
      </c>
    </row>
    <row r="20" spans="2:23">
      <c r="B20" s="3" t="s">
        <v>113</v>
      </c>
      <c r="C20" s="8">
        <v>145.5</v>
      </c>
      <c r="D20" s="8">
        <v>155</v>
      </c>
      <c r="E20" s="8">
        <v>153.5</v>
      </c>
      <c r="F20" s="8">
        <v>159</v>
      </c>
      <c r="G20" s="8">
        <v>182</v>
      </c>
      <c r="H20" s="8">
        <v>474.50000000000006</v>
      </c>
      <c r="I20" s="8">
        <v>343</v>
      </c>
      <c r="J20" s="8">
        <v>283</v>
      </c>
      <c r="K20" s="8">
        <v>291</v>
      </c>
      <c r="N20" s="9" t="str">
        <f>B20</f>
        <v>Home-Based</v>
      </c>
      <c r="O20" s="11">
        <f>C20/SUM(C20:C22)</f>
        <v>2.3446942228668118E-2</v>
      </c>
      <c r="P20" s="11">
        <f t="shared" ref="P20:W20" si="7">D20/SUM(D20:D22)</f>
        <v>2.4911603985856637E-2</v>
      </c>
      <c r="Q20" s="11">
        <f t="shared" si="7"/>
        <v>2.4904680782023202E-2</v>
      </c>
      <c r="R20" s="11">
        <f t="shared" si="7"/>
        <v>2.5874694873881204E-2</v>
      </c>
      <c r="S20" s="11">
        <f t="shared" si="7"/>
        <v>2.9665851670741646E-2</v>
      </c>
      <c r="T20" s="11">
        <f t="shared" si="7"/>
        <v>8.1522205996048452E-2</v>
      </c>
      <c r="U20" s="11">
        <f t="shared" si="7"/>
        <v>5.8622457699538541E-2</v>
      </c>
      <c r="V20" s="11">
        <f t="shared" si="7"/>
        <v>4.742751801575331E-2</v>
      </c>
      <c r="W20" s="11">
        <f t="shared" si="7"/>
        <v>5.0459511010924225E-2</v>
      </c>
    </row>
    <row r="21" spans="2:23">
      <c r="B21" s="3" t="s">
        <v>114</v>
      </c>
      <c r="C21" s="8">
        <v>330</v>
      </c>
      <c r="D21" s="8">
        <v>352</v>
      </c>
      <c r="E21" s="8">
        <v>308</v>
      </c>
      <c r="F21" s="8">
        <v>329</v>
      </c>
      <c r="G21" s="8">
        <v>325</v>
      </c>
      <c r="H21" s="8">
        <v>359</v>
      </c>
      <c r="I21" s="8">
        <v>483</v>
      </c>
      <c r="J21" s="8">
        <v>429</v>
      </c>
      <c r="K21" s="8">
        <v>446</v>
      </c>
      <c r="N21" s="9" t="str">
        <f>B21</f>
        <v>Private</v>
      </c>
      <c r="O21" s="11">
        <f>C21/SUM(C20:C22)</f>
        <v>5.3178631858834903E-2</v>
      </c>
      <c r="P21" s="11">
        <f t="shared" ref="P21:W21" si="8">D21/SUM(D20:D22)</f>
        <v>5.6573449051751851E-2</v>
      </c>
      <c r="Q21" s="11">
        <f t="shared" si="8"/>
        <v>4.9971607041453717E-2</v>
      </c>
      <c r="R21" s="11">
        <f t="shared" si="8"/>
        <v>5.3539462978030916E-2</v>
      </c>
      <c r="S21" s="11">
        <f t="shared" si="8"/>
        <v>5.297473512632437E-2</v>
      </c>
      <c r="T21" s="11">
        <f t="shared" si="8"/>
        <v>6.1678549952753202E-2</v>
      </c>
      <c r="U21" s="11">
        <f t="shared" si="8"/>
        <v>8.2549991454452229E-2</v>
      </c>
      <c r="V21" s="11">
        <f t="shared" si="8"/>
        <v>7.1895424836601302E-2</v>
      </c>
      <c r="W21" s="11">
        <f t="shared" si="8"/>
        <v>7.7336570140454308E-2</v>
      </c>
    </row>
    <row r="22" spans="2:23">
      <c r="B22" s="3" t="s">
        <v>115</v>
      </c>
      <c r="C22" s="8">
        <v>5730</v>
      </c>
      <c r="D22" s="8">
        <v>5715</v>
      </c>
      <c r="E22" s="8">
        <v>5702</v>
      </c>
      <c r="F22" s="8">
        <v>5657</v>
      </c>
      <c r="G22" s="8">
        <v>5628</v>
      </c>
      <c r="H22" s="8">
        <v>4987</v>
      </c>
      <c r="I22" s="8">
        <v>5025</v>
      </c>
      <c r="J22" s="8">
        <v>5255</v>
      </c>
      <c r="K22" s="8">
        <v>5030</v>
      </c>
      <c r="M22" s="19"/>
      <c r="N22" s="19" t="str">
        <f>B22</f>
        <v>Public</v>
      </c>
      <c r="O22" s="20">
        <f>C22/SUM(C20:C22)</f>
        <v>0.92337442591249697</v>
      </c>
      <c r="P22" s="20">
        <f t="shared" ref="P22:W22" si="9">D22/SUM(D20:D22)</f>
        <v>0.91851494696239155</v>
      </c>
      <c r="Q22" s="20">
        <f t="shared" si="9"/>
        <v>0.92512371217652312</v>
      </c>
      <c r="R22" s="20">
        <f t="shared" si="9"/>
        <v>0.92058584214808792</v>
      </c>
      <c r="S22" s="20">
        <f t="shared" si="9"/>
        <v>0.91735941320293402</v>
      </c>
      <c r="T22" s="20">
        <f t="shared" si="9"/>
        <v>0.85679924405119834</v>
      </c>
      <c r="U22" s="20">
        <f t="shared" si="9"/>
        <v>0.85882755084600926</v>
      </c>
      <c r="V22" s="20">
        <f t="shared" si="9"/>
        <v>0.88067705714764544</v>
      </c>
      <c r="W22" s="20">
        <f t="shared" si="9"/>
        <v>0.87220391884862147</v>
      </c>
    </row>
    <row r="23" spans="2:23">
      <c r="B23" s="132" t="s">
        <v>130</v>
      </c>
      <c r="C23" s="133"/>
      <c r="D23" s="133"/>
      <c r="E23" s="133"/>
      <c r="F23" s="133"/>
      <c r="G23" s="133"/>
      <c r="H23" s="133"/>
      <c r="I23" s="133"/>
      <c r="J23" s="133"/>
      <c r="K23" s="133"/>
      <c r="M23" s="1" t="s">
        <v>169</v>
      </c>
      <c r="N23" s="1"/>
      <c r="O23" s="1" t="str">
        <f>$C$14</f>
        <v>2015-2016</v>
      </c>
      <c r="P23" s="1" t="str">
        <f>$D$14</f>
        <v>2016-2017</v>
      </c>
      <c r="Q23" s="1" t="str">
        <f>$E$14</f>
        <v>2017-2018</v>
      </c>
      <c r="R23" s="1" t="str">
        <f>$F$14</f>
        <v>2018-2019</v>
      </c>
      <c r="S23" s="1" t="str">
        <f>$G$14</f>
        <v>2019-2020</v>
      </c>
      <c r="T23" s="1" t="str">
        <f>$H$14</f>
        <v>2020-2021</v>
      </c>
      <c r="U23" s="1" t="str">
        <f>$I$14</f>
        <v>2021-2022</v>
      </c>
      <c r="V23" s="1" t="str">
        <f>$J$14</f>
        <v>2022-2023</v>
      </c>
      <c r="W23" s="1" t="str">
        <f>$K$14</f>
        <v>2023-2024</v>
      </c>
    </row>
    <row r="24" spans="2:23">
      <c r="B24" s="3" t="s">
        <v>113</v>
      </c>
      <c r="C24" s="8">
        <v>145.5</v>
      </c>
      <c r="D24" s="8">
        <v>154.99999999999997</v>
      </c>
      <c r="E24" s="8">
        <v>153.5</v>
      </c>
      <c r="F24" s="8">
        <v>159</v>
      </c>
      <c r="G24" s="8">
        <v>182</v>
      </c>
      <c r="H24" s="8">
        <v>474.5</v>
      </c>
      <c r="I24" s="8">
        <v>343</v>
      </c>
      <c r="J24" s="8">
        <v>283</v>
      </c>
      <c r="K24" s="8">
        <v>291</v>
      </c>
      <c r="N24" s="9" t="str">
        <f>B24</f>
        <v>Home-Based</v>
      </c>
      <c r="O24" s="11">
        <f>C24/SUM(C24:C26)</f>
        <v>2.2351947154159307E-2</v>
      </c>
      <c r="P24" s="11">
        <f t="shared" ref="P24:W24" si="10">D24/SUM(D24:D26)</f>
        <v>2.4405605416469842E-2</v>
      </c>
      <c r="Q24" s="11">
        <f t="shared" si="10"/>
        <v>2.4554107014316564E-2</v>
      </c>
      <c r="R24" s="11">
        <f t="shared" si="10"/>
        <v>2.5728155339805825E-2</v>
      </c>
      <c r="S24" s="11">
        <f t="shared" si="10"/>
        <v>2.9302849782643695E-2</v>
      </c>
      <c r="T24" s="11">
        <f t="shared" si="10"/>
        <v>7.902406528437006E-2</v>
      </c>
      <c r="U24" s="11">
        <f t="shared" si="10"/>
        <v>5.8863909387334823E-2</v>
      </c>
      <c r="V24" s="11">
        <f t="shared" si="10"/>
        <v>4.7451374916163649E-2</v>
      </c>
      <c r="W24" s="11">
        <f t="shared" si="10"/>
        <v>4.8075334544853791E-2</v>
      </c>
    </row>
    <row r="25" spans="2:23">
      <c r="B25" s="3" t="s">
        <v>114</v>
      </c>
      <c r="C25" s="8">
        <v>285</v>
      </c>
      <c r="D25" s="8">
        <v>328</v>
      </c>
      <c r="E25" s="8">
        <v>341</v>
      </c>
      <c r="F25" s="8">
        <v>305</v>
      </c>
      <c r="G25" s="8">
        <v>304</v>
      </c>
      <c r="H25" s="8">
        <v>352</v>
      </c>
      <c r="I25" s="8">
        <v>372</v>
      </c>
      <c r="J25" s="8">
        <v>427</v>
      </c>
      <c r="K25" s="8">
        <v>431</v>
      </c>
      <c r="N25" s="9" t="str">
        <f>B25</f>
        <v>Private</v>
      </c>
      <c r="O25" s="11">
        <f>C25/SUM(C24:C26)</f>
        <v>4.3782164528765648E-2</v>
      </c>
      <c r="P25" s="11">
        <f t="shared" ref="P25:W25" si="11">D25/SUM(D24:D26)</f>
        <v>5.1645410171626514E-2</v>
      </c>
      <c r="Q25" s="11">
        <f t="shared" si="11"/>
        <v>5.4546908741901941E-2</v>
      </c>
      <c r="R25" s="11">
        <f t="shared" si="11"/>
        <v>4.9352750809061485E-2</v>
      </c>
      <c r="S25" s="11">
        <f t="shared" si="11"/>
        <v>4.89454194171631E-2</v>
      </c>
      <c r="T25" s="11">
        <f t="shared" si="11"/>
        <v>5.8622699641935214E-2</v>
      </c>
      <c r="U25" s="11">
        <f t="shared" si="11"/>
        <v>6.384074137635147E-2</v>
      </c>
      <c r="V25" s="11">
        <f t="shared" si="11"/>
        <v>7.1596244131455405E-2</v>
      </c>
      <c r="W25" s="11">
        <f t="shared" si="11"/>
        <v>7.1204361473649433E-2</v>
      </c>
    </row>
    <row r="26" spans="2:23">
      <c r="B26" s="3" t="s">
        <v>115</v>
      </c>
      <c r="C26" s="8">
        <v>6079</v>
      </c>
      <c r="D26" s="8">
        <v>5868</v>
      </c>
      <c r="E26" s="8">
        <v>5757</v>
      </c>
      <c r="F26" s="8">
        <v>5716</v>
      </c>
      <c r="G26" s="8">
        <v>5725</v>
      </c>
      <c r="H26" s="8">
        <v>5178</v>
      </c>
      <c r="I26" s="8">
        <v>5112</v>
      </c>
      <c r="J26" s="8">
        <v>5254</v>
      </c>
      <c r="K26" s="8">
        <v>5331</v>
      </c>
      <c r="M26" s="19"/>
      <c r="N26" s="19" t="str">
        <f>B26</f>
        <v>Public</v>
      </c>
      <c r="O26" s="20">
        <f>C26/SUM(C24:C26)</f>
        <v>0.93386588831707507</v>
      </c>
      <c r="P26" s="20">
        <f t="shared" ref="P26:W26" si="12">D26/SUM(D24:D26)</f>
        <v>0.92394898441190365</v>
      </c>
      <c r="Q26" s="20">
        <f t="shared" si="12"/>
        <v>0.92089898424378147</v>
      </c>
      <c r="R26" s="20">
        <f t="shared" si="12"/>
        <v>0.92491909385113269</v>
      </c>
      <c r="S26" s="20">
        <f t="shared" si="12"/>
        <v>0.92175173080019324</v>
      </c>
      <c r="T26" s="20">
        <f t="shared" si="12"/>
        <v>0.86235323507369477</v>
      </c>
      <c r="U26" s="20">
        <f t="shared" si="12"/>
        <v>0.87729534923631369</v>
      </c>
      <c r="V26" s="20">
        <f t="shared" si="12"/>
        <v>0.88095238095238093</v>
      </c>
      <c r="W26" s="20">
        <f t="shared" si="12"/>
        <v>0.88072030398149681</v>
      </c>
    </row>
    <row r="27" spans="2:23">
      <c r="B27" s="132" t="s">
        <v>133</v>
      </c>
      <c r="C27" s="133"/>
      <c r="D27" s="133"/>
      <c r="E27" s="133"/>
      <c r="F27" s="133"/>
      <c r="G27" s="133"/>
      <c r="H27" s="133"/>
      <c r="I27" s="133"/>
      <c r="J27" s="133"/>
      <c r="K27" s="133"/>
      <c r="M27" s="1" t="s">
        <v>170</v>
      </c>
      <c r="N27" s="1"/>
      <c r="O27" s="1" t="str">
        <f>$C$14</f>
        <v>2015-2016</v>
      </c>
      <c r="P27" s="1" t="str">
        <f>$D$14</f>
        <v>2016-2017</v>
      </c>
      <c r="Q27" s="1" t="str">
        <f>$E$14</f>
        <v>2017-2018</v>
      </c>
      <c r="R27" s="1" t="str">
        <f>$F$14</f>
        <v>2018-2019</v>
      </c>
      <c r="S27" s="1" t="str">
        <f>$G$14</f>
        <v>2019-2020</v>
      </c>
      <c r="T27" s="1" t="str">
        <f>$H$14</f>
        <v>2020-2021</v>
      </c>
      <c r="U27" s="1" t="str">
        <f>$I$14</f>
        <v>2021-2022</v>
      </c>
      <c r="V27" s="1" t="str">
        <f>$J$14</f>
        <v>2022-2023</v>
      </c>
      <c r="W27" s="1" t="str">
        <f>$K$14</f>
        <v>2023-2024</v>
      </c>
    </row>
    <row r="28" spans="2:23">
      <c r="B28" s="3" t="s">
        <v>113</v>
      </c>
      <c r="C28" s="8">
        <v>150</v>
      </c>
      <c r="D28" s="8">
        <v>152</v>
      </c>
      <c r="E28" s="8">
        <v>154</v>
      </c>
      <c r="F28" s="8">
        <v>164</v>
      </c>
      <c r="G28" s="8">
        <v>193</v>
      </c>
      <c r="H28" s="8">
        <v>458</v>
      </c>
      <c r="I28" s="8">
        <v>364</v>
      </c>
      <c r="J28" s="8">
        <v>297</v>
      </c>
      <c r="K28" s="8">
        <v>278</v>
      </c>
      <c r="N28" s="9" t="str">
        <f>B28</f>
        <v>Home-Based</v>
      </c>
      <c r="O28" s="11">
        <f>C28/SUM(C28:C30)</f>
        <v>2.3013194231359314E-2</v>
      </c>
      <c r="P28" s="11">
        <f t="shared" ref="P28:W28" si="13">D28/SUM(D28:D30)</f>
        <v>2.2802280228022803E-2</v>
      </c>
      <c r="Q28" s="11">
        <f t="shared" si="13"/>
        <v>2.3864869053153572E-2</v>
      </c>
      <c r="R28" s="11">
        <f t="shared" si="13"/>
        <v>2.5974025974025976E-2</v>
      </c>
      <c r="S28" s="11">
        <f t="shared" si="13"/>
        <v>3.0610626486915146E-2</v>
      </c>
      <c r="T28" s="11">
        <f t="shared" si="13"/>
        <v>7.5057358243198952E-2</v>
      </c>
      <c r="U28" s="11">
        <f t="shared" si="13"/>
        <v>6.0424966799468793E-2</v>
      </c>
      <c r="V28" s="11">
        <f t="shared" si="13"/>
        <v>5.0025265285497729E-2</v>
      </c>
      <c r="W28" s="11">
        <f t="shared" si="13"/>
        <v>4.5321160743397454E-2</v>
      </c>
    </row>
    <row r="29" spans="2:23">
      <c r="B29" s="3" t="s">
        <v>114</v>
      </c>
      <c r="C29" s="8">
        <v>305</v>
      </c>
      <c r="D29" s="8">
        <v>303</v>
      </c>
      <c r="E29" s="8">
        <v>307</v>
      </c>
      <c r="F29" s="8">
        <v>325</v>
      </c>
      <c r="G29" s="8">
        <v>287</v>
      </c>
      <c r="H29" s="8">
        <v>311</v>
      </c>
      <c r="I29" s="8">
        <v>358</v>
      </c>
      <c r="J29" s="8">
        <v>366</v>
      </c>
      <c r="K29" s="8">
        <v>447</v>
      </c>
      <c r="N29" s="9" t="str">
        <f>B29</f>
        <v>Private</v>
      </c>
      <c r="O29" s="11">
        <f>C29/SUM(C28:C30)</f>
        <v>4.6793494937097266E-2</v>
      </c>
      <c r="P29" s="11">
        <f t="shared" ref="P29:W29" si="14">D29/SUM(D28:D30)</f>
        <v>4.5454545454545456E-2</v>
      </c>
      <c r="Q29" s="11">
        <f t="shared" si="14"/>
        <v>4.7574771424143812E-2</v>
      </c>
      <c r="R29" s="11">
        <f t="shared" si="14"/>
        <v>5.1472917326575864E-2</v>
      </c>
      <c r="S29" s="11">
        <f t="shared" si="14"/>
        <v>4.5519429024583662E-2</v>
      </c>
      <c r="T29" s="11">
        <f t="shared" si="14"/>
        <v>5.0966896099639461E-2</v>
      </c>
      <c r="U29" s="11">
        <f t="shared" si="14"/>
        <v>5.9428950863213814E-2</v>
      </c>
      <c r="V29" s="11">
        <f t="shared" si="14"/>
        <v>6.1647296614451744E-2</v>
      </c>
      <c r="W29" s="11">
        <f t="shared" si="14"/>
        <v>7.287251385718943E-2</v>
      </c>
    </row>
    <row r="30" spans="2:23">
      <c r="B30" s="3" t="s">
        <v>115</v>
      </c>
      <c r="C30" s="8">
        <v>6063</v>
      </c>
      <c r="D30" s="8">
        <v>6211</v>
      </c>
      <c r="E30" s="8">
        <v>5992</v>
      </c>
      <c r="F30" s="8">
        <v>5825</v>
      </c>
      <c r="G30" s="8">
        <v>5825</v>
      </c>
      <c r="H30" s="8">
        <v>5333</v>
      </c>
      <c r="I30" s="8">
        <v>5302</v>
      </c>
      <c r="J30" s="8">
        <v>5274</v>
      </c>
      <c r="K30" s="8">
        <v>5409</v>
      </c>
      <c r="M30" s="19"/>
      <c r="N30" s="19" t="str">
        <f>B30</f>
        <v>Public</v>
      </c>
      <c r="O30" s="20">
        <f>C30/SUM(C28:C30)</f>
        <v>0.93019331083154344</v>
      </c>
      <c r="P30" s="20">
        <f t="shared" ref="P30:W30" si="15">D30/SUM(D28:D30)</f>
        <v>0.9317431743174317</v>
      </c>
      <c r="Q30" s="20">
        <f t="shared" si="15"/>
        <v>0.92856035952270266</v>
      </c>
      <c r="R30" s="20">
        <f t="shared" si="15"/>
        <v>0.92255305669939813</v>
      </c>
      <c r="S30" s="20">
        <f t="shared" si="15"/>
        <v>0.92386994448850124</v>
      </c>
      <c r="T30" s="20">
        <f t="shared" si="15"/>
        <v>0.87397574565716163</v>
      </c>
      <c r="U30" s="20">
        <f t="shared" si="15"/>
        <v>0.88014608233731739</v>
      </c>
      <c r="V30" s="20">
        <f t="shared" si="15"/>
        <v>0.88832743810005055</v>
      </c>
      <c r="W30" s="20">
        <f t="shared" si="15"/>
        <v>0.88180632539941306</v>
      </c>
    </row>
    <row r="31" spans="2:23">
      <c r="B31" s="132" t="s">
        <v>134</v>
      </c>
      <c r="C31" s="133"/>
      <c r="D31" s="133"/>
      <c r="E31" s="133"/>
      <c r="F31" s="133"/>
      <c r="G31" s="133"/>
      <c r="H31" s="133"/>
      <c r="I31" s="133"/>
      <c r="J31" s="133"/>
      <c r="K31" s="133"/>
      <c r="M31" s="1" t="s">
        <v>171</v>
      </c>
      <c r="N31" s="1"/>
      <c r="O31" s="1" t="str">
        <f>$C$14</f>
        <v>2015-2016</v>
      </c>
      <c r="P31" s="1" t="str">
        <f>$D$14</f>
        <v>2016-2017</v>
      </c>
      <c r="Q31" s="1" t="str">
        <f>$E$14</f>
        <v>2017-2018</v>
      </c>
      <c r="R31" s="1" t="str">
        <f>$F$14</f>
        <v>2018-2019</v>
      </c>
      <c r="S31" s="1" t="str">
        <f>$G$14</f>
        <v>2019-2020</v>
      </c>
      <c r="T31" s="1" t="str">
        <f>$H$14</f>
        <v>2020-2021</v>
      </c>
      <c r="U31" s="1" t="str">
        <f>$I$14</f>
        <v>2021-2022</v>
      </c>
      <c r="V31" s="1" t="str">
        <f>$J$14</f>
        <v>2022-2023</v>
      </c>
      <c r="W31" s="1" t="str">
        <f>$K$14</f>
        <v>2023-2024</v>
      </c>
    </row>
    <row r="32" spans="2:23">
      <c r="B32" s="3" t="s">
        <v>113</v>
      </c>
      <c r="C32" s="8">
        <v>141</v>
      </c>
      <c r="D32" s="8">
        <v>158</v>
      </c>
      <c r="E32" s="8">
        <v>153</v>
      </c>
      <c r="F32" s="8">
        <v>154</v>
      </c>
      <c r="G32" s="8">
        <v>171</v>
      </c>
      <c r="H32" s="8">
        <v>491</v>
      </c>
      <c r="I32" s="8">
        <v>322</v>
      </c>
      <c r="J32" s="8">
        <v>269</v>
      </c>
      <c r="K32" s="8">
        <v>304</v>
      </c>
      <c r="N32" s="9" t="str">
        <f>B32</f>
        <v>Home-Based</v>
      </c>
      <c r="O32" s="11">
        <f>C32/SUM(C32:C34)</f>
        <v>2.1914827479017719E-2</v>
      </c>
      <c r="P32" s="11">
        <f t="shared" ref="P32:W32" si="16">D32/SUM(D32:D34)</f>
        <v>2.3603226770242007E-2</v>
      </c>
      <c r="Q32" s="11">
        <f t="shared" si="16"/>
        <v>2.2869955156950672E-2</v>
      </c>
      <c r="R32" s="11">
        <f t="shared" si="16"/>
        <v>2.3652280755644295E-2</v>
      </c>
      <c r="S32" s="11">
        <f t="shared" si="16"/>
        <v>2.6652119700748128E-2</v>
      </c>
      <c r="T32" s="11">
        <f t="shared" si="16"/>
        <v>7.9180777293984844E-2</v>
      </c>
      <c r="U32" s="11">
        <f t="shared" si="16"/>
        <v>5.3267162944582301E-2</v>
      </c>
      <c r="V32" s="11">
        <f t="shared" si="16"/>
        <v>4.4018982163312063E-2</v>
      </c>
      <c r="W32" s="11">
        <f t="shared" si="16"/>
        <v>5.0264550264550262E-2</v>
      </c>
    </row>
    <row r="33" spans="2:23">
      <c r="B33" s="3" t="s">
        <v>114</v>
      </c>
      <c r="C33" s="8">
        <v>266</v>
      </c>
      <c r="D33" s="8">
        <v>298</v>
      </c>
      <c r="E33" s="8">
        <v>279</v>
      </c>
      <c r="F33" s="8">
        <v>302</v>
      </c>
      <c r="G33" s="8">
        <v>294</v>
      </c>
      <c r="H33" s="8">
        <v>303</v>
      </c>
      <c r="I33" s="8">
        <v>362</v>
      </c>
      <c r="J33" s="8">
        <v>367</v>
      </c>
      <c r="K33" s="8">
        <v>387</v>
      </c>
      <c r="N33" s="9" t="str">
        <f>B33</f>
        <v>Private</v>
      </c>
      <c r="O33" s="11">
        <f>C33/SUM(C32:C34)</f>
        <v>4.1342866024246194E-2</v>
      </c>
      <c r="P33" s="11">
        <f t="shared" ref="P33:W33" si="17">D33/SUM(D32:D34)</f>
        <v>4.4517478338810874E-2</v>
      </c>
      <c r="Q33" s="11">
        <f t="shared" si="17"/>
        <v>4.1704035874439459E-2</v>
      </c>
      <c r="R33" s="11">
        <f t="shared" si="17"/>
        <v>4.63830440792505E-2</v>
      </c>
      <c r="S33" s="11">
        <f t="shared" si="17"/>
        <v>4.5822942643391519E-2</v>
      </c>
      <c r="T33" s="11">
        <f t="shared" si="17"/>
        <v>4.8863086598935658E-2</v>
      </c>
      <c r="U33" s="11">
        <f t="shared" si="17"/>
        <v>5.9884201819685692E-2</v>
      </c>
      <c r="V33" s="11">
        <f t="shared" si="17"/>
        <v>6.0055637375225006E-2</v>
      </c>
      <c r="W33" s="11">
        <f t="shared" si="17"/>
        <v>6.3988095238095233E-2</v>
      </c>
    </row>
    <row r="34" spans="2:23">
      <c r="B34" s="3" t="s">
        <v>115</v>
      </c>
      <c r="C34" s="8">
        <v>6027</v>
      </c>
      <c r="D34" s="8">
        <v>6238</v>
      </c>
      <c r="E34" s="8">
        <v>6258</v>
      </c>
      <c r="F34" s="8">
        <v>6055</v>
      </c>
      <c r="G34" s="8">
        <v>5951</v>
      </c>
      <c r="H34" s="8">
        <v>5407</v>
      </c>
      <c r="I34" s="8">
        <v>5361</v>
      </c>
      <c r="J34" s="8">
        <v>5475</v>
      </c>
      <c r="K34" s="8">
        <v>5357</v>
      </c>
      <c r="M34" s="19"/>
      <c r="N34" s="19" t="str">
        <f>B34</f>
        <v>Public</v>
      </c>
      <c r="O34" s="20">
        <f>C34/SUM(C32:C34)</f>
        <v>0.93674230649673607</v>
      </c>
      <c r="P34" s="20">
        <f t="shared" ref="P34:V34" si="18">D34/SUM(D32:D34)</f>
        <v>0.93187929489094712</v>
      </c>
      <c r="Q34" s="20">
        <f t="shared" si="18"/>
        <v>0.93542600896860983</v>
      </c>
      <c r="R34" s="20">
        <f t="shared" si="18"/>
        <v>0.92996467516510517</v>
      </c>
      <c r="S34" s="20">
        <f t="shared" si="18"/>
        <v>0.9275249376558603</v>
      </c>
      <c r="T34" s="20">
        <f t="shared" si="18"/>
        <v>0.87195613610707945</v>
      </c>
      <c r="U34" s="20">
        <f t="shared" si="18"/>
        <v>0.88684863523573199</v>
      </c>
      <c r="V34" s="20">
        <f t="shared" si="18"/>
        <v>0.89592538046146297</v>
      </c>
      <c r="W34" s="20">
        <f>K34/SUM(K32:K34)</f>
        <v>0.88574735449735453</v>
      </c>
    </row>
    <row r="35" spans="2:23">
      <c r="B35" s="132" t="s">
        <v>135</v>
      </c>
      <c r="C35" s="133"/>
      <c r="D35" s="133"/>
      <c r="E35" s="133"/>
      <c r="F35" s="133"/>
      <c r="G35" s="133"/>
      <c r="H35" s="133"/>
      <c r="I35" s="133"/>
      <c r="J35" s="133"/>
      <c r="K35" s="133"/>
      <c r="M35" s="1" t="s">
        <v>172</v>
      </c>
      <c r="N35" s="1"/>
      <c r="O35" s="1" t="str">
        <f>$C$14</f>
        <v>2015-2016</v>
      </c>
      <c r="P35" s="1" t="str">
        <f>$D$14</f>
        <v>2016-2017</v>
      </c>
      <c r="Q35" s="1" t="str">
        <f>$E$14</f>
        <v>2017-2018</v>
      </c>
      <c r="R35" s="1" t="str">
        <f>$F$14</f>
        <v>2018-2019</v>
      </c>
      <c r="S35" s="1" t="str">
        <f>$G$14</f>
        <v>2019-2020</v>
      </c>
      <c r="T35" s="1" t="str">
        <f>$H$14</f>
        <v>2020-2021</v>
      </c>
      <c r="U35" s="1" t="str">
        <f>$I$14</f>
        <v>2021-2022</v>
      </c>
      <c r="V35" s="1" t="str">
        <f>$J$14</f>
        <v>2022-2023</v>
      </c>
      <c r="W35" s="1" t="str">
        <f>$K$14</f>
        <v>2023-2024</v>
      </c>
    </row>
    <row r="36" spans="2:23">
      <c r="B36" s="3" t="s">
        <v>113</v>
      </c>
      <c r="C36" s="8">
        <v>155</v>
      </c>
      <c r="D36" s="8">
        <v>154</v>
      </c>
      <c r="E36" s="8">
        <v>176</v>
      </c>
      <c r="F36" s="8">
        <v>149</v>
      </c>
      <c r="G36" s="8">
        <v>195</v>
      </c>
      <c r="H36" s="8">
        <v>443</v>
      </c>
      <c r="I36" s="8">
        <v>356</v>
      </c>
      <c r="J36" s="8">
        <v>227</v>
      </c>
      <c r="K36" s="8">
        <v>272</v>
      </c>
      <c r="N36" s="9" t="str">
        <f>B36</f>
        <v>Home-Based</v>
      </c>
      <c r="O36" s="11">
        <f>C36/SUM(C36:C38)</f>
        <v>2.4378735451399812E-2</v>
      </c>
      <c r="P36" s="11">
        <f t="shared" ref="P36:W36" si="19">D36/SUM(D36:D38)</f>
        <v>2.3447015834348356E-2</v>
      </c>
      <c r="Q36" s="11">
        <f t="shared" si="19"/>
        <v>2.6077937472218107E-2</v>
      </c>
      <c r="R36" s="11">
        <f t="shared" si="19"/>
        <v>2.2185824895771294E-2</v>
      </c>
      <c r="S36" s="11">
        <f t="shared" si="19"/>
        <v>2.9594779177416906E-2</v>
      </c>
      <c r="T36" s="11">
        <f t="shared" si="19"/>
        <v>6.952291274325173E-2</v>
      </c>
      <c r="U36" s="11">
        <f t="shared" si="19"/>
        <v>5.7820367061880783E-2</v>
      </c>
      <c r="V36" s="11">
        <f t="shared" si="19"/>
        <v>3.7243642329778504E-2</v>
      </c>
      <c r="W36" s="11">
        <f t="shared" si="19"/>
        <v>4.3870967741935482E-2</v>
      </c>
    </row>
    <row r="37" spans="2:23">
      <c r="B37" s="3" t="s">
        <v>114</v>
      </c>
      <c r="C37" s="8">
        <v>288</v>
      </c>
      <c r="D37" s="8">
        <v>257</v>
      </c>
      <c r="E37" s="8">
        <v>287</v>
      </c>
      <c r="F37" s="8">
        <v>267</v>
      </c>
      <c r="G37" s="8">
        <v>296</v>
      </c>
      <c r="H37" s="8">
        <v>313</v>
      </c>
      <c r="I37" s="8">
        <v>316</v>
      </c>
      <c r="J37" s="8">
        <v>360</v>
      </c>
      <c r="K37" s="8">
        <v>381</v>
      </c>
      <c r="N37" s="9" t="str">
        <f>B37</f>
        <v>Private</v>
      </c>
      <c r="O37" s="11">
        <f>C37/SUM(C36:C38)</f>
        <v>4.5297263290342872E-2</v>
      </c>
      <c r="P37" s="11">
        <f t="shared" ref="P37:W37" si="20">D37/SUM(D36:D38)</f>
        <v>3.9129110840438491E-2</v>
      </c>
      <c r="Q37" s="11">
        <f t="shared" si="20"/>
        <v>4.252481849162839E-2</v>
      </c>
      <c r="R37" s="11">
        <f t="shared" si="20"/>
        <v>3.9755807027992855E-2</v>
      </c>
      <c r="S37" s="11">
        <f t="shared" si="20"/>
        <v>4.4923357110335405E-2</v>
      </c>
      <c r="T37" s="11">
        <f t="shared" si="20"/>
        <v>4.9121155053358442E-2</v>
      </c>
      <c r="U37" s="11">
        <f t="shared" si="20"/>
        <v>5.1323696605489688E-2</v>
      </c>
      <c r="V37" s="11">
        <f t="shared" si="20"/>
        <v>5.9064807219031991E-2</v>
      </c>
      <c r="W37" s="11">
        <f t="shared" si="20"/>
        <v>6.1451612903225809E-2</v>
      </c>
    </row>
    <row r="38" spans="2:23">
      <c r="B38" s="3" t="s">
        <v>115</v>
      </c>
      <c r="C38" s="8">
        <v>5915</v>
      </c>
      <c r="D38" s="8">
        <v>6157</v>
      </c>
      <c r="E38" s="8">
        <v>6286</v>
      </c>
      <c r="F38" s="8">
        <v>6300</v>
      </c>
      <c r="G38" s="8">
        <v>6098</v>
      </c>
      <c r="H38" s="8">
        <v>5616</v>
      </c>
      <c r="I38" s="8">
        <v>5485</v>
      </c>
      <c r="J38" s="8">
        <v>5508</v>
      </c>
      <c r="K38" s="8">
        <v>5547</v>
      </c>
      <c r="M38" s="19"/>
      <c r="N38" s="19" t="str">
        <f>B38</f>
        <v>Public</v>
      </c>
      <c r="O38" s="20">
        <f>C38/SUM(C36:C38)</f>
        <v>0.93032400125825732</v>
      </c>
      <c r="P38" s="20">
        <f t="shared" ref="P38:W38" si="21">D38/SUM(D36:D38)</f>
        <v>0.93742387332521315</v>
      </c>
      <c r="Q38" s="20">
        <f t="shared" si="21"/>
        <v>0.93139724403615354</v>
      </c>
      <c r="R38" s="20">
        <f t="shared" si="21"/>
        <v>0.93805836807623588</v>
      </c>
      <c r="S38" s="20">
        <f t="shared" si="21"/>
        <v>0.92548186371224772</v>
      </c>
      <c r="T38" s="20">
        <f t="shared" si="21"/>
        <v>0.88135593220338981</v>
      </c>
      <c r="U38" s="20">
        <f t="shared" si="21"/>
        <v>0.89085593633262949</v>
      </c>
      <c r="V38" s="20">
        <f t="shared" si="21"/>
        <v>0.90369155045118954</v>
      </c>
      <c r="W38" s="20">
        <f t="shared" si="21"/>
        <v>0.89467741935483869</v>
      </c>
    </row>
    <row r="39" spans="2:23">
      <c r="B39" s="132" t="s">
        <v>136</v>
      </c>
      <c r="C39" s="133"/>
      <c r="D39" s="133"/>
      <c r="E39" s="133"/>
      <c r="F39" s="133"/>
      <c r="G39" s="133"/>
      <c r="H39" s="133"/>
      <c r="I39" s="133"/>
      <c r="J39" s="133"/>
      <c r="K39" s="133"/>
      <c r="M39" s="1" t="s">
        <v>173</v>
      </c>
      <c r="N39" s="1"/>
      <c r="O39" s="1" t="str">
        <f>$C$14</f>
        <v>2015-2016</v>
      </c>
      <c r="P39" s="1" t="str">
        <f>$D$14</f>
        <v>2016-2017</v>
      </c>
      <c r="Q39" s="1" t="str">
        <f>$E$14</f>
        <v>2017-2018</v>
      </c>
      <c r="R39" s="1" t="str">
        <f>$F$14</f>
        <v>2018-2019</v>
      </c>
      <c r="S39" s="1" t="str">
        <f>$G$14</f>
        <v>2019-2020</v>
      </c>
      <c r="T39" s="1" t="str">
        <f>$H$14</f>
        <v>2020-2021</v>
      </c>
      <c r="U39" s="1" t="str">
        <f>$I$14</f>
        <v>2021-2022</v>
      </c>
      <c r="V39" s="1" t="str">
        <f>$J$14</f>
        <v>2022-2023</v>
      </c>
      <c r="W39" s="1" t="str">
        <f>$K$14</f>
        <v>2023-2024</v>
      </c>
    </row>
    <row r="40" spans="2:23">
      <c r="B40" s="3" t="s">
        <v>113</v>
      </c>
      <c r="C40" s="8">
        <v>139</v>
      </c>
      <c r="D40" s="8">
        <v>132</v>
      </c>
      <c r="E40" s="8">
        <v>148</v>
      </c>
      <c r="F40" s="8">
        <v>160</v>
      </c>
      <c r="G40" s="8">
        <v>193</v>
      </c>
      <c r="H40" s="8">
        <v>383</v>
      </c>
      <c r="I40" s="8">
        <v>308</v>
      </c>
      <c r="J40" s="8">
        <v>260</v>
      </c>
      <c r="K40" s="8">
        <v>277</v>
      </c>
      <c r="N40" s="9" t="str">
        <f>B40</f>
        <v>Home-Based</v>
      </c>
      <c r="O40" s="11">
        <f>C40/SUM(C40:C42)</f>
        <v>2.182446223897001E-2</v>
      </c>
      <c r="P40" s="11">
        <f t="shared" ref="P40:W40" si="22">D40/SUM(D40:D42)</f>
        <v>2.045877247365158E-2</v>
      </c>
      <c r="Q40" s="11">
        <f t="shared" si="22"/>
        <v>2.2316043425814235E-2</v>
      </c>
      <c r="R40" s="11">
        <f t="shared" si="22"/>
        <v>2.3630187564613794E-2</v>
      </c>
      <c r="S40" s="11">
        <f t="shared" si="22"/>
        <v>2.8199883109292813E-2</v>
      </c>
      <c r="T40" s="11">
        <f t="shared" si="22"/>
        <v>5.8995686999383859E-2</v>
      </c>
      <c r="U40" s="11">
        <f t="shared" si="22"/>
        <v>4.8865619546247817E-2</v>
      </c>
      <c r="V40" s="11">
        <f t="shared" si="22"/>
        <v>4.170676932948348E-2</v>
      </c>
      <c r="W40" s="11">
        <f t="shared" si="22"/>
        <v>4.4533762057877811E-2</v>
      </c>
    </row>
    <row r="41" spans="2:23">
      <c r="B41" s="3" t="s">
        <v>114</v>
      </c>
      <c r="C41" s="8">
        <v>291</v>
      </c>
      <c r="D41" s="8">
        <v>295</v>
      </c>
      <c r="E41" s="8">
        <v>274</v>
      </c>
      <c r="F41" s="8">
        <v>277</v>
      </c>
      <c r="G41" s="8">
        <v>286</v>
      </c>
      <c r="H41" s="8">
        <v>292</v>
      </c>
      <c r="I41" s="8">
        <v>343</v>
      </c>
      <c r="J41" s="8">
        <v>332</v>
      </c>
      <c r="K41" s="8">
        <v>385</v>
      </c>
      <c r="N41" s="9" t="str">
        <f>B41</f>
        <v>Private</v>
      </c>
      <c r="O41" s="11">
        <f>C41/SUM(C40:C42)</f>
        <v>4.5690061234102686E-2</v>
      </c>
      <c r="P41" s="11">
        <f t="shared" ref="P41:W41" si="23">D41/SUM(D40:D42)</f>
        <v>4.5722256664600121E-2</v>
      </c>
      <c r="Q41" s="11">
        <f t="shared" si="23"/>
        <v>4.1314837153196622E-2</v>
      </c>
      <c r="R41" s="11">
        <f t="shared" si="23"/>
        <v>4.0909762221237628E-2</v>
      </c>
      <c r="S41" s="11">
        <f t="shared" si="23"/>
        <v>4.1788427819988309E-2</v>
      </c>
      <c r="T41" s="11">
        <f t="shared" si="23"/>
        <v>4.4978434996919288E-2</v>
      </c>
      <c r="U41" s="11">
        <f t="shared" si="23"/>
        <v>5.4418530858321434E-2</v>
      </c>
      <c r="V41" s="11">
        <f t="shared" si="23"/>
        <v>5.3256336220725058E-2</v>
      </c>
      <c r="W41" s="11">
        <f t="shared" si="23"/>
        <v>6.1897106109324758E-2</v>
      </c>
    </row>
    <row r="42" spans="2:23">
      <c r="B42" s="3" t="s">
        <v>115</v>
      </c>
      <c r="C42" s="8">
        <v>5939</v>
      </c>
      <c r="D42" s="8">
        <v>6025</v>
      </c>
      <c r="E42" s="8">
        <v>6210</v>
      </c>
      <c r="F42" s="8">
        <v>6334</v>
      </c>
      <c r="G42" s="8">
        <v>6365</v>
      </c>
      <c r="H42" s="8">
        <v>5817</v>
      </c>
      <c r="I42" s="8">
        <v>5652</v>
      </c>
      <c r="J42" s="8">
        <v>5642</v>
      </c>
      <c r="K42" s="8">
        <v>5558</v>
      </c>
      <c r="M42" s="19"/>
      <c r="N42" s="19" t="str">
        <f>B42</f>
        <v>Public</v>
      </c>
      <c r="O42" s="20">
        <f>C42/SUM(C40:C42)</f>
        <v>0.93248547652692726</v>
      </c>
      <c r="P42" s="20">
        <f t="shared" ref="P42:W42" si="24">D42/SUM(D40:D42)</f>
        <v>0.93381897086174825</v>
      </c>
      <c r="Q42" s="20">
        <f t="shared" si="24"/>
        <v>0.9363691194209891</v>
      </c>
      <c r="R42" s="20">
        <f t="shared" si="24"/>
        <v>0.93546005021414858</v>
      </c>
      <c r="S42" s="20">
        <f t="shared" si="24"/>
        <v>0.93001168907071885</v>
      </c>
      <c r="T42" s="20">
        <f t="shared" si="24"/>
        <v>0.89602587800369682</v>
      </c>
      <c r="U42" s="20">
        <f t="shared" si="24"/>
        <v>0.89671584959543071</v>
      </c>
      <c r="V42" s="20">
        <f t="shared" si="24"/>
        <v>0.90503689444979152</v>
      </c>
      <c r="W42" s="20">
        <f t="shared" si="24"/>
        <v>0.8935691318327974</v>
      </c>
    </row>
    <row r="43" spans="2:23">
      <c r="B43" s="132" t="s">
        <v>137</v>
      </c>
      <c r="C43" s="133"/>
      <c r="D43" s="133"/>
      <c r="E43" s="133"/>
      <c r="F43" s="133"/>
      <c r="G43" s="133"/>
      <c r="H43" s="133"/>
      <c r="I43" s="133"/>
      <c r="J43" s="133"/>
      <c r="K43" s="133"/>
      <c r="M43" s="1" t="s">
        <v>174</v>
      </c>
      <c r="N43" s="1"/>
      <c r="O43" s="1" t="str">
        <f>$C$14</f>
        <v>2015-2016</v>
      </c>
      <c r="P43" s="1" t="str">
        <f>$D$14</f>
        <v>2016-2017</v>
      </c>
      <c r="Q43" s="1" t="str">
        <f>$E$14</f>
        <v>2017-2018</v>
      </c>
      <c r="R43" s="1" t="str">
        <f>$F$14</f>
        <v>2018-2019</v>
      </c>
      <c r="S43" s="1" t="str">
        <f>$G$14</f>
        <v>2019-2020</v>
      </c>
      <c r="T43" s="1" t="str">
        <f>$H$14</f>
        <v>2020-2021</v>
      </c>
      <c r="U43" s="1" t="str">
        <f>$I$14</f>
        <v>2021-2022</v>
      </c>
      <c r="V43" s="1" t="str">
        <f>$J$14</f>
        <v>2022-2023</v>
      </c>
      <c r="W43" s="1" t="str">
        <f>$K$14</f>
        <v>2023-2024</v>
      </c>
    </row>
    <row r="44" spans="2:23">
      <c r="B44" s="3" t="s">
        <v>113</v>
      </c>
      <c r="C44" s="8">
        <v>165</v>
      </c>
      <c r="D44" s="8">
        <v>139</v>
      </c>
      <c r="E44" s="8">
        <v>161</v>
      </c>
      <c r="F44" s="8">
        <v>145</v>
      </c>
      <c r="G44" s="8">
        <v>163</v>
      </c>
      <c r="H44" s="8">
        <v>345</v>
      </c>
      <c r="I44" s="8">
        <v>266</v>
      </c>
      <c r="J44" s="8">
        <v>250</v>
      </c>
      <c r="K44" s="8">
        <v>245</v>
      </c>
      <c r="N44" s="9" t="str">
        <f>B44</f>
        <v>Home-Based</v>
      </c>
      <c r="O44" s="11">
        <f>C44/SUM(C44:C46)</f>
        <v>2.5781249999999999E-2</v>
      </c>
      <c r="P44" s="11">
        <f t="shared" ref="P44:W44" si="25">D44/SUM(D44:D46)</f>
        <v>2.1490414347557205E-2</v>
      </c>
      <c r="Q44" s="11">
        <f t="shared" si="25"/>
        <v>2.4769230769230769E-2</v>
      </c>
      <c r="R44" s="11">
        <f t="shared" si="25"/>
        <v>2.1788129226145755E-2</v>
      </c>
      <c r="S44" s="11">
        <f t="shared" si="25"/>
        <v>2.3809523809523808E-2</v>
      </c>
      <c r="T44" s="11">
        <f t="shared" si="25"/>
        <v>5.1278240190249701E-2</v>
      </c>
      <c r="U44" s="11">
        <f t="shared" si="25"/>
        <v>4.1297935103244837E-2</v>
      </c>
      <c r="V44" s="11">
        <f t="shared" si="25"/>
        <v>3.9332913782252989E-2</v>
      </c>
      <c r="W44" s="11">
        <f t="shared" si="25"/>
        <v>3.9037603569152327E-2</v>
      </c>
    </row>
    <row r="45" spans="2:23">
      <c r="B45" s="3" t="s">
        <v>114</v>
      </c>
      <c r="C45" s="8">
        <v>244</v>
      </c>
      <c r="D45" s="8">
        <v>292</v>
      </c>
      <c r="E45" s="8">
        <v>295</v>
      </c>
      <c r="F45" s="8">
        <v>274</v>
      </c>
      <c r="G45" s="8">
        <v>263</v>
      </c>
      <c r="H45" s="8">
        <v>234</v>
      </c>
      <c r="I45" s="8">
        <v>284</v>
      </c>
      <c r="J45" s="8">
        <v>339</v>
      </c>
      <c r="K45" s="8">
        <v>343</v>
      </c>
      <c r="N45" s="9" t="str">
        <f>B45</f>
        <v>Private</v>
      </c>
      <c r="O45" s="11">
        <f>C45/SUM(C44:C46)</f>
        <v>3.8124999999999999E-2</v>
      </c>
      <c r="P45" s="11">
        <f t="shared" ref="P45:W45" si="26">D45/SUM(D44:D46)</f>
        <v>4.5145330859616577E-2</v>
      </c>
      <c r="Q45" s="11">
        <f t="shared" si="26"/>
        <v>4.5384615384615384E-2</v>
      </c>
      <c r="R45" s="11">
        <f t="shared" si="26"/>
        <v>4.1172051089406463E-2</v>
      </c>
      <c r="S45" s="11">
        <f t="shared" si="26"/>
        <v>3.841659363131756E-2</v>
      </c>
      <c r="T45" s="11">
        <f t="shared" si="26"/>
        <v>3.4780023781212845E-2</v>
      </c>
      <c r="U45" s="11">
        <f t="shared" si="26"/>
        <v>4.4092532215494487E-2</v>
      </c>
      <c r="V45" s="11">
        <f t="shared" si="26"/>
        <v>5.3335431088735057E-2</v>
      </c>
      <c r="W45" s="11">
        <f t="shared" si="26"/>
        <v>5.4652644996813257E-2</v>
      </c>
    </row>
    <row r="46" spans="2:23">
      <c r="B46" s="3" t="s">
        <v>115</v>
      </c>
      <c r="C46" s="8">
        <v>5991</v>
      </c>
      <c r="D46" s="8">
        <v>6037</v>
      </c>
      <c r="E46" s="8">
        <v>6044</v>
      </c>
      <c r="F46" s="8">
        <v>6236</v>
      </c>
      <c r="G46" s="8">
        <v>6420</v>
      </c>
      <c r="H46" s="8">
        <v>6149</v>
      </c>
      <c r="I46" s="8">
        <v>5891</v>
      </c>
      <c r="J46" s="8">
        <v>5767</v>
      </c>
      <c r="K46" s="8">
        <v>5688</v>
      </c>
      <c r="M46" s="19"/>
      <c r="N46" s="19" t="str">
        <f>B46</f>
        <v>Public</v>
      </c>
      <c r="O46" s="20">
        <f>C46/SUM(C44:C46)</f>
        <v>0.93609374999999995</v>
      </c>
      <c r="P46" s="20">
        <f t="shared" ref="P46:W46" si="27">D46/SUM(D44:D46)</f>
        <v>0.93336425479282625</v>
      </c>
      <c r="Q46" s="20">
        <f t="shared" si="27"/>
        <v>0.92984615384615388</v>
      </c>
      <c r="R46" s="20">
        <f t="shared" si="27"/>
        <v>0.93703981968444783</v>
      </c>
      <c r="S46" s="20">
        <f t="shared" si="27"/>
        <v>0.93777388255915861</v>
      </c>
      <c r="T46" s="20">
        <f t="shared" si="27"/>
        <v>0.91394173602853745</v>
      </c>
      <c r="U46" s="20">
        <f t="shared" si="27"/>
        <v>0.91460953268126066</v>
      </c>
      <c r="V46" s="20">
        <f t="shared" si="27"/>
        <v>0.90733165512901193</v>
      </c>
      <c r="W46" s="20">
        <f t="shared" si="27"/>
        <v>0.90630975143403447</v>
      </c>
    </row>
    <row r="47" spans="2:23">
      <c r="B47" s="132" t="s">
        <v>147</v>
      </c>
      <c r="C47" s="133"/>
      <c r="D47" s="133"/>
      <c r="E47" s="133"/>
      <c r="F47" s="133"/>
      <c r="G47" s="133"/>
      <c r="H47" s="133"/>
      <c r="I47" s="133"/>
      <c r="J47" s="133"/>
      <c r="K47" s="133"/>
      <c r="M47" s="1" t="s">
        <v>175</v>
      </c>
      <c r="N47" s="1"/>
      <c r="O47" s="1" t="str">
        <f>$C$14</f>
        <v>2015-2016</v>
      </c>
      <c r="P47" s="1" t="str">
        <f>$D$14</f>
        <v>2016-2017</v>
      </c>
      <c r="Q47" s="1" t="str">
        <f>$E$14</f>
        <v>2017-2018</v>
      </c>
      <c r="R47" s="1" t="str">
        <f>$F$14</f>
        <v>2018-2019</v>
      </c>
      <c r="S47" s="1" t="str">
        <f>$G$14</f>
        <v>2019-2020</v>
      </c>
      <c r="T47" s="1" t="str">
        <f>$H$14</f>
        <v>2020-2021</v>
      </c>
      <c r="U47" s="1" t="str">
        <f>$I$14</f>
        <v>2021-2022</v>
      </c>
      <c r="V47" s="1" t="str">
        <f>$J$14</f>
        <v>2022-2023</v>
      </c>
      <c r="W47" s="1" t="str">
        <f>$K$14</f>
        <v>2023-2024</v>
      </c>
    </row>
    <row r="48" spans="2:23">
      <c r="B48" s="3" t="s">
        <v>113</v>
      </c>
      <c r="C48" s="8">
        <v>155</v>
      </c>
      <c r="D48" s="8">
        <v>144</v>
      </c>
      <c r="E48" s="8">
        <v>159</v>
      </c>
      <c r="F48" s="8">
        <v>136</v>
      </c>
      <c r="G48" s="8">
        <v>143</v>
      </c>
      <c r="H48" s="8">
        <v>304</v>
      </c>
      <c r="I48" s="8">
        <v>243</v>
      </c>
      <c r="J48" s="8">
        <v>206</v>
      </c>
      <c r="K48" s="8">
        <v>247</v>
      </c>
      <c r="N48" s="9" t="str">
        <f>B48</f>
        <v>Home-Based</v>
      </c>
      <c r="O48" s="11">
        <f>C48/SUM(C48:C50)</f>
        <v>2.4113254511512135E-2</v>
      </c>
      <c r="P48" s="11">
        <f t="shared" ref="P48:V48" si="28">D48/SUM(D48:D50)</f>
        <v>2.2147031682559212E-2</v>
      </c>
      <c r="Q48" s="11">
        <f t="shared" si="28"/>
        <v>2.4315644593974613E-2</v>
      </c>
      <c r="R48" s="11">
        <f t="shared" si="28"/>
        <v>2.1023342093059207E-2</v>
      </c>
      <c r="S48" s="11">
        <f t="shared" si="28"/>
        <v>2.1436066556738121E-2</v>
      </c>
      <c r="T48" s="11">
        <f t="shared" si="28"/>
        <v>4.5110550526784386E-2</v>
      </c>
      <c r="U48" s="11">
        <f t="shared" si="28"/>
        <v>3.6360915756396828E-2</v>
      </c>
      <c r="V48" s="11">
        <f t="shared" si="28"/>
        <v>3.1760715386987361E-2</v>
      </c>
      <c r="W48" s="11">
        <f>K48/SUM(K48:K50)</f>
        <v>3.8557602247892599E-2</v>
      </c>
    </row>
    <row r="49" spans="2:23">
      <c r="B49" s="3" t="s">
        <v>114</v>
      </c>
      <c r="C49" s="8">
        <v>256</v>
      </c>
      <c r="D49" s="8">
        <v>266</v>
      </c>
      <c r="E49" s="8">
        <v>274</v>
      </c>
      <c r="F49" s="8">
        <v>266</v>
      </c>
      <c r="G49" s="8">
        <v>258</v>
      </c>
      <c r="H49" s="8">
        <v>259</v>
      </c>
      <c r="I49" s="8">
        <v>253</v>
      </c>
      <c r="J49" s="8">
        <v>285</v>
      </c>
      <c r="K49" s="8">
        <v>338</v>
      </c>
      <c r="N49" s="9" t="str">
        <f>B49</f>
        <v>Private</v>
      </c>
      <c r="O49" s="11">
        <f>C49/SUM(C48:C50)</f>
        <v>3.9825762289981331E-2</v>
      </c>
      <c r="P49" s="11">
        <f t="shared" ref="P49:W49" si="29">D49/SUM(D48:D50)</f>
        <v>4.091048908028299E-2</v>
      </c>
      <c r="Q49" s="11">
        <f t="shared" si="29"/>
        <v>4.19024315644594E-2</v>
      </c>
      <c r="R49" s="11">
        <f t="shared" si="29"/>
        <v>4.1119183799659918E-2</v>
      </c>
      <c r="S49" s="11">
        <f t="shared" si="29"/>
        <v>3.8674861340128916E-2</v>
      </c>
      <c r="T49" s="11">
        <f t="shared" si="29"/>
        <v>3.8433001929069593E-2</v>
      </c>
      <c r="U49" s="11">
        <f t="shared" si="29"/>
        <v>3.785724973814155E-2</v>
      </c>
      <c r="V49" s="11">
        <f t="shared" si="29"/>
        <v>4.3940795559666977E-2</v>
      </c>
      <c r="W49" s="11">
        <f t="shared" si="29"/>
        <v>5.2763034655010928E-2</v>
      </c>
    </row>
    <row r="50" spans="2:23">
      <c r="B50" s="3" t="s">
        <v>115</v>
      </c>
      <c r="C50" s="8">
        <v>6017</v>
      </c>
      <c r="D50" s="8">
        <v>6092</v>
      </c>
      <c r="E50" s="8">
        <v>6106</v>
      </c>
      <c r="F50" s="8">
        <v>6067</v>
      </c>
      <c r="G50" s="8">
        <v>6270</v>
      </c>
      <c r="H50" s="8">
        <v>6176</v>
      </c>
      <c r="I50" s="8">
        <v>6187</v>
      </c>
      <c r="J50" s="8">
        <v>5995</v>
      </c>
      <c r="K50" s="8">
        <v>5821</v>
      </c>
      <c r="M50" s="19"/>
      <c r="N50" s="19" t="str">
        <f>B50</f>
        <v>Public</v>
      </c>
      <c r="O50" s="20">
        <f>C50/SUM(C48:C50)</f>
        <v>0.9360609831985065</v>
      </c>
      <c r="P50" s="20">
        <f t="shared" ref="P50:W50" si="30">D50/SUM(D48:D50)</f>
        <v>0.93694247923715779</v>
      </c>
      <c r="Q50" s="20">
        <f t="shared" si="30"/>
        <v>0.933781923841566</v>
      </c>
      <c r="R50" s="20">
        <f t="shared" si="30"/>
        <v>0.93785747410728093</v>
      </c>
      <c r="S50" s="20">
        <f t="shared" si="30"/>
        <v>0.93988907210313299</v>
      </c>
      <c r="T50" s="20">
        <f t="shared" si="30"/>
        <v>0.91645644754414601</v>
      </c>
      <c r="U50" s="20">
        <f t="shared" si="30"/>
        <v>0.92578183450546159</v>
      </c>
      <c r="V50" s="20">
        <f t="shared" si="30"/>
        <v>0.92429848905334566</v>
      </c>
      <c r="W50" s="20">
        <f t="shared" si="30"/>
        <v>0.90867936309709652</v>
      </c>
    </row>
    <row r="51" spans="2:23">
      <c r="B51" s="132" t="s">
        <v>148</v>
      </c>
      <c r="C51" s="133"/>
      <c r="D51" s="133"/>
      <c r="E51" s="133"/>
      <c r="F51" s="133"/>
      <c r="G51" s="133"/>
      <c r="H51" s="133"/>
      <c r="I51" s="133"/>
      <c r="J51" s="133"/>
      <c r="K51" s="133"/>
      <c r="M51" s="1" t="s">
        <v>176</v>
      </c>
      <c r="N51" s="1"/>
      <c r="O51" s="1" t="str">
        <f>$C$14</f>
        <v>2015-2016</v>
      </c>
      <c r="P51" s="1" t="str">
        <f>$D$14</f>
        <v>2016-2017</v>
      </c>
      <c r="Q51" s="1" t="str">
        <f>$E$14</f>
        <v>2017-2018</v>
      </c>
      <c r="R51" s="1" t="str">
        <f>$F$14</f>
        <v>2018-2019</v>
      </c>
      <c r="S51" s="1" t="str">
        <f>$G$14</f>
        <v>2019-2020</v>
      </c>
      <c r="T51" s="1" t="str">
        <f>$H$14</f>
        <v>2020-2021</v>
      </c>
      <c r="U51" s="1" t="str">
        <f>$I$14</f>
        <v>2021-2022</v>
      </c>
      <c r="V51" s="1" t="str">
        <f>$J$14</f>
        <v>2022-2023</v>
      </c>
      <c r="W51" s="1" t="str">
        <f>$K$14</f>
        <v>2023-2024</v>
      </c>
    </row>
    <row r="52" spans="2:23">
      <c r="B52" s="3" t="s">
        <v>113</v>
      </c>
      <c r="C52" s="8">
        <v>136</v>
      </c>
      <c r="D52" s="8">
        <v>116</v>
      </c>
      <c r="E52" s="8">
        <v>117</v>
      </c>
      <c r="F52" s="8">
        <v>116</v>
      </c>
      <c r="G52" s="8">
        <v>124</v>
      </c>
      <c r="H52" s="8">
        <v>194</v>
      </c>
      <c r="I52" s="8">
        <v>191</v>
      </c>
      <c r="J52" s="8">
        <v>213</v>
      </c>
      <c r="K52" s="8">
        <v>157</v>
      </c>
      <c r="N52" s="9" t="str">
        <f>B52</f>
        <v>Home-Based</v>
      </c>
      <c r="O52" s="11">
        <f>C52/SUM(C52:C54)</f>
        <v>2.0522106533876566E-2</v>
      </c>
      <c r="P52" s="11">
        <f t="shared" ref="P52:W52" si="31">D52/SUM(D52:D54)</f>
        <v>1.7835178351783519E-2</v>
      </c>
      <c r="Q52" s="11">
        <f t="shared" si="31"/>
        <v>1.7903596021423107E-2</v>
      </c>
      <c r="R52" s="11">
        <f t="shared" si="31"/>
        <v>1.7788682717374635E-2</v>
      </c>
      <c r="S52" s="11">
        <f t="shared" si="31"/>
        <v>1.8916857360793286E-2</v>
      </c>
      <c r="T52" s="11">
        <f t="shared" si="31"/>
        <v>2.93095633781538E-2</v>
      </c>
      <c r="U52" s="11">
        <f t="shared" si="31"/>
        <v>2.8443782576321668E-2</v>
      </c>
      <c r="V52" s="11">
        <f t="shared" si="31"/>
        <v>3.1245415872084494E-2</v>
      </c>
      <c r="W52" s="11">
        <f t="shared" si="31"/>
        <v>2.3889227023737067E-2</v>
      </c>
    </row>
    <row r="53" spans="2:23">
      <c r="B53" s="3" t="s">
        <v>114</v>
      </c>
      <c r="C53" s="8">
        <v>161</v>
      </c>
      <c r="D53" s="8">
        <v>150</v>
      </c>
      <c r="E53" s="8">
        <v>170</v>
      </c>
      <c r="F53" s="8">
        <v>182</v>
      </c>
      <c r="G53" s="8">
        <v>207</v>
      </c>
      <c r="H53" s="8">
        <v>166</v>
      </c>
      <c r="I53" s="8">
        <v>215</v>
      </c>
      <c r="J53" s="8">
        <v>239</v>
      </c>
      <c r="K53" s="8">
        <v>238</v>
      </c>
      <c r="N53" s="9" t="str">
        <f>B53</f>
        <v>Private</v>
      </c>
      <c r="O53" s="11">
        <f>C53/SUM(C52:C54)</f>
        <v>2.4294552587897995E-2</v>
      </c>
      <c r="P53" s="11">
        <f t="shared" ref="P53:W53" si="32">D53/SUM(D52:D54)</f>
        <v>2.3062730627306273E-2</v>
      </c>
      <c r="Q53" s="11">
        <f t="shared" si="32"/>
        <v>2.6013771996939557E-2</v>
      </c>
      <c r="R53" s="11">
        <f t="shared" si="32"/>
        <v>2.7909829780708481E-2</v>
      </c>
      <c r="S53" s="11">
        <f t="shared" si="32"/>
        <v>3.1578947368421054E-2</v>
      </c>
      <c r="T53" s="11">
        <f t="shared" si="32"/>
        <v>2.5079317117389335E-2</v>
      </c>
      <c r="U53" s="11">
        <f t="shared" si="32"/>
        <v>3.2017870439314963E-2</v>
      </c>
      <c r="V53" s="11">
        <f t="shared" si="32"/>
        <v>3.5059410297784949E-2</v>
      </c>
      <c r="W53" s="11">
        <f t="shared" si="32"/>
        <v>3.6214242239805232E-2</v>
      </c>
    </row>
    <row r="54" spans="2:23">
      <c r="B54" s="3" t="s">
        <v>115</v>
      </c>
      <c r="C54" s="8">
        <v>6330</v>
      </c>
      <c r="D54" s="8">
        <v>6238</v>
      </c>
      <c r="E54" s="8">
        <v>6248</v>
      </c>
      <c r="F54" s="8">
        <v>6223</v>
      </c>
      <c r="G54" s="8">
        <v>6224</v>
      </c>
      <c r="H54" s="8">
        <v>6259</v>
      </c>
      <c r="I54" s="8">
        <v>6309</v>
      </c>
      <c r="J54" s="8">
        <v>6365</v>
      </c>
      <c r="K54" s="8">
        <v>6177</v>
      </c>
      <c r="M54" s="19"/>
      <c r="N54" s="19" t="str">
        <f>B54</f>
        <v>Public</v>
      </c>
      <c r="O54" s="20">
        <f>C54/SUM(C52:C54)</f>
        <v>0.95518334087822543</v>
      </c>
      <c r="P54" s="20">
        <f t="shared" ref="P54:W54" si="33">D54/SUM(D52:D54)</f>
        <v>0.95910209102091026</v>
      </c>
      <c r="Q54" s="20">
        <f t="shared" si="33"/>
        <v>0.95608263198163734</v>
      </c>
      <c r="R54" s="20">
        <f t="shared" si="33"/>
        <v>0.9543014875019169</v>
      </c>
      <c r="S54" s="20">
        <f t="shared" si="33"/>
        <v>0.94950419527078567</v>
      </c>
      <c r="T54" s="20">
        <f t="shared" si="33"/>
        <v>0.94561111950445687</v>
      </c>
      <c r="U54" s="20">
        <f t="shared" si="33"/>
        <v>0.93953834698436334</v>
      </c>
      <c r="V54" s="20">
        <f t="shared" si="33"/>
        <v>0.93369517383013056</v>
      </c>
      <c r="W54" s="20">
        <f t="shared" si="33"/>
        <v>0.93989653073645774</v>
      </c>
    </row>
    <row r="55" spans="2:23">
      <c r="B55" s="132" t="s">
        <v>150</v>
      </c>
      <c r="C55" s="133"/>
      <c r="D55" s="133"/>
      <c r="E55" s="133"/>
      <c r="F55" s="133"/>
      <c r="G55" s="133"/>
      <c r="H55" s="133"/>
      <c r="I55" s="133"/>
      <c r="J55" s="133"/>
      <c r="K55" s="133"/>
      <c r="M55" s="1" t="s">
        <v>177</v>
      </c>
      <c r="N55" s="1"/>
      <c r="O55" s="1" t="str">
        <f>$C$14</f>
        <v>2015-2016</v>
      </c>
      <c r="P55" s="1" t="str">
        <f>$D$14</f>
        <v>2016-2017</v>
      </c>
      <c r="Q55" s="1" t="str">
        <f>$E$14</f>
        <v>2017-2018</v>
      </c>
      <c r="R55" s="1" t="str">
        <f>$F$14</f>
        <v>2018-2019</v>
      </c>
      <c r="S55" s="1" t="str">
        <f>$G$14</f>
        <v>2019-2020</v>
      </c>
      <c r="T55" s="1" t="str">
        <f>$H$14</f>
        <v>2020-2021</v>
      </c>
      <c r="U55" s="1" t="str">
        <f>$I$14</f>
        <v>2021-2022</v>
      </c>
      <c r="V55" s="1" t="str">
        <f>$J$14</f>
        <v>2022-2023</v>
      </c>
      <c r="W55" s="1" t="str">
        <f>$K$14</f>
        <v>2023-2024</v>
      </c>
    </row>
    <row r="56" spans="2:23">
      <c r="B56" s="3" t="s">
        <v>113</v>
      </c>
      <c r="C56" s="8">
        <v>104</v>
      </c>
      <c r="D56" s="8">
        <v>124</v>
      </c>
      <c r="E56" s="8">
        <v>110</v>
      </c>
      <c r="F56" s="8">
        <v>105</v>
      </c>
      <c r="G56" s="8">
        <v>125</v>
      </c>
      <c r="H56" s="8">
        <v>158</v>
      </c>
      <c r="I56" s="8">
        <v>147</v>
      </c>
      <c r="J56" s="8">
        <v>157</v>
      </c>
      <c r="K56" s="8">
        <v>179</v>
      </c>
      <c r="N56" s="9" t="str">
        <f>B56</f>
        <v>Home-Based</v>
      </c>
      <c r="O56" s="11">
        <f>C56/SUM(C56:C58)</f>
        <v>1.5829528158295282E-2</v>
      </c>
      <c r="P56" s="11">
        <f t="shared" ref="P56:W56" si="34">D56/SUM(D56:D58)</f>
        <v>1.8802122820318422E-2</v>
      </c>
      <c r="Q56" s="11">
        <f t="shared" si="34"/>
        <v>1.6847909327615256E-2</v>
      </c>
      <c r="R56" s="11">
        <f t="shared" si="34"/>
        <v>1.6188714153561518E-2</v>
      </c>
      <c r="S56" s="11">
        <f t="shared" si="34"/>
        <v>1.921598770176787E-2</v>
      </c>
      <c r="T56" s="11">
        <f t="shared" si="34"/>
        <v>2.4431730323179218E-2</v>
      </c>
      <c r="U56" s="11">
        <f t="shared" si="34"/>
        <v>2.2388059701492536E-2</v>
      </c>
      <c r="V56" s="11">
        <f t="shared" si="34"/>
        <v>2.3328380386329867E-2</v>
      </c>
      <c r="W56" s="11">
        <f t="shared" si="34"/>
        <v>2.6534242514082419E-2</v>
      </c>
    </row>
    <row r="57" spans="2:23">
      <c r="B57" s="3" t="s">
        <v>114</v>
      </c>
      <c r="C57" s="8">
        <v>158</v>
      </c>
      <c r="D57" s="8">
        <v>160</v>
      </c>
      <c r="E57" s="8">
        <v>147</v>
      </c>
      <c r="F57" s="8">
        <v>166</v>
      </c>
      <c r="G57" s="8">
        <v>184</v>
      </c>
      <c r="H57" s="8">
        <v>190</v>
      </c>
      <c r="I57" s="8">
        <v>170</v>
      </c>
      <c r="J57" s="8">
        <v>215</v>
      </c>
      <c r="K57" s="8">
        <v>232</v>
      </c>
      <c r="N57" s="9" t="str">
        <f>B57</f>
        <v>Private</v>
      </c>
      <c r="O57" s="11">
        <f>C57/SUM(C56:C58)</f>
        <v>2.4048706240487064E-2</v>
      </c>
      <c r="P57" s="11">
        <f t="shared" ref="P57:W57" si="35">D57/SUM(D56:D58)</f>
        <v>2.4260803639120546E-2</v>
      </c>
      <c r="Q57" s="11">
        <f t="shared" si="35"/>
        <v>2.2514933374176749E-2</v>
      </c>
      <c r="R57" s="11">
        <f t="shared" si="35"/>
        <v>2.5593586185630589E-2</v>
      </c>
      <c r="S57" s="11">
        <f t="shared" si="35"/>
        <v>2.8285933897002305E-2</v>
      </c>
      <c r="T57" s="11">
        <f t="shared" si="35"/>
        <v>2.9379928869645893E-2</v>
      </c>
      <c r="U57" s="11">
        <f t="shared" si="35"/>
        <v>2.5890953396283885E-2</v>
      </c>
      <c r="V57" s="11">
        <f t="shared" si="35"/>
        <v>3.1946508172362553E-2</v>
      </c>
      <c r="W57" s="11">
        <f t="shared" si="35"/>
        <v>3.4390750074117994E-2</v>
      </c>
    </row>
    <row r="58" spans="2:23">
      <c r="B58" s="3" t="s">
        <v>115</v>
      </c>
      <c r="C58" s="8">
        <v>6308</v>
      </c>
      <c r="D58" s="8">
        <v>6311</v>
      </c>
      <c r="E58" s="8">
        <v>6272</v>
      </c>
      <c r="F58" s="8">
        <v>6215</v>
      </c>
      <c r="G58" s="8">
        <v>6196</v>
      </c>
      <c r="H58" s="8">
        <v>6119</v>
      </c>
      <c r="I58" s="8">
        <v>6249</v>
      </c>
      <c r="J58" s="8">
        <v>6358</v>
      </c>
      <c r="K58" s="8">
        <v>6335</v>
      </c>
      <c r="M58" s="19"/>
      <c r="N58" s="19" t="str">
        <f>B58</f>
        <v>Public</v>
      </c>
      <c r="O58" s="20">
        <f>C58/SUM(C56:C58)</f>
        <v>0.96012176560121765</v>
      </c>
      <c r="P58" s="20">
        <f t="shared" ref="P58:W58" si="36">D58/SUM(D56:D58)</f>
        <v>0.95693707354056101</v>
      </c>
      <c r="Q58" s="20">
        <f t="shared" si="36"/>
        <v>0.96063715729820798</v>
      </c>
      <c r="R58" s="20">
        <f t="shared" si="36"/>
        <v>0.95821769966080794</v>
      </c>
      <c r="S58" s="20">
        <f t="shared" si="36"/>
        <v>0.9524980784012298</v>
      </c>
      <c r="T58" s="20">
        <f t="shared" si="36"/>
        <v>0.94618834080717484</v>
      </c>
      <c r="U58" s="20">
        <f t="shared" si="36"/>
        <v>0.95172098690222362</v>
      </c>
      <c r="V58" s="20">
        <f t="shared" si="36"/>
        <v>0.94472511144130755</v>
      </c>
      <c r="W58" s="20">
        <f t="shared" si="36"/>
        <v>0.93907500741179961</v>
      </c>
    </row>
    <row r="59" spans="2:23">
      <c r="B59" s="132" t="s">
        <v>151</v>
      </c>
      <c r="C59" s="133"/>
      <c r="D59" s="133"/>
      <c r="E59" s="133"/>
      <c r="F59" s="133"/>
      <c r="G59" s="133"/>
      <c r="H59" s="133"/>
      <c r="I59" s="133"/>
      <c r="J59" s="133"/>
      <c r="K59" s="133"/>
      <c r="M59" s="1" t="s">
        <v>178</v>
      </c>
      <c r="N59" s="1"/>
      <c r="O59" s="1" t="str">
        <f>$C$14</f>
        <v>2015-2016</v>
      </c>
      <c r="P59" s="1" t="str">
        <f>$D$14</f>
        <v>2016-2017</v>
      </c>
      <c r="Q59" s="1" t="str">
        <f>$E$14</f>
        <v>2017-2018</v>
      </c>
      <c r="R59" s="1" t="str">
        <f>$F$14</f>
        <v>2018-2019</v>
      </c>
      <c r="S59" s="1" t="str">
        <f>$G$14</f>
        <v>2019-2020</v>
      </c>
      <c r="T59" s="1" t="str">
        <f>$H$14</f>
        <v>2020-2021</v>
      </c>
      <c r="U59" s="1" t="str">
        <f>$I$14</f>
        <v>2021-2022</v>
      </c>
      <c r="V59" s="1" t="str">
        <f>$J$14</f>
        <v>2022-2023</v>
      </c>
      <c r="W59" s="1" t="str">
        <f>$K$14</f>
        <v>2023-2024</v>
      </c>
    </row>
    <row r="60" spans="2:23">
      <c r="B60" s="3" t="s">
        <v>113</v>
      </c>
      <c r="C60" s="8">
        <v>115</v>
      </c>
      <c r="D60" s="8">
        <v>85</v>
      </c>
      <c r="E60" s="8">
        <v>117</v>
      </c>
      <c r="F60" s="8">
        <v>83</v>
      </c>
      <c r="G60" s="8">
        <v>103</v>
      </c>
      <c r="H60" s="8">
        <v>126</v>
      </c>
      <c r="I60" s="8">
        <v>139</v>
      </c>
      <c r="J60" s="8">
        <v>137</v>
      </c>
      <c r="K60" s="8">
        <v>128</v>
      </c>
      <c r="N60" s="9" t="str">
        <f>B60</f>
        <v>Home-Based</v>
      </c>
      <c r="O60" s="11">
        <f>C60/SUM(C60:C62)</f>
        <v>1.762722256284488E-2</v>
      </c>
      <c r="P60" s="11">
        <f t="shared" ref="P60:W60" si="37">D60/SUM(D60:D62)</f>
        <v>1.2941534713763702E-2</v>
      </c>
      <c r="Q60" s="11">
        <f t="shared" si="37"/>
        <v>1.759927797833935E-2</v>
      </c>
      <c r="R60" s="11">
        <f t="shared" si="37"/>
        <v>1.3050314465408806E-2</v>
      </c>
      <c r="S60" s="11">
        <f t="shared" si="37"/>
        <v>1.6106333072713058E-2</v>
      </c>
      <c r="T60" s="11">
        <f t="shared" si="37"/>
        <v>1.9513706055443704E-2</v>
      </c>
      <c r="U60" s="11">
        <f t="shared" si="37"/>
        <v>2.1759549154664996E-2</v>
      </c>
      <c r="V60" s="11">
        <f t="shared" si="37"/>
        <v>2.0679245283018868E-2</v>
      </c>
      <c r="W60" s="11">
        <f t="shared" si="37"/>
        <v>1.8694318679713742E-2</v>
      </c>
    </row>
    <row r="61" spans="2:23">
      <c r="B61" s="3" t="s">
        <v>114</v>
      </c>
      <c r="C61" s="8">
        <v>128</v>
      </c>
      <c r="D61" s="8">
        <v>151</v>
      </c>
      <c r="E61" s="8">
        <v>158</v>
      </c>
      <c r="F61" s="8">
        <v>128</v>
      </c>
      <c r="G61" s="8">
        <v>145</v>
      </c>
      <c r="H61" s="8">
        <v>164</v>
      </c>
      <c r="I61" s="8">
        <v>187</v>
      </c>
      <c r="J61" s="8">
        <v>148</v>
      </c>
      <c r="K61" s="8">
        <v>205</v>
      </c>
      <c r="N61" s="9" t="str">
        <f>B61</f>
        <v>Private</v>
      </c>
      <c r="O61" s="11">
        <f>C61/SUM(C60:C62)</f>
        <v>1.9619865113427344E-2</v>
      </c>
      <c r="P61" s="11">
        <f t="shared" ref="P61:W61" si="38">D61/SUM(D60:D62)</f>
        <v>2.2990255785627283E-2</v>
      </c>
      <c r="Q61" s="11">
        <f t="shared" si="38"/>
        <v>2.3766546329723224E-2</v>
      </c>
      <c r="R61" s="11">
        <f t="shared" si="38"/>
        <v>2.0125786163522012E-2</v>
      </c>
      <c r="S61" s="11">
        <f t="shared" si="38"/>
        <v>2.2673964034401875E-2</v>
      </c>
      <c r="T61" s="11">
        <f t="shared" si="38"/>
        <v>2.5398792008672757E-2</v>
      </c>
      <c r="U61" s="11">
        <f t="shared" si="38"/>
        <v>2.9273638071383844E-2</v>
      </c>
      <c r="V61" s="11">
        <f t="shared" si="38"/>
        <v>2.2339622641509432E-2</v>
      </c>
      <c r="W61" s="11">
        <f t="shared" si="38"/>
        <v>2.9940119760479042E-2</v>
      </c>
    </row>
    <row r="62" spans="2:23">
      <c r="B62" s="3" t="s">
        <v>115</v>
      </c>
      <c r="C62" s="8">
        <v>6281</v>
      </c>
      <c r="D62" s="8">
        <v>6332</v>
      </c>
      <c r="E62" s="8">
        <v>6373</v>
      </c>
      <c r="F62" s="8">
        <v>6149</v>
      </c>
      <c r="G62" s="8">
        <v>6147</v>
      </c>
      <c r="H62" s="8">
        <v>6167</v>
      </c>
      <c r="I62" s="8">
        <v>6062</v>
      </c>
      <c r="J62" s="8">
        <v>6340</v>
      </c>
      <c r="K62" s="8">
        <v>6514</v>
      </c>
      <c r="M62" s="19"/>
      <c r="N62" s="19" t="str">
        <f>B62</f>
        <v>Public</v>
      </c>
      <c r="O62" s="20">
        <f>C62/SUM(C60:C62)</f>
        <v>0.96275291232372773</v>
      </c>
      <c r="P62" s="20">
        <f t="shared" ref="P62:W62" si="39">D62/SUM(D60:D62)</f>
        <v>0.96406820950060901</v>
      </c>
      <c r="Q62" s="20">
        <f t="shared" si="39"/>
        <v>0.95863417569193743</v>
      </c>
      <c r="R62" s="20">
        <f t="shared" si="39"/>
        <v>0.96682389937106916</v>
      </c>
      <c r="S62" s="20">
        <f t="shared" si="39"/>
        <v>0.96121970289288505</v>
      </c>
      <c r="T62" s="20">
        <f t="shared" si="39"/>
        <v>0.95508750193588354</v>
      </c>
      <c r="U62" s="20">
        <f t="shared" si="39"/>
        <v>0.94896681277395112</v>
      </c>
      <c r="V62" s="20">
        <f t="shared" si="39"/>
        <v>0.95698113207547175</v>
      </c>
      <c r="W62" s="20">
        <f t="shared" si="39"/>
        <v>0.95136556155980723</v>
      </c>
    </row>
    <row r="63" spans="2:23">
      <c r="B63" s="132" t="s">
        <v>152</v>
      </c>
      <c r="C63" s="133"/>
      <c r="D63" s="133"/>
      <c r="E63" s="133"/>
      <c r="F63" s="133"/>
      <c r="G63" s="133"/>
      <c r="H63" s="133"/>
      <c r="I63" s="133"/>
      <c r="J63" s="133"/>
      <c r="K63" s="133"/>
      <c r="M63" s="1" t="s">
        <v>179</v>
      </c>
      <c r="N63" s="1"/>
      <c r="O63" s="1" t="str">
        <f>$C$14</f>
        <v>2015-2016</v>
      </c>
      <c r="P63" s="1" t="str">
        <f>$D$14</f>
        <v>2016-2017</v>
      </c>
      <c r="Q63" s="1" t="str">
        <f>$E$14</f>
        <v>2017-2018</v>
      </c>
      <c r="R63" s="1" t="str">
        <f>$F$14</f>
        <v>2018-2019</v>
      </c>
      <c r="S63" s="1" t="str">
        <f>$G$14</f>
        <v>2019-2020</v>
      </c>
      <c r="T63" s="1" t="str">
        <f>$H$14</f>
        <v>2020-2021</v>
      </c>
      <c r="U63" s="1" t="str">
        <f>$I$14</f>
        <v>2021-2022</v>
      </c>
      <c r="V63" s="1" t="str">
        <f>$J$14</f>
        <v>2022-2023</v>
      </c>
      <c r="W63" s="1" t="str">
        <f>$K$14</f>
        <v>2023-2024</v>
      </c>
    </row>
    <row r="64" spans="2:23">
      <c r="B64" s="3" t="s">
        <v>113</v>
      </c>
      <c r="C64" s="8">
        <v>79</v>
      </c>
      <c r="D64" s="8">
        <v>70</v>
      </c>
      <c r="E64" s="8">
        <v>81</v>
      </c>
      <c r="F64" s="8">
        <v>75</v>
      </c>
      <c r="G64" s="8">
        <v>90</v>
      </c>
      <c r="H64" s="8">
        <v>91</v>
      </c>
      <c r="I64" s="8">
        <v>119</v>
      </c>
      <c r="J64" s="8">
        <v>118</v>
      </c>
      <c r="K64" s="8">
        <v>118</v>
      </c>
      <c r="N64" s="9" t="str">
        <f>B64</f>
        <v>Home-Based</v>
      </c>
      <c r="O64" s="11">
        <f>C64/SUM(C64:C66)</f>
        <v>1.1982405581677538E-2</v>
      </c>
      <c r="P64" s="11">
        <f t="shared" ref="P64:W64" si="40">D64/SUM(D64:D66)</f>
        <v>1.0660980810234541E-2</v>
      </c>
      <c r="Q64" s="11">
        <f t="shared" si="40"/>
        <v>1.2176788935658449E-2</v>
      </c>
      <c r="R64" s="11">
        <f t="shared" si="40"/>
        <v>1.1579434923575729E-2</v>
      </c>
      <c r="S64" s="11">
        <f t="shared" si="40"/>
        <v>1.4416146083613647E-2</v>
      </c>
      <c r="T64" s="11">
        <f t="shared" si="40"/>
        <v>1.4922925549360446E-2</v>
      </c>
      <c r="U64" s="11">
        <f t="shared" si="40"/>
        <v>1.8760838719848651E-2</v>
      </c>
      <c r="V64" s="11">
        <f t="shared" si="40"/>
        <v>1.8667932289194746E-2</v>
      </c>
      <c r="W64" s="11">
        <f t="shared" si="40"/>
        <v>1.8201449946012648E-2</v>
      </c>
    </row>
    <row r="65" spans="2:23">
      <c r="B65" s="3" t="s">
        <v>114</v>
      </c>
      <c r="C65" s="8">
        <v>125</v>
      </c>
      <c r="D65" s="8">
        <v>117</v>
      </c>
      <c r="E65" s="8">
        <v>138</v>
      </c>
      <c r="F65" s="8">
        <v>148</v>
      </c>
      <c r="G65" s="8">
        <v>131</v>
      </c>
      <c r="H65" s="8">
        <v>5</v>
      </c>
      <c r="I65" s="8">
        <v>145</v>
      </c>
      <c r="J65" s="8">
        <v>180</v>
      </c>
      <c r="K65" s="8">
        <v>142</v>
      </c>
      <c r="N65" s="9" t="str">
        <f>B65</f>
        <v>Private</v>
      </c>
      <c r="O65" s="11">
        <f>C65/SUM(C64:C66)</f>
        <v>1.8959502502654331E-2</v>
      </c>
      <c r="P65" s="11">
        <f t="shared" ref="P65:V65" si="41">D65/SUM(D64:D66)</f>
        <v>1.7819067925677733E-2</v>
      </c>
      <c r="Q65" s="11">
        <f t="shared" si="41"/>
        <v>2.074564040889958E-2</v>
      </c>
      <c r="R65" s="11">
        <f t="shared" si="41"/>
        <v>2.2850084915856106E-2</v>
      </c>
      <c r="S65" s="11">
        <f t="shared" si="41"/>
        <v>2.098350152170431E-2</v>
      </c>
      <c r="T65" s="11">
        <f t="shared" si="41"/>
        <v>8.1994096425057393E-4</v>
      </c>
      <c r="U65" s="11">
        <f t="shared" si="41"/>
        <v>2.2859845498975247E-2</v>
      </c>
      <c r="V65" s="11">
        <f t="shared" si="41"/>
        <v>2.8476506881822496E-2</v>
      </c>
      <c r="W65" s="11">
        <f>K65/SUM(K64:K66)</f>
        <v>2.1903439765540645E-2</v>
      </c>
    </row>
    <row r="66" spans="2:23">
      <c r="B66" s="3" t="s">
        <v>115</v>
      </c>
      <c r="C66" s="8">
        <v>6389</v>
      </c>
      <c r="D66" s="8">
        <v>6379</v>
      </c>
      <c r="E66" s="8">
        <v>6433</v>
      </c>
      <c r="F66" s="8">
        <v>6254</v>
      </c>
      <c r="G66" s="8">
        <v>6022</v>
      </c>
      <c r="H66" s="8">
        <v>6002</v>
      </c>
      <c r="I66" s="8">
        <v>6079</v>
      </c>
      <c r="J66" s="8">
        <v>6023</v>
      </c>
      <c r="K66" s="8">
        <v>6223</v>
      </c>
      <c r="M66" s="19"/>
      <c r="N66" s="19" t="str">
        <f>B66</f>
        <v>Public</v>
      </c>
      <c r="O66" s="20">
        <f>C66/SUM(C64:C66)</f>
        <v>0.96905809191566816</v>
      </c>
      <c r="P66" s="20">
        <f t="shared" ref="P66:W66" si="42">D66/SUM(D64:D66)</f>
        <v>0.97151995126408774</v>
      </c>
      <c r="Q66" s="20">
        <f t="shared" si="42"/>
        <v>0.96707757065544198</v>
      </c>
      <c r="R66" s="20">
        <f t="shared" si="42"/>
        <v>0.96557048016056812</v>
      </c>
      <c r="S66" s="20">
        <f t="shared" si="42"/>
        <v>0.964600352394682</v>
      </c>
      <c r="T66" s="20">
        <f t="shared" si="42"/>
        <v>0.98425713348638899</v>
      </c>
      <c r="U66" s="20">
        <f t="shared" si="42"/>
        <v>0.95837931578117608</v>
      </c>
      <c r="V66" s="20">
        <f t="shared" si="42"/>
        <v>0.95285556082898271</v>
      </c>
      <c r="W66" s="20">
        <f t="shared" si="42"/>
        <v>0.95989511028844665</v>
      </c>
    </row>
    <row r="67" spans="2:23">
      <c r="B67" s="132" t="s">
        <v>243</v>
      </c>
      <c r="C67" s="133"/>
      <c r="D67" s="133"/>
      <c r="E67" s="133"/>
      <c r="F67" s="133"/>
      <c r="G67" s="133"/>
      <c r="H67" s="133"/>
      <c r="I67" s="133"/>
      <c r="J67" s="133"/>
      <c r="K67" s="133"/>
      <c r="M67" s="1" t="s">
        <v>248</v>
      </c>
      <c r="N67" s="1"/>
      <c r="O67" s="1" t="str">
        <f>$C$14</f>
        <v>2015-2016</v>
      </c>
      <c r="P67" s="1" t="str">
        <f>$D$14</f>
        <v>2016-2017</v>
      </c>
      <c r="Q67" s="1" t="str">
        <f>$E$14</f>
        <v>2017-2018</v>
      </c>
      <c r="R67" s="1" t="str">
        <f>$F$14</f>
        <v>2018-2019</v>
      </c>
      <c r="S67" s="1" t="str">
        <f>$G$14</f>
        <v>2019-2020</v>
      </c>
      <c r="T67" s="1" t="str">
        <f>$H$14</f>
        <v>2020-2021</v>
      </c>
      <c r="U67" s="1" t="str">
        <f>$I$14</f>
        <v>2021-2022</v>
      </c>
      <c r="V67" s="1" t="str">
        <f>$J$14</f>
        <v>2022-2023</v>
      </c>
      <c r="W67" s="1" t="str">
        <f>$K$14</f>
        <v>2023-2024</v>
      </c>
    </row>
    <row r="68" spans="2:23">
      <c r="B68" s="3" t="s">
        <v>113</v>
      </c>
      <c r="C68" s="8">
        <v>434</v>
      </c>
      <c r="D68" s="8">
        <v>395</v>
      </c>
      <c r="E68" s="8">
        <v>425</v>
      </c>
      <c r="F68" s="8">
        <v>379</v>
      </c>
      <c r="G68" s="8">
        <v>442</v>
      </c>
      <c r="H68" s="8">
        <v>569</v>
      </c>
      <c r="I68" s="8">
        <v>596</v>
      </c>
      <c r="J68" s="8">
        <v>625</v>
      </c>
      <c r="K68" s="8">
        <v>582</v>
      </c>
      <c r="N68" s="9" t="str">
        <f>B68</f>
        <v>Home-Based</v>
      </c>
      <c r="O68" s="11">
        <f>C68/SUM(C68:C70)</f>
        <v>1.5778375627135896E-2</v>
      </c>
      <c r="P68" s="11">
        <f t="shared" ref="P68" si="43">D68/SUM(D68:D70)</f>
        <v>1.4345899615021428E-2</v>
      </c>
      <c r="Q68" s="11">
        <f t="shared" ref="Q68" si="44">E68/SUM(E68:E70)</f>
        <v>1.541139355259818E-2</v>
      </c>
      <c r="R68" s="11">
        <f t="shared" ref="R68" si="45">F68/SUM(F68:F70)</f>
        <v>1.3952289795317332E-2</v>
      </c>
      <c r="S68" s="11">
        <f t="shared" ref="S68" si="46">G68/SUM(G68:G70)</f>
        <v>1.6214828130158846E-2</v>
      </c>
      <c r="T68" s="11">
        <f t="shared" ref="T68" si="47">H68/SUM(H68:H70)</f>
        <v>2.10857884009635E-2</v>
      </c>
      <c r="U68" s="11">
        <f t="shared" ref="U68" si="48">I68/SUM(I68:I70)</f>
        <v>2.2069169814115382E-2</v>
      </c>
      <c r="V68" s="11">
        <f t="shared" ref="V68" si="49">J68/SUM(J68:J70)</f>
        <v>2.2815215010586261E-2</v>
      </c>
      <c r="W68" s="11">
        <f t="shared" ref="W68" si="50">K68/SUM(K68:K70)</f>
        <v>2.1104543641440331E-2</v>
      </c>
    </row>
    <row r="69" spans="2:23">
      <c r="B69" s="3" t="s">
        <v>114</v>
      </c>
      <c r="C69" s="8">
        <v>572</v>
      </c>
      <c r="D69" s="8">
        <v>578</v>
      </c>
      <c r="E69" s="8">
        <v>613</v>
      </c>
      <c r="F69" s="8">
        <v>624</v>
      </c>
      <c r="G69" s="8">
        <v>667</v>
      </c>
      <c r="H69" s="8">
        <v>525</v>
      </c>
      <c r="I69" s="8">
        <v>717</v>
      </c>
      <c r="J69" s="8">
        <v>782</v>
      </c>
      <c r="K69" s="8">
        <v>817</v>
      </c>
      <c r="N69" s="9" t="str">
        <f>B69</f>
        <v>Private</v>
      </c>
      <c r="O69" s="11">
        <f>C69/SUM(C68:C70)</f>
        <v>2.0795462808114593E-2</v>
      </c>
      <c r="P69" s="11">
        <f t="shared" ref="P69" si="51">D69/SUM(D68:D70)</f>
        <v>2.0992227791094647E-2</v>
      </c>
      <c r="Q69" s="11">
        <f t="shared" ref="Q69" si="52">E69/SUM(E68:E70)</f>
        <v>2.222866881821808E-2</v>
      </c>
      <c r="R69" s="11">
        <f t="shared" ref="R69" si="53">F69/SUM(F68:F70)</f>
        <v>2.2971580032395817E-2</v>
      </c>
      <c r="S69" s="11">
        <f t="shared" ref="S69" si="54">G69/SUM(G68:G70)</f>
        <v>2.4468982721303056E-2</v>
      </c>
      <c r="T69" s="11">
        <f t="shared" ref="T69" si="55">H69/SUM(H68:H70)</f>
        <v>1.9455252918287938E-2</v>
      </c>
      <c r="U69" s="11">
        <f t="shared" ref="U69" si="56">I69/SUM(I68:I70)</f>
        <v>2.654965563208176E-2</v>
      </c>
      <c r="V69" s="11">
        <f t="shared" ref="V69" si="57">J69/SUM(J68:J70)</f>
        <v>2.8546397021245527E-2</v>
      </c>
      <c r="W69" s="11">
        <f>K69/SUM(K68:K70)</f>
        <v>2.9626137723465208E-2</v>
      </c>
    </row>
    <row r="70" spans="2:23">
      <c r="B70" s="3" t="s">
        <v>115</v>
      </c>
      <c r="C70" s="8">
        <v>26500</v>
      </c>
      <c r="D70" s="8">
        <v>26561</v>
      </c>
      <c r="E70" s="8">
        <v>26539</v>
      </c>
      <c r="F70" s="8">
        <v>26161</v>
      </c>
      <c r="G70" s="8">
        <v>26150</v>
      </c>
      <c r="H70" s="8">
        <v>25891</v>
      </c>
      <c r="I70" s="8">
        <v>25693</v>
      </c>
      <c r="J70" s="8">
        <v>25987</v>
      </c>
      <c r="K70" s="8">
        <v>26178</v>
      </c>
      <c r="N70" s="9" t="str">
        <f>B70</f>
        <v>Public</v>
      </c>
      <c r="O70" s="11">
        <f>C70/SUM(C68:C70)</f>
        <v>0.96342616156474947</v>
      </c>
      <c r="P70" s="11">
        <f t="shared" ref="P70" si="58">D70/SUM(D68:D70)</f>
        <v>0.96466187259388392</v>
      </c>
      <c r="Q70" s="11">
        <f t="shared" ref="Q70" si="59">E70/SUM(E68:E70)</f>
        <v>0.9623599376291837</v>
      </c>
      <c r="R70" s="11">
        <f t="shared" ref="R70" si="60">F70/SUM(F68:F70)</f>
        <v>0.96307613017228688</v>
      </c>
      <c r="S70" s="11">
        <f t="shared" ref="S70" si="61">G70/SUM(G68:G70)</f>
        <v>0.95931618914853811</v>
      </c>
      <c r="T70" s="11">
        <f t="shared" ref="T70" si="62">H70/SUM(H68:H70)</f>
        <v>0.9594589586807486</v>
      </c>
      <c r="U70" s="11">
        <f t="shared" ref="U70" si="63">I70/SUM(I68:I70)</f>
        <v>0.95138117455380289</v>
      </c>
      <c r="V70" s="11">
        <f t="shared" ref="V70" si="64">J70/SUM(J68:J70)</f>
        <v>0.94863838796816824</v>
      </c>
      <c r="W70" s="11">
        <f t="shared" ref="W70" si="65">K70/SUM(K68:K70)</f>
        <v>0.94926931863509445</v>
      </c>
    </row>
    <row r="71" spans="2:23">
      <c r="B71" s="137" t="s">
        <v>153</v>
      </c>
      <c r="C71" s="138">
        <v>6013.5</v>
      </c>
      <c r="D71" s="138">
        <v>6061</v>
      </c>
      <c r="E71" s="138">
        <v>6012.5</v>
      </c>
      <c r="F71" s="138">
        <v>6014</v>
      </c>
      <c r="G71" s="138">
        <v>5995</v>
      </c>
      <c r="H71" s="138">
        <v>5408.5</v>
      </c>
      <c r="I71" s="138">
        <v>5677</v>
      </c>
      <c r="J71" s="138">
        <v>5641</v>
      </c>
      <c r="K71" s="138">
        <v>5470</v>
      </c>
    </row>
    <row r="72" spans="2:23">
      <c r="B72" s="139" t="s">
        <v>154</v>
      </c>
      <c r="C72" s="140">
        <v>6205.5</v>
      </c>
      <c r="D72" s="140">
        <v>6222</v>
      </c>
      <c r="E72" s="140">
        <v>6163.5</v>
      </c>
      <c r="F72" s="140">
        <v>6145</v>
      </c>
      <c r="G72" s="140">
        <v>6135</v>
      </c>
      <c r="H72" s="140">
        <v>5820.5</v>
      </c>
      <c r="I72" s="140">
        <v>5851</v>
      </c>
      <c r="J72" s="140">
        <v>5967</v>
      </c>
      <c r="K72" s="140">
        <v>5767</v>
      </c>
      <c r="M72" s="1"/>
      <c r="N72" s="1"/>
      <c r="O72" s="1"/>
      <c r="P72" s="1"/>
      <c r="Q72" s="1"/>
      <c r="R72" s="1"/>
      <c r="S72" s="1"/>
      <c r="T72" s="1"/>
      <c r="U72" s="1"/>
      <c r="V72" s="1"/>
      <c r="W72" s="1"/>
    </row>
    <row r="73" spans="2:23">
      <c r="B73" s="139" t="s">
        <v>155</v>
      </c>
      <c r="C73" s="140">
        <v>6509.5</v>
      </c>
      <c r="D73" s="140">
        <v>6351</v>
      </c>
      <c r="E73" s="140">
        <v>6251.5</v>
      </c>
      <c r="F73" s="140">
        <v>6180</v>
      </c>
      <c r="G73" s="140">
        <v>6211</v>
      </c>
      <c r="H73" s="140">
        <v>6004.5</v>
      </c>
      <c r="I73" s="140">
        <v>5827</v>
      </c>
      <c r="J73" s="140">
        <v>5964</v>
      </c>
      <c r="K73" s="140">
        <v>6053</v>
      </c>
      <c r="O73" s="11"/>
      <c r="P73" s="11"/>
      <c r="Q73" s="11"/>
      <c r="R73" s="11"/>
      <c r="S73" s="11"/>
      <c r="T73" s="11"/>
      <c r="U73" s="11"/>
      <c r="V73" s="11"/>
      <c r="W73" s="11"/>
    </row>
    <row r="74" spans="2:23">
      <c r="B74" s="139" t="s">
        <v>156</v>
      </c>
      <c r="C74" s="140">
        <v>6518</v>
      </c>
      <c r="D74" s="140">
        <v>6666</v>
      </c>
      <c r="E74" s="140">
        <v>6453</v>
      </c>
      <c r="F74" s="140">
        <v>6314</v>
      </c>
      <c r="G74" s="140">
        <v>6305</v>
      </c>
      <c r="H74" s="140">
        <v>6102</v>
      </c>
      <c r="I74" s="140">
        <v>6024</v>
      </c>
      <c r="J74" s="140">
        <v>5937</v>
      </c>
      <c r="K74" s="140">
        <v>6134</v>
      </c>
      <c r="O74" s="11"/>
      <c r="P74" s="11"/>
      <c r="Q74" s="11"/>
      <c r="R74" s="11"/>
      <c r="S74" s="11"/>
      <c r="T74" s="11"/>
      <c r="U74" s="11"/>
      <c r="V74" s="11"/>
      <c r="W74" s="11"/>
    </row>
    <row r="75" spans="2:23">
      <c r="B75" s="139" t="s">
        <v>157</v>
      </c>
      <c r="C75" s="140">
        <v>6434</v>
      </c>
      <c r="D75" s="140">
        <v>6694</v>
      </c>
      <c r="E75" s="140">
        <v>6690</v>
      </c>
      <c r="F75" s="140">
        <v>6511</v>
      </c>
      <c r="G75" s="140">
        <v>6416</v>
      </c>
      <c r="H75" s="140">
        <v>6201</v>
      </c>
      <c r="I75" s="140">
        <v>6045</v>
      </c>
      <c r="J75" s="140">
        <v>6111</v>
      </c>
      <c r="K75" s="140">
        <v>6048</v>
      </c>
      <c r="O75" s="11"/>
      <c r="P75" s="11"/>
      <c r="Q75" s="11"/>
      <c r="R75" s="11"/>
      <c r="S75" s="11"/>
      <c r="T75" s="11"/>
      <c r="U75" s="11"/>
      <c r="V75" s="11"/>
      <c r="W75" s="11"/>
    </row>
    <row r="76" spans="2:23">
      <c r="B76" s="139" t="s">
        <v>158</v>
      </c>
      <c r="C76" s="140">
        <v>6358</v>
      </c>
      <c r="D76" s="140">
        <v>6568</v>
      </c>
      <c r="E76" s="140">
        <v>6749</v>
      </c>
      <c r="F76" s="140">
        <v>6716</v>
      </c>
      <c r="G76" s="140">
        <v>6589</v>
      </c>
      <c r="H76" s="140">
        <v>6372</v>
      </c>
      <c r="I76" s="140">
        <v>6157</v>
      </c>
      <c r="J76" s="140">
        <v>6095</v>
      </c>
      <c r="K76" s="140">
        <v>6200</v>
      </c>
    </row>
    <row r="77" spans="2:23">
      <c r="B77" s="139" t="s">
        <v>159</v>
      </c>
      <c r="C77" s="140">
        <v>6369</v>
      </c>
      <c r="D77" s="140">
        <v>6452</v>
      </c>
      <c r="E77" s="140">
        <v>6632</v>
      </c>
      <c r="F77" s="140">
        <v>6771</v>
      </c>
      <c r="G77" s="140">
        <v>6844</v>
      </c>
      <c r="H77" s="140">
        <v>6492</v>
      </c>
      <c r="I77" s="140">
        <v>6303</v>
      </c>
      <c r="J77" s="140">
        <v>6234</v>
      </c>
      <c r="K77" s="140">
        <v>6220</v>
      </c>
      <c r="M77" s="1"/>
      <c r="N77" s="1"/>
      <c r="O77" s="1"/>
      <c r="P77" s="1"/>
      <c r="Q77" s="1"/>
      <c r="R77" s="1"/>
      <c r="S77" s="1"/>
      <c r="T77" s="1"/>
      <c r="U77" s="1"/>
      <c r="V77" s="1"/>
      <c r="W77" s="1"/>
    </row>
    <row r="78" spans="2:23">
      <c r="B78" s="139" t="s">
        <v>160</v>
      </c>
      <c r="C78" s="140">
        <v>6400</v>
      </c>
      <c r="D78" s="140">
        <v>6468</v>
      </c>
      <c r="E78" s="140">
        <v>6500</v>
      </c>
      <c r="F78" s="140">
        <v>6655</v>
      </c>
      <c r="G78" s="140">
        <v>6846</v>
      </c>
      <c r="H78" s="140">
        <v>6728</v>
      </c>
      <c r="I78" s="140">
        <v>6441</v>
      </c>
      <c r="J78" s="140">
        <v>6356</v>
      </c>
      <c r="K78" s="140">
        <v>6276</v>
      </c>
      <c r="O78" s="11"/>
      <c r="P78" s="11"/>
      <c r="Q78" s="11"/>
      <c r="R78" s="11"/>
      <c r="S78" s="11"/>
      <c r="T78" s="11"/>
      <c r="U78" s="11"/>
      <c r="V78" s="11"/>
      <c r="W78" s="11"/>
    </row>
    <row r="79" spans="2:23">
      <c r="B79" s="139" t="s">
        <v>161</v>
      </c>
      <c r="C79" s="140">
        <v>6428</v>
      </c>
      <c r="D79" s="140">
        <v>6502</v>
      </c>
      <c r="E79" s="140">
        <v>6539</v>
      </c>
      <c r="F79" s="140">
        <v>6469</v>
      </c>
      <c r="G79" s="140">
        <v>6671</v>
      </c>
      <c r="H79" s="140">
        <v>6739</v>
      </c>
      <c r="I79" s="140">
        <v>6683</v>
      </c>
      <c r="J79" s="140">
        <v>6486</v>
      </c>
      <c r="K79" s="140">
        <v>6406</v>
      </c>
      <c r="O79" s="11"/>
      <c r="P79" s="11"/>
      <c r="Q79" s="11"/>
      <c r="R79" s="11"/>
      <c r="S79" s="11"/>
      <c r="T79" s="11"/>
      <c r="U79" s="11"/>
      <c r="V79" s="11"/>
      <c r="W79" s="11"/>
    </row>
    <row r="80" spans="2:23">
      <c r="B80" s="139" t="s">
        <v>163</v>
      </c>
      <c r="C80" s="140">
        <v>6627</v>
      </c>
      <c r="D80" s="140">
        <v>6504</v>
      </c>
      <c r="E80" s="140">
        <v>6535</v>
      </c>
      <c r="F80" s="140">
        <v>6521</v>
      </c>
      <c r="G80" s="140">
        <v>6555</v>
      </c>
      <c r="H80" s="140">
        <v>6619</v>
      </c>
      <c r="I80" s="140">
        <v>6715</v>
      </c>
      <c r="J80" s="140">
        <v>6817</v>
      </c>
      <c r="K80" s="140">
        <v>6572</v>
      </c>
      <c r="O80" s="11"/>
      <c r="P80" s="11"/>
      <c r="Q80" s="11"/>
      <c r="R80" s="11"/>
      <c r="S80" s="11"/>
      <c r="T80" s="11"/>
      <c r="U80" s="11"/>
      <c r="V80" s="11"/>
      <c r="W80" s="11"/>
    </row>
    <row r="81" spans="2:23">
      <c r="B81" s="139" t="s">
        <v>164</v>
      </c>
      <c r="C81" s="140">
        <v>6570</v>
      </c>
      <c r="D81" s="140">
        <v>6595</v>
      </c>
      <c r="E81" s="140">
        <v>6529</v>
      </c>
      <c r="F81" s="140">
        <v>6486</v>
      </c>
      <c r="G81" s="140">
        <v>6505</v>
      </c>
      <c r="H81" s="140">
        <v>6467</v>
      </c>
      <c r="I81" s="140">
        <v>6566</v>
      </c>
      <c r="J81" s="140">
        <v>6730</v>
      </c>
      <c r="K81" s="140">
        <v>6746</v>
      </c>
    </row>
    <row r="82" spans="2:23">
      <c r="B82" s="139" t="s">
        <v>165</v>
      </c>
      <c r="C82" s="140">
        <v>6524</v>
      </c>
      <c r="D82" s="140">
        <v>6568</v>
      </c>
      <c r="E82" s="140">
        <v>6648</v>
      </c>
      <c r="F82" s="140">
        <v>6360</v>
      </c>
      <c r="G82" s="140">
        <v>6395</v>
      </c>
      <c r="H82" s="140">
        <v>6457</v>
      </c>
      <c r="I82" s="140">
        <v>6388</v>
      </c>
      <c r="J82" s="140">
        <v>6625</v>
      </c>
      <c r="K82" s="140">
        <v>6847</v>
      </c>
      <c r="M82" s="1"/>
      <c r="N82" s="1"/>
      <c r="O82" s="1"/>
      <c r="P82" s="1"/>
      <c r="Q82" s="1"/>
      <c r="R82" s="1"/>
      <c r="S82" s="1"/>
      <c r="T82" s="1"/>
      <c r="U82" s="1"/>
      <c r="V82" s="1"/>
      <c r="W82" s="1"/>
    </row>
    <row r="83" spans="2:23">
      <c r="B83" s="139" t="s">
        <v>166</v>
      </c>
      <c r="C83" s="140">
        <v>6593</v>
      </c>
      <c r="D83" s="140">
        <v>6566</v>
      </c>
      <c r="E83" s="140">
        <v>6652</v>
      </c>
      <c r="F83" s="140">
        <v>6477</v>
      </c>
      <c r="G83" s="140">
        <v>6243</v>
      </c>
      <c r="H83" s="140">
        <v>6098</v>
      </c>
      <c r="I83" s="140">
        <v>6343</v>
      </c>
      <c r="J83" s="140">
        <v>6321</v>
      </c>
      <c r="K83" s="140">
        <v>6483</v>
      </c>
      <c r="O83" s="11"/>
      <c r="P83" s="11"/>
      <c r="Q83" s="11"/>
      <c r="R83" s="11"/>
      <c r="S83" s="11"/>
      <c r="T83" s="11"/>
      <c r="U83" s="11"/>
      <c r="V83" s="11"/>
      <c r="W83" s="11"/>
    </row>
    <row r="84" spans="2:23">
      <c r="B84" s="139" t="s">
        <v>247</v>
      </c>
      <c r="C84" s="140">
        <v>27506</v>
      </c>
      <c r="D84" s="140">
        <v>27534</v>
      </c>
      <c r="E84" s="140">
        <v>27577</v>
      </c>
      <c r="F84" s="140">
        <v>27164</v>
      </c>
      <c r="G84" s="140">
        <v>27259</v>
      </c>
      <c r="H84" s="140">
        <v>26985</v>
      </c>
      <c r="I84" s="140">
        <v>27006</v>
      </c>
      <c r="J84" s="140">
        <v>27394</v>
      </c>
      <c r="K84" s="140">
        <v>27577</v>
      </c>
      <c r="O84" s="11"/>
      <c r="P84" s="11"/>
      <c r="Q84" s="11"/>
      <c r="R84" s="11"/>
      <c r="S84" s="11"/>
      <c r="T84" s="11"/>
      <c r="U84" s="11"/>
      <c r="V84" s="11"/>
      <c r="W84" s="11"/>
    </row>
    <row r="85" spans="2:23">
      <c r="O85" s="11"/>
      <c r="P85" s="11"/>
      <c r="Q85" s="11"/>
      <c r="R85" s="11"/>
      <c r="S85" s="11"/>
      <c r="T85" s="11"/>
      <c r="U85" s="11"/>
      <c r="V85" s="11"/>
      <c r="W85" s="11"/>
    </row>
    <row r="87" spans="2:23">
      <c r="M87" s="1"/>
      <c r="N87" s="1"/>
      <c r="O87" s="1"/>
      <c r="P87" s="1"/>
      <c r="Q87" s="1"/>
      <c r="R87" s="1"/>
      <c r="S87" s="1"/>
      <c r="T87" s="1"/>
      <c r="U87" s="1"/>
      <c r="V87" s="1"/>
      <c r="W87" s="1"/>
    </row>
    <row r="88" spans="2:23">
      <c r="O88" s="11"/>
      <c r="P88" s="11"/>
      <c r="Q88" s="11"/>
      <c r="R88" s="11"/>
      <c r="S88" s="11"/>
      <c r="T88" s="11"/>
      <c r="U88" s="11"/>
      <c r="V88" s="11"/>
      <c r="W88" s="11"/>
    </row>
    <row r="89" spans="2:23">
      <c r="O89" s="11"/>
      <c r="P89" s="11"/>
      <c r="Q89" s="11"/>
      <c r="R89" s="11"/>
      <c r="S89" s="11"/>
      <c r="T89" s="11"/>
      <c r="U89" s="11"/>
      <c r="V89" s="11"/>
      <c r="W89" s="11"/>
    </row>
    <row r="90" spans="2:23">
      <c r="O90" s="11"/>
      <c r="P90" s="11"/>
      <c r="Q90" s="11"/>
      <c r="R90" s="11"/>
      <c r="S90" s="11"/>
      <c r="T90" s="11"/>
      <c r="U90" s="11"/>
      <c r="V90" s="11"/>
      <c r="W90" s="11"/>
    </row>
    <row r="92" spans="2:23">
      <c r="M92" s="1"/>
      <c r="N92" s="1"/>
      <c r="O92" s="1"/>
      <c r="P92" s="1"/>
      <c r="Q92" s="1"/>
      <c r="R92" s="1"/>
      <c r="S92" s="1"/>
      <c r="T92" s="1"/>
      <c r="U92" s="1"/>
      <c r="V92" s="1"/>
      <c r="W92" s="1"/>
    </row>
    <row r="93" spans="2:23">
      <c r="O93" s="11"/>
      <c r="P93" s="11"/>
      <c r="Q93" s="11"/>
      <c r="R93" s="11"/>
      <c r="S93" s="11"/>
      <c r="T93" s="11"/>
      <c r="U93" s="11"/>
      <c r="V93" s="11"/>
      <c r="W93" s="11"/>
    </row>
    <row r="94" spans="2:23">
      <c r="O94" s="11"/>
      <c r="P94" s="11"/>
      <c r="Q94" s="11"/>
      <c r="R94" s="11"/>
      <c r="S94" s="11"/>
      <c r="T94" s="11"/>
      <c r="U94" s="11"/>
      <c r="V94" s="11"/>
      <c r="W94" s="11"/>
    </row>
    <row r="95" spans="2:23">
      <c r="O95" s="11"/>
      <c r="P95" s="11"/>
      <c r="Q95" s="11"/>
      <c r="R95" s="11"/>
      <c r="S95" s="11"/>
      <c r="T95" s="11"/>
      <c r="U95" s="11"/>
      <c r="V95" s="11"/>
      <c r="W95" s="11"/>
    </row>
    <row r="97" spans="13:23">
      <c r="M97" s="1"/>
      <c r="N97" s="1"/>
      <c r="O97" s="1"/>
      <c r="P97" s="1"/>
      <c r="Q97" s="1"/>
      <c r="R97" s="1"/>
      <c r="S97" s="1"/>
      <c r="T97" s="1"/>
      <c r="U97" s="1"/>
      <c r="V97" s="1"/>
      <c r="W97" s="1"/>
    </row>
    <row r="98" spans="13:23">
      <c r="O98" s="11"/>
      <c r="P98" s="11"/>
      <c r="Q98" s="11"/>
      <c r="R98" s="11"/>
      <c r="S98" s="11"/>
      <c r="T98" s="11"/>
      <c r="U98" s="11"/>
      <c r="V98" s="11"/>
      <c r="W98" s="11"/>
    </row>
    <row r="99" spans="13:23">
      <c r="O99" s="11"/>
      <c r="P99" s="11"/>
      <c r="Q99" s="11"/>
      <c r="R99" s="11"/>
      <c r="S99" s="11"/>
      <c r="T99" s="11"/>
      <c r="U99" s="11"/>
      <c r="V99" s="11"/>
      <c r="W99" s="11"/>
    </row>
    <row r="100" spans="13:23">
      <c r="O100" s="11"/>
      <c r="P100" s="11"/>
      <c r="Q100" s="11"/>
      <c r="R100" s="11"/>
      <c r="S100" s="11"/>
      <c r="T100" s="11"/>
      <c r="U100" s="11"/>
      <c r="V100" s="11"/>
      <c r="W100" s="11"/>
    </row>
    <row r="102" spans="13:23">
      <c r="M102" s="1"/>
      <c r="N102" s="1"/>
      <c r="O102" s="1"/>
      <c r="P102" s="1"/>
      <c r="Q102" s="1"/>
      <c r="R102" s="1"/>
      <c r="S102" s="1"/>
      <c r="T102" s="1"/>
      <c r="U102" s="1"/>
      <c r="V102" s="1"/>
      <c r="W102" s="1"/>
    </row>
    <row r="103" spans="13:23">
      <c r="O103" s="11"/>
      <c r="P103" s="11"/>
      <c r="Q103" s="11"/>
      <c r="R103" s="11"/>
      <c r="S103" s="11"/>
      <c r="T103" s="11"/>
      <c r="U103" s="11"/>
      <c r="V103" s="11"/>
      <c r="W103" s="11"/>
    </row>
    <row r="104" spans="13:23">
      <c r="O104" s="11"/>
      <c r="P104" s="11"/>
      <c r="Q104" s="11"/>
      <c r="R104" s="11"/>
      <c r="S104" s="11"/>
      <c r="T104" s="11"/>
      <c r="U104" s="11"/>
      <c r="V104" s="11"/>
      <c r="W104" s="11"/>
    </row>
    <row r="105" spans="13:23">
      <c r="O105" s="11"/>
      <c r="P105" s="11"/>
      <c r="Q105" s="11"/>
      <c r="R105" s="11"/>
      <c r="S105" s="11"/>
      <c r="T105" s="11"/>
      <c r="U105" s="11"/>
      <c r="V105" s="11"/>
      <c r="W105" s="11"/>
    </row>
    <row r="107" spans="13:23">
      <c r="M107" s="1"/>
      <c r="N107" s="1"/>
      <c r="O107" s="1"/>
      <c r="P107" s="1"/>
      <c r="Q107" s="1"/>
      <c r="R107" s="1"/>
      <c r="S107" s="1"/>
      <c r="T107" s="1"/>
      <c r="U107" s="1"/>
      <c r="V107" s="1"/>
      <c r="W107" s="1"/>
    </row>
    <row r="108" spans="13:23">
      <c r="O108" s="11"/>
      <c r="P108" s="11"/>
      <c r="Q108" s="11"/>
      <c r="R108" s="11"/>
      <c r="S108" s="11"/>
      <c r="T108" s="11"/>
      <c r="U108" s="11"/>
      <c r="V108" s="11"/>
      <c r="W108" s="11"/>
    </row>
    <row r="109" spans="13:23">
      <c r="O109" s="11"/>
      <c r="P109" s="11"/>
      <c r="Q109" s="11"/>
      <c r="R109" s="11"/>
      <c r="S109" s="11"/>
      <c r="T109" s="11"/>
      <c r="U109" s="11"/>
      <c r="V109" s="11"/>
      <c r="W109" s="11"/>
    </row>
    <row r="110" spans="13:23">
      <c r="O110" s="11"/>
      <c r="P110" s="11"/>
      <c r="Q110" s="11"/>
      <c r="R110" s="11"/>
      <c r="S110" s="11"/>
      <c r="T110" s="11"/>
      <c r="U110" s="11"/>
      <c r="V110" s="11"/>
      <c r="W110" s="11"/>
    </row>
    <row r="112" spans="13:23">
      <c r="M112" s="1"/>
      <c r="N112" s="1"/>
      <c r="O112" s="1"/>
      <c r="P112" s="1"/>
      <c r="Q112" s="1"/>
      <c r="R112" s="1"/>
      <c r="S112" s="1"/>
      <c r="T112" s="1"/>
      <c r="U112" s="1"/>
      <c r="V112" s="1"/>
      <c r="W112" s="1"/>
    </row>
    <row r="113" spans="13:23">
      <c r="O113" s="11"/>
      <c r="P113" s="11"/>
      <c r="Q113" s="11"/>
      <c r="R113" s="11"/>
      <c r="S113" s="11"/>
      <c r="T113" s="11"/>
      <c r="U113" s="11"/>
      <c r="V113" s="11"/>
      <c r="W113" s="11"/>
    </row>
    <row r="114" spans="13:23">
      <c r="O114" s="11"/>
      <c r="P114" s="11"/>
      <c r="Q114" s="11"/>
      <c r="R114" s="11"/>
      <c r="S114" s="11"/>
      <c r="T114" s="11"/>
      <c r="U114" s="11"/>
      <c r="V114" s="11"/>
      <c r="W114" s="11"/>
    </row>
    <row r="115" spans="13:23">
      <c r="O115" s="11"/>
      <c r="P115" s="11"/>
      <c r="Q115" s="11"/>
      <c r="R115" s="11"/>
      <c r="S115" s="11"/>
      <c r="T115" s="11"/>
      <c r="U115" s="11"/>
      <c r="V115" s="11"/>
      <c r="W115" s="11"/>
    </row>
    <row r="117" spans="13:23">
      <c r="M117" s="1"/>
      <c r="N117" s="1"/>
      <c r="O117" s="1"/>
      <c r="P117" s="1"/>
      <c r="Q117" s="1"/>
      <c r="R117" s="1"/>
      <c r="S117" s="1"/>
      <c r="T117" s="1"/>
      <c r="U117" s="1"/>
      <c r="V117" s="1"/>
      <c r="W117" s="1"/>
    </row>
    <row r="118" spans="13:23">
      <c r="O118" s="11"/>
      <c r="P118" s="11"/>
      <c r="Q118" s="11"/>
      <c r="R118" s="11"/>
      <c r="S118" s="11"/>
      <c r="T118" s="11"/>
      <c r="U118" s="11"/>
      <c r="V118" s="11"/>
      <c r="W118" s="11"/>
    </row>
    <row r="119" spans="13:23">
      <c r="O119" s="11"/>
      <c r="P119" s="11"/>
      <c r="Q119" s="11"/>
      <c r="R119" s="11"/>
      <c r="S119" s="11"/>
      <c r="T119" s="11"/>
      <c r="U119" s="11"/>
      <c r="V119" s="11"/>
      <c r="W119" s="11"/>
    </row>
    <row r="120" spans="13:23">
      <c r="O120" s="11"/>
      <c r="P120" s="11"/>
      <c r="Q120" s="11"/>
      <c r="R120" s="11"/>
      <c r="S120" s="11"/>
      <c r="T120" s="11"/>
      <c r="U120" s="11"/>
      <c r="V120" s="11"/>
      <c r="W120" s="11"/>
    </row>
    <row r="122" spans="13:23">
      <c r="M122" s="1"/>
      <c r="N122" s="1"/>
      <c r="O122" s="1"/>
      <c r="P122" s="1"/>
      <c r="Q122" s="1"/>
      <c r="R122" s="1"/>
      <c r="S122" s="1"/>
      <c r="T122" s="1"/>
      <c r="U122" s="1"/>
      <c r="V122" s="1"/>
      <c r="W122" s="1"/>
    </row>
    <row r="123" spans="13:23">
      <c r="O123" s="11"/>
      <c r="P123" s="11"/>
      <c r="Q123" s="11"/>
      <c r="R123" s="11"/>
      <c r="S123" s="11"/>
      <c r="T123" s="11"/>
      <c r="U123" s="11"/>
      <c r="V123" s="11"/>
      <c r="W123" s="11"/>
    </row>
    <row r="124" spans="13:23">
      <c r="O124" s="11"/>
      <c r="P124" s="11"/>
      <c r="Q124" s="11"/>
      <c r="R124" s="11"/>
      <c r="S124" s="11"/>
      <c r="T124" s="11"/>
      <c r="U124" s="11"/>
      <c r="V124" s="11"/>
      <c r="W124" s="11"/>
    </row>
    <row r="125" spans="13:23">
      <c r="O125" s="11"/>
      <c r="P125" s="11"/>
      <c r="Q125" s="11"/>
      <c r="R125" s="11"/>
      <c r="S125" s="11"/>
      <c r="T125" s="11"/>
      <c r="U125" s="11"/>
      <c r="V125" s="11"/>
      <c r="W125" s="11"/>
    </row>
    <row r="127" spans="13:23">
      <c r="M127" s="1"/>
      <c r="N127" s="1"/>
      <c r="O127" s="1"/>
      <c r="P127" s="1"/>
      <c r="Q127" s="1"/>
      <c r="R127" s="1"/>
      <c r="S127" s="1"/>
      <c r="T127" s="1"/>
      <c r="U127" s="1"/>
      <c r="V127" s="1"/>
      <c r="W127" s="1"/>
    </row>
    <row r="128" spans="13:23">
      <c r="O128" s="11"/>
      <c r="P128" s="11"/>
      <c r="Q128" s="11"/>
      <c r="R128" s="11"/>
      <c r="S128" s="11"/>
      <c r="T128" s="11"/>
      <c r="U128" s="11"/>
      <c r="V128" s="11"/>
      <c r="W128" s="11"/>
    </row>
    <row r="129" spans="13:23">
      <c r="O129" s="11"/>
      <c r="P129" s="11"/>
      <c r="Q129" s="11"/>
      <c r="R129" s="11"/>
      <c r="S129" s="11"/>
      <c r="T129" s="11"/>
      <c r="U129" s="11"/>
      <c r="V129" s="11"/>
      <c r="W129" s="11"/>
    </row>
    <row r="130" spans="13:23">
      <c r="O130" s="11"/>
      <c r="P130" s="11"/>
      <c r="Q130" s="11"/>
      <c r="R130" s="11"/>
      <c r="S130" s="11"/>
      <c r="T130" s="11"/>
      <c r="U130" s="11"/>
      <c r="V130" s="11"/>
      <c r="W130" s="11"/>
    </row>
    <row r="132" spans="13:23">
      <c r="M132" s="1"/>
      <c r="N132" s="1"/>
      <c r="O132" s="1"/>
      <c r="P132" s="1"/>
      <c r="Q132" s="1"/>
      <c r="R132" s="1"/>
      <c r="S132" s="1"/>
      <c r="T132" s="1"/>
      <c r="U132" s="1"/>
      <c r="V132" s="1"/>
      <c r="W132" s="1"/>
    </row>
    <row r="133" spans="13:23">
      <c r="O133" s="11"/>
      <c r="P133" s="11"/>
      <c r="Q133" s="11"/>
      <c r="R133" s="11"/>
      <c r="S133" s="11"/>
      <c r="T133" s="11"/>
      <c r="U133" s="11"/>
      <c r="V133" s="11"/>
      <c r="W133" s="11"/>
    </row>
    <row r="134" spans="13:23">
      <c r="O134" s="11"/>
      <c r="P134" s="11"/>
      <c r="Q134" s="11"/>
      <c r="R134" s="11"/>
      <c r="S134" s="11"/>
      <c r="T134" s="11"/>
      <c r="U134" s="11"/>
      <c r="V134" s="11"/>
      <c r="W134" s="11"/>
    </row>
    <row r="135" spans="13:23">
      <c r="O135" s="11"/>
      <c r="P135" s="11"/>
      <c r="Q135" s="11"/>
      <c r="R135" s="11"/>
      <c r="S135" s="11"/>
      <c r="T135" s="11"/>
      <c r="U135" s="11"/>
      <c r="V135" s="11"/>
      <c r="W135" s="11"/>
    </row>
    <row r="137" spans="13:23">
      <c r="M137" s="1"/>
      <c r="N137" s="1"/>
      <c r="O137" s="1"/>
      <c r="P137" s="1"/>
      <c r="Q137" s="1"/>
      <c r="R137" s="1"/>
      <c r="S137" s="1"/>
      <c r="T137" s="1"/>
      <c r="U137" s="1"/>
      <c r="V137" s="1"/>
      <c r="W137" s="1"/>
    </row>
    <row r="138" spans="13:23">
      <c r="O138" s="11"/>
      <c r="P138" s="11"/>
      <c r="Q138" s="11"/>
      <c r="R138" s="11"/>
      <c r="S138" s="11"/>
      <c r="T138" s="11"/>
      <c r="U138" s="11"/>
      <c r="V138" s="11"/>
      <c r="W138" s="11"/>
    </row>
    <row r="139" spans="13:23">
      <c r="O139" s="11"/>
      <c r="P139" s="11"/>
      <c r="Q139" s="11"/>
      <c r="R139" s="11"/>
      <c r="S139" s="11"/>
      <c r="T139" s="11"/>
      <c r="U139" s="11"/>
      <c r="V139" s="11"/>
      <c r="W139" s="11"/>
    </row>
    <row r="141" spans="13:23">
      <c r="M141" s="1"/>
      <c r="N141" s="1"/>
      <c r="O141" s="1"/>
      <c r="P141" s="1"/>
      <c r="Q141" s="1"/>
      <c r="R141" s="1"/>
      <c r="S141" s="1"/>
      <c r="T141" s="1"/>
      <c r="U141" s="1"/>
      <c r="V141" s="1"/>
      <c r="W141" s="1"/>
    </row>
    <row r="142" spans="13:23">
      <c r="O142" s="11"/>
      <c r="P142" s="11"/>
      <c r="Q142" s="11"/>
      <c r="R142" s="11"/>
      <c r="S142" s="11"/>
      <c r="T142" s="11"/>
      <c r="U142" s="11"/>
      <c r="V142" s="11"/>
      <c r="W142" s="11"/>
    </row>
    <row r="143" spans="13:23">
      <c r="O143" s="11"/>
      <c r="P143" s="11"/>
      <c r="Q143" s="11"/>
      <c r="R143" s="11"/>
      <c r="S143" s="11"/>
      <c r="T143" s="11"/>
      <c r="U143" s="11"/>
      <c r="V143" s="11"/>
      <c r="W143" s="11"/>
    </row>
    <row r="144" spans="13:23">
      <c r="O144" s="11"/>
      <c r="P144" s="11"/>
      <c r="Q144" s="11"/>
      <c r="R144" s="11"/>
      <c r="S144" s="11"/>
      <c r="T144" s="11"/>
      <c r="U144" s="11"/>
      <c r="V144" s="11"/>
      <c r="W144" s="11"/>
    </row>
    <row r="146" spans="13:23">
      <c r="M146" s="1"/>
      <c r="N146" s="1"/>
      <c r="O146" s="1"/>
      <c r="P146" s="1"/>
      <c r="Q146" s="1"/>
      <c r="R146" s="1"/>
      <c r="S146" s="1"/>
      <c r="T146" s="1"/>
      <c r="U146" s="1"/>
      <c r="V146" s="1"/>
      <c r="W146" s="1"/>
    </row>
    <row r="147" spans="13:23">
      <c r="O147" s="11"/>
      <c r="P147" s="11"/>
      <c r="Q147" s="11"/>
      <c r="R147" s="11"/>
      <c r="S147" s="11"/>
      <c r="T147" s="11"/>
      <c r="U147" s="11"/>
      <c r="V147" s="11"/>
      <c r="W147" s="11"/>
    </row>
    <row r="148" spans="13:23">
      <c r="O148" s="11"/>
      <c r="P148" s="11"/>
      <c r="Q148" s="11"/>
      <c r="R148" s="11"/>
      <c r="S148" s="11"/>
      <c r="T148" s="11"/>
      <c r="U148" s="11"/>
      <c r="V148" s="11"/>
      <c r="W148" s="11"/>
    </row>
    <row r="149" spans="13:23">
      <c r="O149" s="11"/>
      <c r="P149" s="11"/>
      <c r="Q149" s="11"/>
      <c r="R149" s="11"/>
      <c r="S149" s="11"/>
      <c r="T149" s="11"/>
      <c r="U149" s="11"/>
      <c r="V149" s="11"/>
      <c r="W149" s="11"/>
    </row>
    <row r="151" spans="13:23">
      <c r="M151" s="1"/>
      <c r="N151" s="1"/>
      <c r="O151" s="1"/>
      <c r="P151" s="1"/>
      <c r="Q151" s="1"/>
      <c r="R151" s="1"/>
      <c r="S151" s="1"/>
      <c r="T151" s="1"/>
      <c r="U151" s="1"/>
      <c r="V151" s="1"/>
      <c r="W151" s="1"/>
    </row>
    <row r="152" spans="13:23">
      <c r="O152" s="11"/>
      <c r="P152" s="11"/>
      <c r="Q152" s="11"/>
      <c r="R152" s="11"/>
      <c r="S152" s="11"/>
      <c r="T152" s="11"/>
      <c r="U152" s="11"/>
      <c r="V152" s="11"/>
      <c r="W152" s="11"/>
    </row>
    <row r="153" spans="13:23">
      <c r="O153" s="11"/>
      <c r="P153" s="11"/>
      <c r="Q153" s="11"/>
      <c r="R153" s="11"/>
      <c r="S153" s="11"/>
      <c r="T153" s="11"/>
      <c r="U153" s="11"/>
      <c r="V153" s="11"/>
      <c r="W153" s="11"/>
    </row>
    <row r="154" spans="13:23">
      <c r="O154" s="11"/>
      <c r="P154" s="11"/>
      <c r="Q154" s="11"/>
      <c r="R154" s="11"/>
      <c r="S154" s="11"/>
      <c r="T154" s="11"/>
      <c r="U154" s="11"/>
      <c r="V154" s="11"/>
      <c r="W154" s="11"/>
    </row>
    <row r="156" spans="13:23">
      <c r="M156" s="1"/>
      <c r="N156" s="1"/>
      <c r="O156" s="1"/>
      <c r="P156" s="1"/>
      <c r="Q156" s="1"/>
      <c r="R156" s="1"/>
      <c r="S156" s="1"/>
      <c r="T156" s="1"/>
      <c r="U156" s="1"/>
      <c r="V156" s="1"/>
      <c r="W156" s="1"/>
    </row>
    <row r="157" spans="13:23">
      <c r="O157" s="11"/>
      <c r="P157" s="11"/>
      <c r="Q157" s="11"/>
      <c r="R157" s="11"/>
      <c r="S157" s="11"/>
      <c r="T157" s="11"/>
      <c r="U157" s="11"/>
      <c r="V157" s="11"/>
      <c r="W157" s="11"/>
    </row>
    <row r="158" spans="13:23">
      <c r="O158" s="11"/>
      <c r="P158" s="11"/>
      <c r="Q158" s="11"/>
      <c r="R158" s="11"/>
      <c r="S158" s="11"/>
      <c r="T158" s="11"/>
      <c r="U158" s="11"/>
      <c r="V158" s="11"/>
      <c r="W158" s="11"/>
    </row>
    <row r="160" spans="13:23">
      <c r="M160" s="1"/>
      <c r="N160" s="1"/>
      <c r="O160" s="1"/>
      <c r="P160" s="1"/>
      <c r="Q160" s="1"/>
      <c r="R160" s="1"/>
      <c r="S160" s="1"/>
      <c r="T160" s="1"/>
      <c r="U160" s="1"/>
      <c r="V160" s="1"/>
      <c r="W160" s="1"/>
    </row>
    <row r="161" spans="13:23">
      <c r="O161" s="11"/>
      <c r="P161" s="11"/>
      <c r="Q161" s="11"/>
      <c r="R161" s="11"/>
      <c r="S161" s="11"/>
      <c r="T161" s="11"/>
      <c r="U161" s="11"/>
      <c r="V161" s="11"/>
      <c r="W161" s="11"/>
    </row>
    <row r="162" spans="13:23">
      <c r="O162" s="11"/>
      <c r="P162" s="11"/>
      <c r="Q162" s="11"/>
      <c r="R162" s="11"/>
      <c r="S162" s="11"/>
      <c r="T162" s="11"/>
      <c r="U162" s="11"/>
      <c r="V162" s="11"/>
      <c r="W162" s="11"/>
    </row>
    <row r="163" spans="13:23">
      <c r="O163" s="11"/>
      <c r="P163" s="11"/>
      <c r="Q163" s="11"/>
      <c r="R163" s="11"/>
      <c r="S163" s="11"/>
      <c r="T163" s="11"/>
      <c r="U163" s="11"/>
      <c r="V163" s="11"/>
      <c r="W163" s="11"/>
    </row>
    <row r="165" spans="13:23">
      <c r="M165" s="1"/>
      <c r="N165" s="1"/>
      <c r="O165" s="1"/>
      <c r="P165" s="1"/>
      <c r="Q165" s="1"/>
      <c r="R165" s="1"/>
      <c r="S165" s="1"/>
      <c r="T165" s="1"/>
      <c r="U165" s="1"/>
      <c r="V165" s="1"/>
      <c r="W165" s="1"/>
    </row>
    <row r="166" spans="13:23">
      <c r="O166" s="11"/>
      <c r="P166" s="11"/>
      <c r="Q166" s="11"/>
      <c r="R166" s="11"/>
      <c r="S166" s="11"/>
      <c r="T166" s="11"/>
      <c r="U166" s="11"/>
      <c r="V166" s="11"/>
      <c r="W166" s="11"/>
    </row>
    <row r="167" spans="13:23">
      <c r="O167" s="11"/>
      <c r="P167" s="11"/>
      <c r="Q167" s="11"/>
      <c r="R167" s="11"/>
      <c r="S167" s="11"/>
      <c r="T167" s="11"/>
      <c r="U167" s="11"/>
      <c r="V167" s="11"/>
      <c r="W167" s="11"/>
    </row>
    <row r="168" spans="13:23">
      <c r="O168" s="11"/>
      <c r="P168" s="11"/>
      <c r="Q168" s="11"/>
      <c r="R168" s="11"/>
      <c r="S168" s="11"/>
      <c r="T168" s="11"/>
      <c r="U168" s="11"/>
      <c r="V168" s="11"/>
      <c r="W168" s="11"/>
    </row>
    <row r="170" spans="13:23">
      <c r="M170" s="1"/>
      <c r="N170" s="1"/>
      <c r="O170" s="1"/>
      <c r="P170" s="1"/>
      <c r="Q170" s="1"/>
      <c r="R170" s="1"/>
      <c r="S170" s="1"/>
      <c r="T170" s="1"/>
      <c r="U170" s="1"/>
      <c r="V170" s="1"/>
      <c r="W170" s="1"/>
    </row>
    <row r="171" spans="13:23">
      <c r="O171" s="11"/>
      <c r="P171" s="11"/>
      <c r="Q171" s="11"/>
      <c r="R171" s="11"/>
      <c r="S171" s="11"/>
      <c r="T171" s="11"/>
      <c r="U171" s="11"/>
      <c r="V171" s="11"/>
      <c r="W171" s="11"/>
    </row>
    <row r="172" spans="13:23">
      <c r="O172" s="11"/>
      <c r="P172" s="11"/>
      <c r="Q172" s="11"/>
      <c r="R172" s="11"/>
      <c r="S172" s="11"/>
      <c r="T172" s="11"/>
      <c r="U172" s="11"/>
      <c r="V172" s="11"/>
      <c r="W172" s="11"/>
    </row>
    <row r="173" spans="13:23">
      <c r="O173" s="11"/>
      <c r="P173" s="11"/>
      <c r="Q173" s="11"/>
      <c r="R173" s="11"/>
      <c r="S173" s="11"/>
      <c r="T173" s="11"/>
      <c r="U173" s="11"/>
      <c r="V173" s="11"/>
      <c r="W173" s="11"/>
    </row>
    <row r="175" spans="13:23">
      <c r="M175" s="1"/>
      <c r="N175" s="1"/>
      <c r="O175" s="1"/>
      <c r="P175" s="1"/>
      <c r="Q175" s="1"/>
      <c r="R175" s="1"/>
      <c r="S175" s="1"/>
      <c r="T175" s="1"/>
      <c r="U175" s="1"/>
      <c r="V175" s="1"/>
      <c r="W175" s="1"/>
    </row>
    <row r="176" spans="13:23">
      <c r="O176" s="11"/>
      <c r="P176" s="11"/>
      <c r="Q176" s="11"/>
      <c r="R176" s="11"/>
      <c r="S176" s="11"/>
      <c r="T176" s="11"/>
      <c r="U176" s="11"/>
      <c r="V176" s="11"/>
      <c r="W176" s="11"/>
    </row>
    <row r="177" spans="13:23">
      <c r="O177" s="11"/>
      <c r="P177" s="11"/>
      <c r="Q177" s="11"/>
      <c r="R177" s="11"/>
      <c r="S177" s="11"/>
      <c r="T177" s="11"/>
      <c r="U177" s="11"/>
      <c r="V177" s="11"/>
      <c r="W177" s="11"/>
    </row>
    <row r="178" spans="13:23">
      <c r="O178" s="11"/>
      <c r="P178" s="11"/>
      <c r="Q178" s="11"/>
      <c r="R178" s="11"/>
      <c r="S178" s="11"/>
      <c r="T178" s="11"/>
      <c r="U178" s="11"/>
      <c r="V178" s="11"/>
      <c r="W178" s="11"/>
    </row>
    <row r="180" spans="13:23">
      <c r="M180" s="1"/>
      <c r="N180" s="1"/>
      <c r="O180" s="1"/>
      <c r="P180" s="1"/>
      <c r="Q180" s="1"/>
      <c r="R180" s="1"/>
      <c r="S180" s="1"/>
      <c r="T180" s="1"/>
      <c r="U180" s="1"/>
      <c r="V180" s="1"/>
      <c r="W180" s="1"/>
    </row>
    <row r="181" spans="13:23">
      <c r="O181" s="11"/>
      <c r="P181" s="11"/>
      <c r="Q181" s="11"/>
      <c r="R181" s="11"/>
      <c r="S181" s="11"/>
      <c r="T181" s="11"/>
      <c r="U181" s="11"/>
      <c r="V181" s="11"/>
      <c r="W181" s="11"/>
    </row>
    <row r="182" spans="13:23">
      <c r="O182" s="11"/>
      <c r="P182" s="11"/>
      <c r="Q182" s="11"/>
      <c r="R182" s="11"/>
      <c r="S182" s="11"/>
      <c r="T182" s="11"/>
      <c r="U182" s="11"/>
      <c r="V182" s="11"/>
      <c r="W182" s="11"/>
    </row>
    <row r="184" spans="13:23">
      <c r="M184" s="1"/>
      <c r="N184" s="1"/>
      <c r="O184" s="1"/>
      <c r="P184" s="1"/>
      <c r="Q184" s="1"/>
      <c r="R184" s="1"/>
      <c r="S184" s="1"/>
      <c r="T184" s="1"/>
      <c r="U184" s="1"/>
      <c r="V184" s="1"/>
      <c r="W184" s="1"/>
    </row>
    <row r="185" spans="13:23">
      <c r="O185" s="11"/>
      <c r="P185" s="11"/>
      <c r="Q185" s="11"/>
      <c r="R185" s="11"/>
      <c r="S185" s="11"/>
      <c r="T185" s="11"/>
      <c r="U185" s="11"/>
      <c r="V185" s="11"/>
      <c r="W185" s="11"/>
    </row>
    <row r="186" spans="13:23">
      <c r="O186" s="11"/>
      <c r="P186" s="11"/>
      <c r="Q186" s="11"/>
      <c r="R186" s="11"/>
      <c r="S186" s="11"/>
      <c r="T186" s="11"/>
      <c r="U186" s="11"/>
      <c r="V186" s="11"/>
      <c r="W186" s="11"/>
    </row>
    <row r="187" spans="13:23">
      <c r="O187" s="11"/>
      <c r="P187" s="11"/>
      <c r="Q187" s="11"/>
      <c r="R187" s="11"/>
      <c r="S187" s="11"/>
      <c r="T187" s="11"/>
      <c r="U187" s="11"/>
      <c r="V187" s="11"/>
      <c r="W187" s="11"/>
    </row>
    <row r="189" spans="13:23">
      <c r="M189" s="1"/>
      <c r="N189" s="1"/>
      <c r="O189" s="1"/>
      <c r="P189" s="1"/>
      <c r="Q189" s="1"/>
      <c r="R189" s="1"/>
      <c r="S189" s="1"/>
      <c r="T189" s="1"/>
      <c r="U189" s="1"/>
      <c r="V189" s="1"/>
      <c r="W189" s="1"/>
    </row>
    <row r="190" spans="13:23">
      <c r="O190" s="11"/>
      <c r="P190" s="11"/>
      <c r="Q190" s="11"/>
      <c r="R190" s="11"/>
      <c r="S190" s="11"/>
      <c r="T190" s="11"/>
      <c r="U190" s="11"/>
      <c r="V190" s="11"/>
      <c r="W190" s="11"/>
    </row>
    <row r="191" spans="13:23">
      <c r="O191" s="11"/>
      <c r="P191" s="11"/>
      <c r="Q191" s="11"/>
      <c r="R191" s="11"/>
      <c r="S191" s="11"/>
      <c r="T191" s="11"/>
      <c r="U191" s="11"/>
      <c r="V191" s="11"/>
      <c r="W191" s="11"/>
    </row>
    <row r="192" spans="13:23">
      <c r="O192" s="11"/>
      <c r="P192" s="11"/>
      <c r="Q192" s="11"/>
      <c r="R192" s="11"/>
      <c r="S192" s="11"/>
      <c r="T192" s="11"/>
      <c r="U192" s="11"/>
      <c r="V192" s="11"/>
      <c r="W192" s="11"/>
    </row>
    <row r="194" spans="13:23">
      <c r="M194" s="1"/>
      <c r="N194" s="1"/>
      <c r="O194" s="1"/>
      <c r="P194" s="1"/>
      <c r="Q194" s="1"/>
      <c r="R194" s="1"/>
      <c r="S194" s="1"/>
      <c r="T194" s="1"/>
      <c r="U194" s="1"/>
      <c r="V194" s="1"/>
      <c r="W194" s="1"/>
    </row>
    <row r="195" spans="13:23">
      <c r="O195" s="11"/>
      <c r="P195" s="11"/>
      <c r="Q195" s="11"/>
      <c r="R195" s="11"/>
      <c r="S195" s="11"/>
      <c r="T195" s="11"/>
      <c r="U195" s="11"/>
      <c r="V195" s="11"/>
      <c r="W195" s="11"/>
    </row>
    <row r="196" spans="13:23">
      <c r="O196" s="11"/>
      <c r="P196" s="11"/>
      <c r="Q196" s="11"/>
      <c r="R196" s="11"/>
      <c r="S196" s="11"/>
      <c r="T196" s="11"/>
      <c r="U196" s="11"/>
      <c r="V196" s="11"/>
      <c r="W196" s="11"/>
    </row>
    <row r="197" spans="13:23">
      <c r="O197" s="11"/>
      <c r="P197" s="11"/>
      <c r="Q197" s="11"/>
      <c r="R197" s="11"/>
      <c r="S197" s="11"/>
      <c r="T197" s="11"/>
      <c r="U197" s="11"/>
      <c r="V197" s="11"/>
      <c r="W197" s="11"/>
    </row>
    <row r="199" spans="13:23">
      <c r="M199" s="1"/>
      <c r="N199" s="1"/>
      <c r="O199" s="1"/>
      <c r="P199" s="1"/>
      <c r="Q199" s="1"/>
      <c r="R199" s="1"/>
      <c r="S199" s="1"/>
      <c r="T199" s="1"/>
      <c r="U199" s="1"/>
      <c r="V199" s="1"/>
      <c r="W199" s="1"/>
    </row>
    <row r="200" spans="13:23">
      <c r="O200" s="11"/>
      <c r="P200" s="11"/>
      <c r="Q200" s="11"/>
      <c r="R200" s="11"/>
      <c r="S200" s="11"/>
      <c r="T200" s="11"/>
      <c r="U200" s="11"/>
      <c r="V200" s="11"/>
      <c r="W200" s="11"/>
    </row>
    <row r="201" spans="13:23">
      <c r="O201" s="11"/>
      <c r="P201" s="11"/>
      <c r="Q201" s="11"/>
      <c r="R201" s="11"/>
      <c r="S201" s="11"/>
      <c r="T201" s="11"/>
      <c r="U201" s="11"/>
      <c r="V201" s="11"/>
      <c r="W201" s="11"/>
    </row>
    <row r="202" spans="13:23">
      <c r="O202" s="11"/>
      <c r="P202" s="11"/>
      <c r="Q202" s="11"/>
      <c r="R202" s="11"/>
      <c r="S202" s="11"/>
      <c r="T202" s="11"/>
      <c r="U202" s="11"/>
      <c r="V202" s="11"/>
      <c r="W202" s="11"/>
    </row>
  </sheetData>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058DD-5BF9-4119-8D70-9F60B58D070A}">
  <dimension ref="A1:W202"/>
  <sheetViews>
    <sheetView workbookViewId="0">
      <selection activeCell="D11" sqref="D11"/>
    </sheetView>
  </sheetViews>
  <sheetFormatPr defaultRowHeight="15"/>
  <cols>
    <col min="1" max="1" width="10.42578125" style="9" bestFit="1" customWidth="1"/>
    <col min="2" max="2" width="25" style="9" customWidth="1"/>
    <col min="3" max="3" width="16.28515625" style="9" bestFit="1" customWidth="1"/>
    <col min="4" max="4" width="79.140625" style="9" bestFit="1" customWidth="1"/>
    <col min="5" max="9" width="9.7109375" style="9" bestFit="1" customWidth="1"/>
    <col min="10" max="11" width="9.7109375" style="9" customWidth="1"/>
    <col min="12" max="12" width="6.7109375" style="9" customWidth="1"/>
    <col min="13" max="13" width="18.28515625" style="9" bestFit="1" customWidth="1"/>
    <col min="14" max="14" width="14.5703125" style="9" bestFit="1" customWidth="1"/>
    <col min="15" max="15" width="9.7109375" style="9" bestFit="1" customWidth="1"/>
    <col min="16" max="16" width="14.5703125" style="9" bestFit="1" customWidth="1"/>
    <col min="17" max="17" width="9.7109375" style="9" bestFit="1" customWidth="1"/>
    <col min="18" max="18" width="14.5703125" style="9" bestFit="1" customWidth="1"/>
    <col min="19" max="19" width="11.85546875" style="9" customWidth="1"/>
    <col min="20" max="20" width="12.5703125" style="9" customWidth="1"/>
    <col min="21" max="23" width="11.85546875" style="9" customWidth="1"/>
    <col min="24" max="16384" width="9.140625" style="9"/>
  </cols>
  <sheetData>
    <row r="1" spans="1:23">
      <c r="B1" s="136" t="s">
        <v>193</v>
      </c>
      <c r="C1" s="9" t="s">
        <v>17</v>
      </c>
      <c r="D1" s="9" t="s">
        <v>129</v>
      </c>
      <c r="M1" s="1" t="s">
        <v>149</v>
      </c>
      <c r="N1" s="9" t="s">
        <v>268</v>
      </c>
    </row>
    <row r="2" spans="1:23">
      <c r="D2" s="9" t="s">
        <v>241</v>
      </c>
      <c r="M2" s="1"/>
    </row>
    <row r="3" spans="1:23">
      <c r="B3" s="128" t="s">
        <v>118</v>
      </c>
      <c r="C3" s="128" t="s">
        <v>112</v>
      </c>
      <c r="D3" s="128"/>
      <c r="E3" s="128"/>
      <c r="F3" s="128"/>
      <c r="G3" s="128"/>
      <c r="H3" s="128"/>
      <c r="I3" s="128"/>
      <c r="J3" s="128"/>
      <c r="K3" s="128"/>
    </row>
    <row r="4" spans="1:23">
      <c r="B4" s="129" t="s">
        <v>110</v>
      </c>
      <c r="C4" s="129" t="s">
        <v>0</v>
      </c>
      <c r="D4" s="129" t="s">
        <v>103</v>
      </c>
      <c r="E4" s="129" t="s">
        <v>104</v>
      </c>
      <c r="F4" s="129" t="s">
        <v>105</v>
      </c>
      <c r="G4" s="129" t="s">
        <v>106</v>
      </c>
      <c r="H4" s="129" t="s">
        <v>107</v>
      </c>
      <c r="I4" s="129" t="s">
        <v>108</v>
      </c>
      <c r="J4" s="129" t="s">
        <v>230</v>
      </c>
      <c r="K4" s="129" t="s">
        <v>234</v>
      </c>
      <c r="M4" s="1" t="s">
        <v>116</v>
      </c>
      <c r="N4" s="1">
        <f>A5</f>
        <v>0</v>
      </c>
      <c r="O4" s="1" t="str">
        <f t="shared" ref="O4:W4" si="0">C4</f>
        <v>2015-2016</v>
      </c>
      <c r="P4" s="1" t="str">
        <f t="shared" si="0"/>
        <v>2016-2017</v>
      </c>
      <c r="Q4" s="1" t="str">
        <f t="shared" si="0"/>
        <v>2017-2018</v>
      </c>
      <c r="R4" s="1" t="str">
        <f t="shared" si="0"/>
        <v>2018-2019</v>
      </c>
      <c r="S4" s="1" t="str">
        <f t="shared" si="0"/>
        <v>2019-2020</v>
      </c>
      <c r="T4" s="1" t="str">
        <f t="shared" si="0"/>
        <v>2020-2021</v>
      </c>
      <c r="U4" s="1" t="str">
        <f t="shared" si="0"/>
        <v>2021-2022</v>
      </c>
      <c r="V4" s="1" t="str">
        <f t="shared" si="0"/>
        <v>2022-2023</v>
      </c>
      <c r="W4" s="1" t="str">
        <f t="shared" si="0"/>
        <v>2023-2024</v>
      </c>
    </row>
    <row r="5" spans="1:23">
      <c r="A5" s="1"/>
      <c r="B5" s="10" t="s">
        <v>113</v>
      </c>
      <c r="C5" s="8">
        <v>4787</v>
      </c>
      <c r="D5" s="8">
        <v>4548</v>
      </c>
      <c r="E5" s="8">
        <v>4424</v>
      </c>
      <c r="F5" s="8">
        <v>4467</v>
      </c>
      <c r="G5" s="8">
        <v>4606</v>
      </c>
      <c r="H5" s="8">
        <v>7628</v>
      </c>
      <c r="I5" s="8">
        <v>6214</v>
      </c>
      <c r="J5" s="8">
        <v>6848.5</v>
      </c>
      <c r="K5" s="8">
        <v>4993</v>
      </c>
      <c r="N5" s="9" t="str">
        <f>B5</f>
        <v>Home-Based</v>
      </c>
      <c r="O5" s="11">
        <f>C5/C8</f>
        <v>1.4697754961682059E-2</v>
      </c>
      <c r="P5" s="11">
        <f t="shared" ref="P5:W5" si="1">D5/D8</f>
        <v>1.3742838494452099E-2</v>
      </c>
      <c r="Q5" s="11">
        <f t="shared" si="1"/>
        <v>1.3204275272129249E-2</v>
      </c>
      <c r="R5" s="11">
        <f t="shared" si="1"/>
        <v>1.3261607246234826E-2</v>
      </c>
      <c r="S5" s="11">
        <f t="shared" si="1"/>
        <v>1.3768406200864487E-2</v>
      </c>
      <c r="T5" s="11">
        <f t="shared" si="1"/>
        <v>2.3148401036640509E-2</v>
      </c>
      <c r="U5" s="11">
        <f t="shared" si="1"/>
        <v>1.9031751233511075E-2</v>
      </c>
      <c r="V5" s="11">
        <f t="shared" si="1"/>
        <v>2.0860304100803473E-2</v>
      </c>
      <c r="W5" s="11">
        <f t="shared" si="1"/>
        <v>1.5299478169210451E-2</v>
      </c>
    </row>
    <row r="6" spans="1:23">
      <c r="B6" s="10" t="s">
        <v>114</v>
      </c>
      <c r="C6" s="8">
        <v>36606</v>
      </c>
      <c r="D6" s="8">
        <v>37395</v>
      </c>
      <c r="E6" s="8">
        <v>37403</v>
      </c>
      <c r="F6" s="8">
        <v>38224</v>
      </c>
      <c r="G6" s="8">
        <v>32237</v>
      </c>
      <c r="H6" s="8">
        <v>33770</v>
      </c>
      <c r="I6" s="8">
        <v>38548</v>
      </c>
      <c r="J6" s="8">
        <v>39708</v>
      </c>
      <c r="K6" s="8">
        <v>39135</v>
      </c>
      <c r="N6" s="9" t="str">
        <f>B6</f>
        <v>Private</v>
      </c>
      <c r="O6" s="11">
        <f t="shared" ref="O6:W6" si="2">C6/C8</f>
        <v>0.11239315189624681</v>
      </c>
      <c r="P6" s="11">
        <f t="shared" si="2"/>
        <v>0.1129976793095946</v>
      </c>
      <c r="Q6" s="11">
        <f t="shared" si="2"/>
        <v>0.11163641681813977</v>
      </c>
      <c r="R6" s="11">
        <f t="shared" si="2"/>
        <v>0.1134792199194269</v>
      </c>
      <c r="S6" s="11">
        <f t="shared" si="2"/>
        <v>9.6363897242133831E-2</v>
      </c>
      <c r="T6" s="11">
        <f t="shared" si="2"/>
        <v>0.10248053264385815</v>
      </c>
      <c r="U6" s="11">
        <f t="shared" si="2"/>
        <v>0.11806178734299724</v>
      </c>
      <c r="V6" s="11">
        <f t="shared" si="2"/>
        <v>0.12094925242530544</v>
      </c>
      <c r="W6" s="11">
        <f t="shared" si="2"/>
        <v>0.11991689928941539</v>
      </c>
    </row>
    <row r="7" spans="1:23">
      <c r="B7" s="10" t="s">
        <v>115</v>
      </c>
      <c r="C7" s="8">
        <v>284303</v>
      </c>
      <c r="D7" s="8">
        <v>288993</v>
      </c>
      <c r="E7" s="8">
        <v>293216</v>
      </c>
      <c r="F7" s="8">
        <v>294146</v>
      </c>
      <c r="G7" s="8">
        <v>297691</v>
      </c>
      <c r="H7" s="8">
        <v>288128</v>
      </c>
      <c r="I7" s="8">
        <v>281745</v>
      </c>
      <c r="J7" s="8">
        <v>281746.48</v>
      </c>
      <c r="K7" s="8">
        <v>282223</v>
      </c>
      <c r="N7" s="9" t="str">
        <f>B7</f>
        <v>Public</v>
      </c>
      <c r="O7" s="11">
        <f t="shared" ref="O7:W7" si="3">C7/C8</f>
        <v>0.8729090931420711</v>
      </c>
      <c r="P7" s="11">
        <f t="shared" si="3"/>
        <v>0.87325948219595328</v>
      </c>
      <c r="Q7" s="11">
        <f t="shared" si="3"/>
        <v>0.87515930790973095</v>
      </c>
      <c r="R7" s="11">
        <f t="shared" si="3"/>
        <v>0.87325917283433829</v>
      </c>
      <c r="S7" s="11">
        <f t="shared" si="3"/>
        <v>0.88986769655700171</v>
      </c>
      <c r="T7" s="11">
        <f t="shared" si="3"/>
        <v>0.87437106631950134</v>
      </c>
      <c r="U7" s="11">
        <f t="shared" si="3"/>
        <v>0.8629064614234917</v>
      </c>
      <c r="V7" s="11">
        <f t="shared" si="3"/>
        <v>0.85819044347389106</v>
      </c>
      <c r="W7" s="11">
        <f t="shared" si="3"/>
        <v>0.8647836225413742</v>
      </c>
    </row>
    <row r="8" spans="1:23">
      <c r="B8" s="130" t="s">
        <v>111</v>
      </c>
      <c r="C8" s="131">
        <v>325696</v>
      </c>
      <c r="D8" s="131">
        <v>330936</v>
      </c>
      <c r="E8" s="131">
        <v>335043</v>
      </c>
      <c r="F8" s="131">
        <v>336837</v>
      </c>
      <c r="G8" s="131">
        <v>334534</v>
      </c>
      <c r="H8" s="131">
        <v>329526</v>
      </c>
      <c r="I8" s="131">
        <v>326507</v>
      </c>
      <c r="J8" s="131">
        <v>328302.98</v>
      </c>
      <c r="K8" s="131">
        <v>326351</v>
      </c>
    </row>
    <row r="9" spans="1:23">
      <c r="B9" s="10"/>
      <c r="C9" s="8"/>
      <c r="D9" s="8"/>
      <c r="E9" s="8"/>
      <c r="F9" s="8"/>
      <c r="G9" s="8"/>
      <c r="H9" s="8"/>
      <c r="I9" s="8"/>
      <c r="J9" s="8"/>
      <c r="K9" s="8"/>
    </row>
    <row r="10" spans="1:23">
      <c r="B10" s="10"/>
      <c r="C10" s="8"/>
      <c r="D10" s="8"/>
      <c r="E10" s="8"/>
      <c r="F10" s="8"/>
      <c r="G10" s="8"/>
      <c r="H10" s="8"/>
      <c r="I10" s="8"/>
      <c r="J10" s="8"/>
      <c r="K10" s="8"/>
    </row>
    <row r="11" spans="1:23">
      <c r="B11" s="136" t="s">
        <v>193</v>
      </c>
      <c r="C11" s="9" t="s">
        <v>17</v>
      </c>
    </row>
    <row r="12" spans="1:23">
      <c r="B12" s="1" t="s">
        <v>149</v>
      </c>
      <c r="C12" s="10"/>
      <c r="D12" s="1"/>
      <c r="E12" s="10"/>
      <c r="F12" s="10"/>
      <c r="G12" s="10"/>
      <c r="H12" s="10"/>
      <c r="I12" s="10"/>
      <c r="J12" s="10"/>
      <c r="K12" s="10"/>
      <c r="M12" s="1"/>
    </row>
    <row r="13" spans="1:23">
      <c r="B13" s="128"/>
      <c r="C13" s="128" t="s">
        <v>112</v>
      </c>
      <c r="D13" s="128"/>
      <c r="E13" s="128"/>
      <c r="F13" s="128"/>
      <c r="G13" s="128"/>
      <c r="H13" s="128"/>
      <c r="I13" s="128"/>
      <c r="J13" s="128"/>
      <c r="K13" s="128"/>
    </row>
    <row r="14" spans="1:23">
      <c r="B14" s="129" t="s">
        <v>110</v>
      </c>
      <c r="C14" s="129" t="s">
        <v>0</v>
      </c>
      <c r="D14" s="129" t="s">
        <v>103</v>
      </c>
      <c r="E14" s="129" t="s">
        <v>104</v>
      </c>
      <c r="F14" s="129" t="s">
        <v>105</v>
      </c>
      <c r="G14" s="129" t="s">
        <v>106</v>
      </c>
      <c r="H14" s="129" t="s">
        <v>107</v>
      </c>
      <c r="I14" s="129" t="s">
        <v>108</v>
      </c>
      <c r="J14" s="129" t="s">
        <v>230</v>
      </c>
      <c r="K14" s="129" t="s">
        <v>234</v>
      </c>
    </row>
    <row r="15" spans="1:23">
      <c r="B15" s="132" t="s">
        <v>127</v>
      </c>
      <c r="C15" s="133"/>
      <c r="D15" s="133"/>
      <c r="E15" s="133"/>
      <c r="F15" s="133"/>
      <c r="G15" s="133"/>
      <c r="H15" s="133"/>
      <c r="I15" s="133"/>
      <c r="J15" s="133"/>
      <c r="K15" s="133"/>
      <c r="M15" s="1" t="s">
        <v>167</v>
      </c>
      <c r="N15" s="1"/>
      <c r="O15" s="1" t="str">
        <f>$C$14</f>
        <v>2015-2016</v>
      </c>
      <c r="P15" s="1" t="str">
        <f>$D$14</f>
        <v>2016-2017</v>
      </c>
      <c r="Q15" s="1" t="str">
        <f>$E$14</f>
        <v>2017-2018</v>
      </c>
      <c r="R15" s="1" t="str">
        <f>$F$14</f>
        <v>2018-2019</v>
      </c>
      <c r="S15" s="1" t="str">
        <f>$G$14</f>
        <v>2019-2020</v>
      </c>
      <c r="T15" s="1" t="str">
        <f>$H$14</f>
        <v>2020-2021</v>
      </c>
      <c r="U15" s="1" t="str">
        <f>$I$14</f>
        <v>2021-2022</v>
      </c>
      <c r="V15" s="1" t="str">
        <f>$J$14</f>
        <v>2022-2023</v>
      </c>
      <c r="W15" s="1" t="str">
        <f>$K$14</f>
        <v>2023-2024</v>
      </c>
    </row>
    <row r="16" spans="1:23">
      <c r="B16" s="3" t="s">
        <v>113</v>
      </c>
      <c r="C16" s="8">
        <v>417</v>
      </c>
      <c r="D16" s="8">
        <v>413</v>
      </c>
      <c r="E16" s="8">
        <v>402</v>
      </c>
      <c r="F16" s="8">
        <v>401</v>
      </c>
      <c r="G16" s="8">
        <v>411</v>
      </c>
      <c r="H16" s="8">
        <v>829</v>
      </c>
      <c r="I16" s="8">
        <v>627</v>
      </c>
      <c r="J16" s="8">
        <v>541.5</v>
      </c>
      <c r="K16" s="8">
        <v>452</v>
      </c>
      <c r="N16" s="9" t="str">
        <f>B16</f>
        <v>Home-Based</v>
      </c>
      <c r="O16" s="11">
        <f>C16/SUM(C16:C18)</f>
        <v>1.6275711330549159E-2</v>
      </c>
      <c r="P16" s="11">
        <f t="shared" ref="P16:V16" si="4">D16/SUM(D16:D18)</f>
        <v>1.608004983647407E-2</v>
      </c>
      <c r="Q16" s="11">
        <f t="shared" si="4"/>
        <v>1.5517640700995908E-2</v>
      </c>
      <c r="R16" s="11">
        <f t="shared" si="4"/>
        <v>1.5412999192835454E-2</v>
      </c>
      <c r="S16" s="11">
        <f t="shared" si="4"/>
        <v>1.6160742371815036E-2</v>
      </c>
      <c r="T16" s="11">
        <f t="shared" si="4"/>
        <v>3.6289616529504465E-2</v>
      </c>
      <c r="U16" s="11">
        <f t="shared" si="4"/>
        <v>2.5888765019199803E-2</v>
      </c>
      <c r="V16" s="11">
        <f t="shared" si="4"/>
        <v>2.2488942417509396E-2</v>
      </c>
      <c r="W16" s="11">
        <f>K16/SUM(K16:K18)</f>
        <v>1.9658156830339668E-2</v>
      </c>
    </row>
    <row r="17" spans="2:23">
      <c r="B17" s="3" t="s">
        <v>114</v>
      </c>
      <c r="C17" s="8">
        <v>3487</v>
      </c>
      <c r="D17" s="8">
        <v>3437</v>
      </c>
      <c r="E17" s="8">
        <v>3433</v>
      </c>
      <c r="F17" s="8">
        <v>3529</v>
      </c>
      <c r="G17" s="8">
        <v>2677</v>
      </c>
      <c r="H17" s="8">
        <v>2852</v>
      </c>
      <c r="I17" s="8">
        <v>3487</v>
      </c>
      <c r="J17" s="8">
        <v>3665</v>
      </c>
      <c r="K17" s="8">
        <v>3479</v>
      </c>
      <c r="N17" s="9" t="str">
        <f>B17</f>
        <v>Private</v>
      </c>
      <c r="O17" s="11">
        <f>C17/SUM(C16:C18)</f>
        <v>0.1360992935482612</v>
      </c>
      <c r="P17" s="11">
        <f t="shared" ref="P17:W17" si="5">D17/SUM(D16:D18)</f>
        <v>0.13381871982557234</v>
      </c>
      <c r="Q17" s="11">
        <f t="shared" si="5"/>
        <v>0.13251756349880336</v>
      </c>
      <c r="R17" s="11">
        <f t="shared" si="5"/>
        <v>0.13564208017834492</v>
      </c>
      <c r="S17" s="11">
        <f t="shared" si="5"/>
        <v>0.10526108839257628</v>
      </c>
      <c r="T17" s="11">
        <f t="shared" si="5"/>
        <v>0.12484678690246892</v>
      </c>
      <c r="U17" s="11">
        <f t="shared" si="5"/>
        <v>0.14397786861554979</v>
      </c>
      <c r="V17" s="11">
        <f t="shared" si="5"/>
        <v>0.15221047822746434</v>
      </c>
      <c r="W17" s="11">
        <f t="shared" si="5"/>
        <v>0.15130691949723829</v>
      </c>
    </row>
    <row r="18" spans="2:23">
      <c r="B18" s="3" t="s">
        <v>115</v>
      </c>
      <c r="C18" s="8">
        <v>21717</v>
      </c>
      <c r="D18" s="8">
        <v>21834</v>
      </c>
      <c r="E18" s="8">
        <v>22071</v>
      </c>
      <c r="F18" s="8">
        <v>22087</v>
      </c>
      <c r="G18" s="8">
        <v>22344</v>
      </c>
      <c r="H18" s="8">
        <v>19163</v>
      </c>
      <c r="I18" s="8">
        <v>20105</v>
      </c>
      <c r="J18" s="8">
        <v>19872</v>
      </c>
      <c r="K18" s="8">
        <v>19062</v>
      </c>
      <c r="M18" s="19"/>
      <c r="N18" s="19" t="str">
        <f>B18</f>
        <v>Public</v>
      </c>
      <c r="O18" s="20">
        <f>C18/SUM(C16:C18)</f>
        <v>0.84762499512118961</v>
      </c>
      <c r="P18" s="20">
        <f t="shared" ref="P18:W18" si="6">D18/SUM(D16:D18)</f>
        <v>0.8501012303379536</v>
      </c>
      <c r="Q18" s="20">
        <f t="shared" si="6"/>
        <v>0.85196479580020068</v>
      </c>
      <c r="R18" s="20">
        <f t="shared" si="6"/>
        <v>0.84894492062881965</v>
      </c>
      <c r="S18" s="20">
        <f t="shared" si="6"/>
        <v>0.87857816923560872</v>
      </c>
      <c r="T18" s="20">
        <f t="shared" si="6"/>
        <v>0.83886359656802667</v>
      </c>
      <c r="U18" s="20">
        <f t="shared" si="6"/>
        <v>0.83013336636525037</v>
      </c>
      <c r="V18" s="20">
        <f t="shared" si="6"/>
        <v>0.82530057935502632</v>
      </c>
      <c r="W18" s="20">
        <f t="shared" si="6"/>
        <v>0.82903492367242204</v>
      </c>
    </row>
    <row r="19" spans="2:23">
      <c r="B19" s="132" t="s">
        <v>128</v>
      </c>
      <c r="C19" s="133"/>
      <c r="D19" s="133"/>
      <c r="E19" s="133"/>
      <c r="F19" s="133"/>
      <c r="G19" s="133"/>
      <c r="H19" s="133"/>
      <c r="I19" s="133"/>
      <c r="J19" s="133"/>
      <c r="K19" s="133"/>
      <c r="M19" s="1" t="s">
        <v>168</v>
      </c>
      <c r="N19" s="1"/>
      <c r="O19" s="1" t="str">
        <f>$C$14</f>
        <v>2015-2016</v>
      </c>
      <c r="P19" s="1" t="str">
        <f>$D$14</f>
        <v>2016-2017</v>
      </c>
      <c r="Q19" s="1" t="str">
        <f>$E$14</f>
        <v>2017-2018</v>
      </c>
      <c r="R19" s="1" t="str">
        <f>$F$14</f>
        <v>2018-2019</v>
      </c>
      <c r="S19" s="1" t="str">
        <f>$G$14</f>
        <v>2019-2020</v>
      </c>
      <c r="T19" s="1" t="str">
        <f>$H$14</f>
        <v>2020-2021</v>
      </c>
      <c r="U19" s="1" t="str">
        <f>$I$14</f>
        <v>2021-2022</v>
      </c>
      <c r="V19" s="1" t="str">
        <f>$J$14</f>
        <v>2022-2023</v>
      </c>
      <c r="W19" s="1" t="str">
        <f>$K$14</f>
        <v>2023-2024</v>
      </c>
    </row>
    <row r="20" spans="2:23">
      <c r="B20" s="3" t="s">
        <v>113</v>
      </c>
      <c r="C20" s="8">
        <v>417</v>
      </c>
      <c r="D20" s="8">
        <v>413</v>
      </c>
      <c r="E20" s="8">
        <v>402</v>
      </c>
      <c r="F20" s="8">
        <v>401</v>
      </c>
      <c r="G20" s="8">
        <v>411</v>
      </c>
      <c r="H20" s="8">
        <v>829</v>
      </c>
      <c r="I20" s="8">
        <v>627</v>
      </c>
      <c r="J20" s="8">
        <v>541.5</v>
      </c>
      <c r="K20" s="8">
        <v>452.00000000000006</v>
      </c>
      <c r="N20" s="9" t="str">
        <f>B20</f>
        <v>Home-Based</v>
      </c>
      <c r="O20" s="11">
        <f>C20/SUM(C20:C22)</f>
        <v>1.5649041167861297E-2</v>
      </c>
      <c r="P20" s="11">
        <f t="shared" ref="P20:W20" si="7">D20/SUM(D20:D22)</f>
        <v>1.5728539873562344E-2</v>
      </c>
      <c r="Q20" s="11">
        <f t="shared" si="7"/>
        <v>1.5367559922015368E-2</v>
      </c>
      <c r="R20" s="11">
        <f t="shared" si="7"/>
        <v>1.5389338757339678E-2</v>
      </c>
      <c r="S20" s="11">
        <f t="shared" si="7"/>
        <v>1.5879761996754501E-2</v>
      </c>
      <c r="T20" s="11">
        <f t="shared" si="7"/>
        <v>3.3045003388209031E-2</v>
      </c>
      <c r="U20" s="11">
        <f t="shared" si="7"/>
        <v>2.6415571284125378E-2</v>
      </c>
      <c r="V20" s="11">
        <f t="shared" si="7"/>
        <v>2.1732586840045753E-2</v>
      </c>
      <c r="W20" s="11">
        <f t="shared" si="7"/>
        <v>1.8617678556718018E-2</v>
      </c>
    </row>
    <row r="21" spans="2:23">
      <c r="B21" s="3" t="s">
        <v>114</v>
      </c>
      <c r="C21" s="8">
        <v>3027</v>
      </c>
      <c r="D21" s="8">
        <v>3109</v>
      </c>
      <c r="E21" s="8">
        <v>3003</v>
      </c>
      <c r="F21" s="8">
        <v>3016</v>
      </c>
      <c r="G21" s="8">
        <v>2515</v>
      </c>
      <c r="H21" s="8">
        <v>2514</v>
      </c>
      <c r="I21" s="8">
        <v>3224</v>
      </c>
      <c r="J21" s="8">
        <v>3232</v>
      </c>
      <c r="K21" s="8">
        <v>3187</v>
      </c>
      <c r="N21" s="9" t="str">
        <f>B21</f>
        <v>Private</v>
      </c>
      <c r="O21" s="11">
        <f>C21/SUM(C20:C22)</f>
        <v>0.11359627725447517</v>
      </c>
      <c r="P21" s="11">
        <f t="shared" ref="P21:W21" si="8">D21/SUM(D20:D22)</f>
        <v>0.11840201081575139</v>
      </c>
      <c r="Q21" s="11">
        <f t="shared" si="8"/>
        <v>0.1147979662831148</v>
      </c>
      <c r="R21" s="11">
        <f t="shared" si="8"/>
        <v>0.11574624860881913</v>
      </c>
      <c r="S21" s="11">
        <f t="shared" si="8"/>
        <v>9.7171779615176576E-2</v>
      </c>
      <c r="T21" s="11">
        <f t="shared" si="8"/>
        <v>0.10021126479850122</v>
      </c>
      <c r="U21" s="11">
        <f t="shared" si="8"/>
        <v>0.13582743511964948</v>
      </c>
      <c r="V21" s="11">
        <f t="shared" si="8"/>
        <v>0.12971324222904501</v>
      </c>
      <c r="W21" s="11">
        <f t="shared" si="8"/>
        <v>0.13127110964659364</v>
      </c>
    </row>
    <row r="22" spans="2:23">
      <c r="B22" s="3" t="s">
        <v>115</v>
      </c>
      <c r="C22" s="8">
        <v>23203</v>
      </c>
      <c r="D22" s="8">
        <v>22736</v>
      </c>
      <c r="E22" s="8">
        <v>22754</v>
      </c>
      <c r="F22" s="8">
        <v>22640</v>
      </c>
      <c r="G22" s="8">
        <v>22956</v>
      </c>
      <c r="H22" s="8">
        <v>21744</v>
      </c>
      <c r="I22" s="8">
        <v>19885</v>
      </c>
      <c r="J22" s="8">
        <v>21143</v>
      </c>
      <c r="K22" s="8">
        <v>20639</v>
      </c>
      <c r="M22" s="19"/>
      <c r="N22" s="19" t="str">
        <f>B22</f>
        <v>Public</v>
      </c>
      <c r="O22" s="20">
        <f>C22/SUM(C20:C22)</f>
        <v>0.87075468157766356</v>
      </c>
      <c r="P22" s="20">
        <f t="shared" ref="P22:W22" si="9">D22/SUM(D20:D22)</f>
        <v>0.86586944931068621</v>
      </c>
      <c r="Q22" s="20">
        <f t="shared" si="9"/>
        <v>0.86983447379486989</v>
      </c>
      <c r="R22" s="20">
        <f t="shared" si="9"/>
        <v>0.86886441263384118</v>
      </c>
      <c r="S22" s="20">
        <f t="shared" si="9"/>
        <v>0.88694845838806891</v>
      </c>
      <c r="T22" s="20">
        <f t="shared" si="9"/>
        <v>0.86674373181328979</v>
      </c>
      <c r="U22" s="20">
        <f t="shared" si="9"/>
        <v>0.83775699359622513</v>
      </c>
      <c r="V22" s="20">
        <f t="shared" si="9"/>
        <v>0.84855417093090924</v>
      </c>
      <c r="W22" s="20">
        <f t="shared" si="9"/>
        <v>0.85011121179668836</v>
      </c>
    </row>
    <row r="23" spans="2:23">
      <c r="B23" s="132" t="s">
        <v>130</v>
      </c>
      <c r="C23" s="133"/>
      <c r="D23" s="133"/>
      <c r="E23" s="133"/>
      <c r="F23" s="133"/>
      <c r="G23" s="133"/>
      <c r="H23" s="133"/>
      <c r="I23" s="133"/>
      <c r="J23" s="133"/>
      <c r="K23" s="133"/>
      <c r="M23" s="1" t="s">
        <v>169</v>
      </c>
      <c r="N23" s="1"/>
      <c r="O23" s="1" t="str">
        <f>$C$14</f>
        <v>2015-2016</v>
      </c>
      <c r="P23" s="1" t="str">
        <f>$D$14</f>
        <v>2016-2017</v>
      </c>
      <c r="Q23" s="1" t="str">
        <f>$E$14</f>
        <v>2017-2018</v>
      </c>
      <c r="R23" s="1" t="str">
        <f>$F$14</f>
        <v>2018-2019</v>
      </c>
      <c r="S23" s="1" t="str">
        <f>$G$14</f>
        <v>2019-2020</v>
      </c>
      <c r="T23" s="1" t="str">
        <f>$H$14</f>
        <v>2020-2021</v>
      </c>
      <c r="U23" s="1" t="str">
        <f>$I$14</f>
        <v>2021-2022</v>
      </c>
      <c r="V23" s="1" t="str">
        <f>$J$14</f>
        <v>2022-2023</v>
      </c>
      <c r="W23" s="1" t="str">
        <f>$K$14</f>
        <v>2023-2024</v>
      </c>
    </row>
    <row r="24" spans="2:23">
      <c r="B24" s="3" t="s">
        <v>113</v>
      </c>
      <c r="C24" s="8">
        <v>417</v>
      </c>
      <c r="D24" s="8">
        <v>412.99999999999994</v>
      </c>
      <c r="E24" s="8">
        <v>402</v>
      </c>
      <c r="F24" s="8">
        <v>401</v>
      </c>
      <c r="G24" s="8">
        <v>411</v>
      </c>
      <c r="H24" s="8">
        <v>829</v>
      </c>
      <c r="I24" s="8">
        <v>627</v>
      </c>
      <c r="J24" s="8">
        <v>541.5</v>
      </c>
      <c r="K24" s="8">
        <v>451.99999999999994</v>
      </c>
      <c r="N24" s="9" t="str">
        <f>B24</f>
        <v>Home-Based</v>
      </c>
      <c r="O24" s="11">
        <f>C24/SUM(C24:C26)</f>
        <v>1.5592865422727442E-2</v>
      </c>
      <c r="P24" s="11">
        <f t="shared" ref="P24:W24" si="10">D24/SUM(D24:D26)</f>
        <v>1.5351447793926326E-2</v>
      </c>
      <c r="Q24" s="11">
        <f t="shared" si="10"/>
        <v>1.5224965914255416E-2</v>
      </c>
      <c r="R24" s="11">
        <f t="shared" si="10"/>
        <v>1.5411222136817832E-2</v>
      </c>
      <c r="S24" s="11">
        <f t="shared" si="10"/>
        <v>1.6025266112995672E-2</v>
      </c>
      <c r="T24" s="11">
        <f t="shared" si="10"/>
        <v>3.2560879811468969E-2</v>
      </c>
      <c r="U24" s="11">
        <f t="shared" si="10"/>
        <v>2.5163542962635951E-2</v>
      </c>
      <c r="V24" s="11">
        <f t="shared" si="10"/>
        <v>2.2511380406992455E-2</v>
      </c>
      <c r="W24" s="11">
        <f t="shared" si="10"/>
        <v>1.8064825546540902E-2</v>
      </c>
    </row>
    <row r="25" spans="2:23">
      <c r="B25" s="3" t="s">
        <v>114</v>
      </c>
      <c r="C25" s="8">
        <v>2914</v>
      </c>
      <c r="D25" s="8">
        <v>2927</v>
      </c>
      <c r="E25" s="8">
        <v>2966</v>
      </c>
      <c r="F25" s="8">
        <v>2812</v>
      </c>
      <c r="G25" s="8">
        <v>2360</v>
      </c>
      <c r="H25" s="8">
        <v>2534</v>
      </c>
      <c r="I25" s="8">
        <v>3150</v>
      </c>
      <c r="J25" s="8">
        <v>3236</v>
      </c>
      <c r="K25" s="8">
        <v>3092</v>
      </c>
      <c r="N25" s="9" t="str">
        <f>B25</f>
        <v>Private</v>
      </c>
      <c r="O25" s="11">
        <f>C25/SUM(C24:C26)</f>
        <v>0.10896309314586995</v>
      </c>
      <c r="P25" s="11">
        <f t="shared" ref="P25:W25" si="11">D25/SUM(D24:D26)</f>
        <v>0.10879827528528417</v>
      </c>
      <c r="Q25" s="11">
        <f t="shared" si="11"/>
        <v>0.11233146492955613</v>
      </c>
      <c r="R25" s="11">
        <f t="shared" si="11"/>
        <v>0.10807071483474251</v>
      </c>
      <c r="S25" s="11">
        <f t="shared" si="11"/>
        <v>9.2018559675595593E-2</v>
      </c>
      <c r="T25" s="11">
        <f t="shared" si="11"/>
        <v>9.9528672427336998E-2</v>
      </c>
      <c r="U25" s="11">
        <f t="shared" si="11"/>
        <v>0.12641971344864952</v>
      </c>
      <c r="V25" s="11">
        <f t="shared" si="11"/>
        <v>0.13452784302313497</v>
      </c>
      <c r="W25" s="11">
        <f t="shared" si="11"/>
        <v>0.12357619599536389</v>
      </c>
    </row>
    <row r="26" spans="2:23">
      <c r="B26" s="3" t="s">
        <v>115</v>
      </c>
      <c r="C26" s="8">
        <v>23412</v>
      </c>
      <c r="D26" s="8">
        <v>23563</v>
      </c>
      <c r="E26" s="8">
        <v>23036</v>
      </c>
      <c r="F26" s="8">
        <v>22807</v>
      </c>
      <c r="G26" s="8">
        <v>22876</v>
      </c>
      <c r="H26" s="8">
        <v>22097</v>
      </c>
      <c r="I26" s="8">
        <v>21140</v>
      </c>
      <c r="J26" s="8">
        <v>20277</v>
      </c>
      <c r="K26" s="8">
        <v>21477</v>
      </c>
      <c r="M26" s="19"/>
      <c r="N26" s="19" t="str">
        <f>B26</f>
        <v>Public</v>
      </c>
      <c r="O26" s="20">
        <f>C26/SUM(C24:C26)</f>
        <v>0.87544404143140264</v>
      </c>
      <c r="P26" s="20">
        <f t="shared" ref="P26:W26" si="12">D26/SUM(D24:D26)</f>
        <v>0.87585027692078954</v>
      </c>
      <c r="Q26" s="20">
        <f t="shared" si="12"/>
        <v>0.87244356915618848</v>
      </c>
      <c r="R26" s="20">
        <f t="shared" si="12"/>
        <v>0.87651806302843971</v>
      </c>
      <c r="S26" s="20">
        <f t="shared" si="12"/>
        <v>0.89195617421140871</v>
      </c>
      <c r="T26" s="20">
        <f t="shared" si="12"/>
        <v>0.86791044776119408</v>
      </c>
      <c r="U26" s="20">
        <f t="shared" si="12"/>
        <v>0.84841674358871455</v>
      </c>
      <c r="V26" s="20">
        <f t="shared" si="12"/>
        <v>0.84296077656987256</v>
      </c>
      <c r="W26" s="20">
        <f t="shared" si="12"/>
        <v>0.85835897845809517</v>
      </c>
    </row>
    <row r="27" spans="2:23">
      <c r="B27" s="132" t="s">
        <v>133</v>
      </c>
      <c r="C27" s="133"/>
      <c r="D27" s="133"/>
      <c r="E27" s="133"/>
      <c r="F27" s="133"/>
      <c r="G27" s="133"/>
      <c r="H27" s="133"/>
      <c r="I27" s="133"/>
      <c r="J27" s="133"/>
      <c r="K27" s="133"/>
      <c r="M27" s="1" t="s">
        <v>170</v>
      </c>
      <c r="N27" s="1"/>
      <c r="O27" s="1" t="str">
        <f>$C$14</f>
        <v>2015-2016</v>
      </c>
      <c r="P27" s="1" t="str">
        <f>$D$14</f>
        <v>2016-2017</v>
      </c>
      <c r="Q27" s="1" t="str">
        <f>$E$14</f>
        <v>2017-2018</v>
      </c>
      <c r="R27" s="1" t="str">
        <f>$F$14</f>
        <v>2018-2019</v>
      </c>
      <c r="S27" s="1" t="str">
        <f>$G$14</f>
        <v>2019-2020</v>
      </c>
      <c r="T27" s="1" t="str">
        <f>$H$14</f>
        <v>2020-2021</v>
      </c>
      <c r="U27" s="1" t="str">
        <f>$I$14</f>
        <v>2021-2022</v>
      </c>
      <c r="V27" s="1" t="str">
        <f>$J$14</f>
        <v>2022-2023</v>
      </c>
      <c r="W27" s="1" t="str">
        <f>$K$14</f>
        <v>2023-2024</v>
      </c>
    </row>
    <row r="28" spans="2:23">
      <c r="B28" s="3" t="s">
        <v>113</v>
      </c>
      <c r="C28" s="8">
        <v>404</v>
      </c>
      <c r="D28" s="8">
        <v>436</v>
      </c>
      <c r="E28" s="8">
        <v>415</v>
      </c>
      <c r="F28" s="8">
        <v>400</v>
      </c>
      <c r="G28" s="8">
        <v>422</v>
      </c>
      <c r="H28" s="8">
        <v>890</v>
      </c>
      <c r="I28" s="8">
        <v>647</v>
      </c>
      <c r="J28" s="8">
        <v>564</v>
      </c>
      <c r="K28" s="8">
        <v>443</v>
      </c>
      <c r="N28" s="9" t="str">
        <f>B28</f>
        <v>Home-Based</v>
      </c>
      <c r="O28" s="11">
        <f>C28/SUM(C28:C30)</f>
        <v>1.5265444927262423E-2</v>
      </c>
      <c r="P28" s="11">
        <f t="shared" ref="P28:W28" si="13">D28/SUM(D28:D30)</f>
        <v>1.6177507328113985E-2</v>
      </c>
      <c r="Q28" s="11">
        <f t="shared" si="13"/>
        <v>1.5399458235927121E-2</v>
      </c>
      <c r="R28" s="11">
        <f t="shared" si="13"/>
        <v>1.5212017493820118E-2</v>
      </c>
      <c r="S28" s="11">
        <f t="shared" si="13"/>
        <v>1.6371183613298677E-2</v>
      </c>
      <c r="T28" s="11">
        <f t="shared" si="13"/>
        <v>3.5165356197400133E-2</v>
      </c>
      <c r="U28" s="11">
        <f t="shared" si="13"/>
        <v>2.5882070565645253E-2</v>
      </c>
      <c r="V28" s="11">
        <f t="shared" si="13"/>
        <v>2.2698917374330906E-2</v>
      </c>
      <c r="W28" s="11">
        <f t="shared" si="13"/>
        <v>1.8400066456221963E-2</v>
      </c>
    </row>
    <row r="29" spans="2:23">
      <c r="B29" s="3" t="s">
        <v>114</v>
      </c>
      <c r="C29" s="8">
        <v>2797</v>
      </c>
      <c r="D29" s="8">
        <v>2868</v>
      </c>
      <c r="E29" s="8">
        <v>2882</v>
      </c>
      <c r="F29" s="8">
        <v>2975</v>
      </c>
      <c r="G29" s="8">
        <v>2395</v>
      </c>
      <c r="H29" s="8">
        <v>2528</v>
      </c>
      <c r="I29" s="8">
        <v>2922</v>
      </c>
      <c r="J29" s="8">
        <v>3038</v>
      </c>
      <c r="K29" s="8">
        <v>3114</v>
      </c>
      <c r="N29" s="9" t="str">
        <f>B29</f>
        <v>Private</v>
      </c>
      <c r="O29" s="11">
        <f>C29/SUM(C28:C30)</f>
        <v>0.10568675609295296</v>
      </c>
      <c r="P29" s="11">
        <f t="shared" ref="P29:W29" si="14">D29/SUM(D28:D30)</f>
        <v>0.10641534636933694</v>
      </c>
      <c r="Q29" s="11">
        <f t="shared" si="14"/>
        <v>0.10694274370106498</v>
      </c>
      <c r="R29" s="11">
        <f t="shared" si="14"/>
        <v>0.11313938011028712</v>
      </c>
      <c r="S29" s="11">
        <f t="shared" si="14"/>
        <v>9.2912286146564771E-2</v>
      </c>
      <c r="T29" s="11">
        <f t="shared" si="14"/>
        <v>9.9885416255087123E-2</v>
      </c>
      <c r="U29" s="11">
        <f t="shared" si="14"/>
        <v>0.11688935114809185</v>
      </c>
      <c r="V29" s="11">
        <f t="shared" si="14"/>
        <v>0.12226828188513704</v>
      </c>
      <c r="W29" s="11">
        <f t="shared" si="14"/>
        <v>0.12934042199700946</v>
      </c>
    </row>
    <row r="30" spans="2:23">
      <c r="B30" s="3" t="s">
        <v>115</v>
      </c>
      <c r="C30" s="8">
        <v>23264</v>
      </c>
      <c r="D30" s="8">
        <v>23647</v>
      </c>
      <c r="E30" s="8">
        <v>23652</v>
      </c>
      <c r="F30" s="8">
        <v>22920</v>
      </c>
      <c r="G30" s="8">
        <v>22960</v>
      </c>
      <c r="H30" s="8">
        <v>21891</v>
      </c>
      <c r="I30" s="8">
        <v>21429</v>
      </c>
      <c r="J30" s="8">
        <v>21245</v>
      </c>
      <c r="K30" s="8">
        <v>20519</v>
      </c>
      <c r="M30" s="19"/>
      <c r="N30" s="19" t="str">
        <f>B30</f>
        <v>Public</v>
      </c>
      <c r="O30" s="20">
        <f>C30/SUM(C28:C30)</f>
        <v>0.87904779897978458</v>
      </c>
      <c r="P30" s="20">
        <f t="shared" ref="P30:W30" si="15">D30/SUM(D28:D30)</f>
        <v>0.87740714630254912</v>
      </c>
      <c r="Q30" s="20">
        <f t="shared" si="15"/>
        <v>0.87765779806300792</v>
      </c>
      <c r="R30" s="20">
        <f t="shared" si="15"/>
        <v>0.8716486023958927</v>
      </c>
      <c r="S30" s="20">
        <f t="shared" si="15"/>
        <v>0.89071653024013653</v>
      </c>
      <c r="T30" s="20">
        <f t="shared" si="15"/>
        <v>0.86494922754751269</v>
      </c>
      <c r="U30" s="20">
        <f t="shared" si="15"/>
        <v>0.85722857828626287</v>
      </c>
      <c r="V30" s="20">
        <f t="shared" si="15"/>
        <v>0.85503280074053201</v>
      </c>
      <c r="W30" s="20">
        <f t="shared" si="15"/>
        <v>0.8522595115467686</v>
      </c>
    </row>
    <row r="31" spans="2:23">
      <c r="B31" s="132" t="s">
        <v>134</v>
      </c>
      <c r="C31" s="133"/>
      <c r="D31" s="133"/>
      <c r="E31" s="133"/>
      <c r="F31" s="133"/>
      <c r="G31" s="133"/>
      <c r="H31" s="133"/>
      <c r="I31" s="133"/>
      <c r="J31" s="133"/>
      <c r="K31" s="133"/>
      <c r="M31" s="1" t="s">
        <v>171</v>
      </c>
      <c r="N31" s="1"/>
      <c r="O31" s="1" t="str">
        <f>$C$14</f>
        <v>2015-2016</v>
      </c>
      <c r="P31" s="1" t="str">
        <f>$D$14</f>
        <v>2016-2017</v>
      </c>
      <c r="Q31" s="1" t="str">
        <f>$E$14</f>
        <v>2017-2018</v>
      </c>
      <c r="R31" s="1" t="str">
        <f>$F$14</f>
        <v>2018-2019</v>
      </c>
      <c r="S31" s="1" t="str">
        <f>$G$14</f>
        <v>2019-2020</v>
      </c>
      <c r="T31" s="1" t="str">
        <f>$H$14</f>
        <v>2020-2021</v>
      </c>
      <c r="U31" s="1" t="str">
        <f>$I$14</f>
        <v>2021-2022</v>
      </c>
      <c r="V31" s="1" t="str">
        <f>$J$14</f>
        <v>2022-2023</v>
      </c>
      <c r="W31" s="1" t="str">
        <f>$K$14</f>
        <v>2023-2024</v>
      </c>
    </row>
    <row r="32" spans="2:23">
      <c r="B32" s="3" t="s">
        <v>113</v>
      </c>
      <c r="C32" s="8">
        <v>430</v>
      </c>
      <c r="D32" s="8">
        <v>390</v>
      </c>
      <c r="E32" s="8">
        <v>389</v>
      </c>
      <c r="F32" s="8">
        <v>402</v>
      </c>
      <c r="G32" s="8">
        <v>400</v>
      </c>
      <c r="H32" s="8">
        <v>768</v>
      </c>
      <c r="I32" s="8">
        <v>607</v>
      </c>
      <c r="J32" s="8">
        <v>519</v>
      </c>
      <c r="K32" s="8">
        <v>461</v>
      </c>
      <c r="N32" s="9" t="str">
        <f>B32</f>
        <v>Home-Based</v>
      </c>
      <c r="O32" s="11">
        <f>C32/SUM(C32:C34)</f>
        <v>1.6963863026668771E-2</v>
      </c>
      <c r="P32" s="11">
        <f t="shared" ref="P32:W32" si="16">D32/SUM(D32:D34)</f>
        <v>1.4666064981949459E-2</v>
      </c>
      <c r="Q32" s="11">
        <f t="shared" si="16"/>
        <v>1.4383435015714549E-2</v>
      </c>
      <c r="R32" s="11">
        <f t="shared" si="16"/>
        <v>1.4898269280658192E-2</v>
      </c>
      <c r="S32" s="11">
        <f t="shared" si="16"/>
        <v>1.5482272797646695E-2</v>
      </c>
      <c r="T32" s="11">
        <f t="shared" si="16"/>
        <v>3.0325765054294174E-2</v>
      </c>
      <c r="U32" s="11">
        <f t="shared" si="16"/>
        <v>2.4527234524001941E-2</v>
      </c>
      <c r="V32" s="11">
        <f t="shared" si="16"/>
        <v>2.0681410639569634E-2</v>
      </c>
      <c r="W32" s="11">
        <f t="shared" si="16"/>
        <v>1.8472511620451996E-2</v>
      </c>
    </row>
    <row r="33" spans="2:23">
      <c r="B33" s="3" t="s">
        <v>114</v>
      </c>
      <c r="C33" s="8">
        <v>2678</v>
      </c>
      <c r="D33" s="8">
        <v>2818</v>
      </c>
      <c r="E33" s="8">
        <v>2809</v>
      </c>
      <c r="F33" s="8">
        <v>2936</v>
      </c>
      <c r="G33" s="8">
        <v>2448</v>
      </c>
      <c r="H33" s="8">
        <v>2455</v>
      </c>
      <c r="I33" s="8">
        <v>2924</v>
      </c>
      <c r="J33" s="8">
        <v>3017</v>
      </c>
      <c r="K33" s="8">
        <v>2973</v>
      </c>
      <c r="N33" s="9" t="str">
        <f>B33</f>
        <v>Private</v>
      </c>
      <c r="O33" s="11">
        <f>C33/SUM(C32:C34)</f>
        <v>0.10564936089632318</v>
      </c>
      <c r="P33" s="11">
        <f t="shared" ref="P33:W33" si="17">D33/SUM(D32:D34)</f>
        <v>0.10597172081829122</v>
      </c>
      <c r="Q33" s="11">
        <f t="shared" si="17"/>
        <v>0.10386393048622666</v>
      </c>
      <c r="R33" s="11">
        <f t="shared" si="17"/>
        <v>0.10880925026868769</v>
      </c>
      <c r="S33" s="11">
        <f t="shared" si="17"/>
        <v>9.4751509521597777E-2</v>
      </c>
      <c r="T33" s="11">
        <f t="shared" si="17"/>
        <v>9.6939782823297141E-2</v>
      </c>
      <c r="U33" s="11">
        <f t="shared" si="17"/>
        <v>0.11815096169387425</v>
      </c>
      <c r="V33" s="11">
        <f t="shared" si="17"/>
        <v>0.12022315202231521</v>
      </c>
      <c r="W33" s="11">
        <f t="shared" si="17"/>
        <v>0.11912966821606026</v>
      </c>
    </row>
    <row r="34" spans="2:23">
      <c r="B34" s="3" t="s">
        <v>115</v>
      </c>
      <c r="C34" s="8">
        <v>22240</v>
      </c>
      <c r="D34" s="8">
        <v>23384</v>
      </c>
      <c r="E34" s="8">
        <v>23847</v>
      </c>
      <c r="F34" s="8">
        <v>23645</v>
      </c>
      <c r="G34" s="8">
        <v>22988</v>
      </c>
      <c r="H34" s="8">
        <v>22102</v>
      </c>
      <c r="I34" s="8">
        <v>21217</v>
      </c>
      <c r="J34" s="8">
        <v>21559</v>
      </c>
      <c r="K34" s="8">
        <v>21522</v>
      </c>
      <c r="M34" s="19"/>
      <c r="N34" s="19" t="str">
        <f>B34</f>
        <v>Public</v>
      </c>
      <c r="O34" s="20">
        <f>C34/SUM(C32:C34)</f>
        <v>0.8773867760770081</v>
      </c>
      <c r="P34" s="20">
        <f t="shared" ref="P34:V34" si="18">D34/SUM(D32:D34)</f>
        <v>0.87936221419975935</v>
      </c>
      <c r="Q34" s="20">
        <f t="shared" si="18"/>
        <v>0.88175263449805874</v>
      </c>
      <c r="R34" s="20">
        <f t="shared" si="18"/>
        <v>0.87629248045065411</v>
      </c>
      <c r="S34" s="20">
        <f t="shared" si="18"/>
        <v>0.88976621768075559</v>
      </c>
      <c r="T34" s="20">
        <f t="shared" si="18"/>
        <v>0.87273445212240863</v>
      </c>
      <c r="U34" s="20">
        <f t="shared" si="18"/>
        <v>0.85732180378212386</v>
      </c>
      <c r="V34" s="20">
        <f t="shared" si="18"/>
        <v>0.85909543733811511</v>
      </c>
      <c r="W34" s="20">
        <f>K34/SUM(K32:K34)</f>
        <v>0.86239782016348776</v>
      </c>
    </row>
    <row r="35" spans="2:23">
      <c r="B35" s="132" t="s">
        <v>135</v>
      </c>
      <c r="C35" s="133"/>
      <c r="D35" s="133"/>
      <c r="E35" s="133"/>
      <c r="F35" s="133"/>
      <c r="G35" s="133"/>
      <c r="H35" s="133"/>
      <c r="I35" s="133"/>
      <c r="J35" s="133"/>
      <c r="K35" s="133"/>
      <c r="M35" s="1" t="s">
        <v>172</v>
      </c>
      <c r="N35" s="1"/>
      <c r="O35" s="1" t="str">
        <f>$C$14</f>
        <v>2015-2016</v>
      </c>
      <c r="P35" s="1" t="str">
        <f>$D$14</f>
        <v>2016-2017</v>
      </c>
      <c r="Q35" s="1" t="str">
        <f>$E$14</f>
        <v>2017-2018</v>
      </c>
      <c r="R35" s="1" t="str">
        <f>$F$14</f>
        <v>2018-2019</v>
      </c>
      <c r="S35" s="1" t="str">
        <f>$G$14</f>
        <v>2019-2020</v>
      </c>
      <c r="T35" s="1" t="str">
        <f>$H$14</f>
        <v>2020-2021</v>
      </c>
      <c r="U35" s="1" t="str">
        <f>$I$14</f>
        <v>2021-2022</v>
      </c>
      <c r="V35" s="1" t="str">
        <f>$J$14</f>
        <v>2022-2023</v>
      </c>
      <c r="W35" s="1" t="str">
        <f>$K$14</f>
        <v>2023-2024</v>
      </c>
    </row>
    <row r="36" spans="2:23">
      <c r="B36" s="3" t="s">
        <v>113</v>
      </c>
      <c r="C36" s="8">
        <v>383</v>
      </c>
      <c r="D36" s="8">
        <v>391</v>
      </c>
      <c r="E36" s="8">
        <v>371</v>
      </c>
      <c r="F36" s="8">
        <v>387</v>
      </c>
      <c r="G36" s="8">
        <v>393</v>
      </c>
      <c r="H36" s="8">
        <v>699</v>
      </c>
      <c r="I36" s="8">
        <v>544</v>
      </c>
      <c r="J36" s="8">
        <v>574</v>
      </c>
      <c r="K36" s="8">
        <v>440</v>
      </c>
      <c r="N36" s="9" t="str">
        <f>B36</f>
        <v>Home-Based</v>
      </c>
      <c r="O36" s="11">
        <f>C36/SUM(C36:C38)</f>
        <v>1.5479125409206644E-2</v>
      </c>
      <c r="P36" s="11">
        <f t="shared" ref="P36:W36" si="19">D36/SUM(D36:D38)</f>
        <v>1.5269858626884325E-2</v>
      </c>
      <c r="Q36" s="11">
        <f t="shared" si="19"/>
        <v>1.38733079051679E-2</v>
      </c>
      <c r="R36" s="11">
        <f t="shared" si="19"/>
        <v>1.4342363710484378E-2</v>
      </c>
      <c r="S36" s="11">
        <f t="shared" si="19"/>
        <v>1.4811743866128971E-2</v>
      </c>
      <c r="T36" s="11">
        <f t="shared" si="19"/>
        <v>2.7375264353411137E-2</v>
      </c>
      <c r="U36" s="11">
        <f t="shared" si="19"/>
        <v>2.1903688194556289E-2</v>
      </c>
      <c r="V36" s="11">
        <f t="shared" si="19"/>
        <v>2.2988505747126436E-2</v>
      </c>
      <c r="W36" s="11">
        <f t="shared" si="19"/>
        <v>1.7564169095046107E-2</v>
      </c>
    </row>
    <row r="37" spans="2:23">
      <c r="B37" s="3" t="s">
        <v>114</v>
      </c>
      <c r="C37" s="8">
        <v>2777</v>
      </c>
      <c r="D37" s="8">
        <v>2774</v>
      </c>
      <c r="E37" s="8">
        <v>2888</v>
      </c>
      <c r="F37" s="8">
        <v>2997</v>
      </c>
      <c r="G37" s="8">
        <v>2471</v>
      </c>
      <c r="H37" s="8">
        <v>2642</v>
      </c>
      <c r="I37" s="8">
        <v>2925</v>
      </c>
      <c r="J37" s="8">
        <v>3097</v>
      </c>
      <c r="K37" s="8">
        <v>2987</v>
      </c>
      <c r="N37" s="9" t="str">
        <f>B37</f>
        <v>Private</v>
      </c>
      <c r="O37" s="11">
        <f>C37/SUM(C36:C38)</f>
        <v>0.11223376308450875</v>
      </c>
      <c r="P37" s="11">
        <f t="shared" ref="P37:W37" si="20">D37/SUM(D36:D38)</f>
        <v>0.10833398422244786</v>
      </c>
      <c r="Q37" s="11">
        <f t="shared" si="20"/>
        <v>0.10799491436691347</v>
      </c>
      <c r="R37" s="11">
        <f t="shared" si="20"/>
        <v>0.11106993292072787</v>
      </c>
      <c r="S37" s="11">
        <f t="shared" si="20"/>
        <v>9.3129310669732027E-2</v>
      </c>
      <c r="T37" s="11">
        <f t="shared" si="20"/>
        <v>0.10346988329286441</v>
      </c>
      <c r="U37" s="11">
        <f t="shared" si="20"/>
        <v>0.11777258817845064</v>
      </c>
      <c r="V37" s="11">
        <f t="shared" si="20"/>
        <v>0.12403380191437383</v>
      </c>
      <c r="W37" s="11">
        <f t="shared" si="20"/>
        <v>0.11923675701568799</v>
      </c>
    </row>
    <row r="38" spans="2:23">
      <c r="B38" s="3" t="s">
        <v>115</v>
      </c>
      <c r="C38" s="8">
        <v>21583</v>
      </c>
      <c r="D38" s="8">
        <v>22441</v>
      </c>
      <c r="E38" s="8">
        <v>23483</v>
      </c>
      <c r="F38" s="8">
        <v>23599</v>
      </c>
      <c r="G38" s="8">
        <v>23669</v>
      </c>
      <c r="H38" s="8">
        <v>22193</v>
      </c>
      <c r="I38" s="8">
        <v>21367</v>
      </c>
      <c r="J38" s="8">
        <v>21298</v>
      </c>
      <c r="K38" s="8">
        <v>21624</v>
      </c>
      <c r="M38" s="19"/>
      <c r="N38" s="19" t="str">
        <f>B38</f>
        <v>Public</v>
      </c>
      <c r="O38" s="20">
        <f>C38/SUM(C36:C38)</f>
        <v>0.87228711150628457</v>
      </c>
      <c r="P38" s="20">
        <f t="shared" ref="P38:W38" si="21">D38/SUM(D36:D38)</f>
        <v>0.87639615715066777</v>
      </c>
      <c r="Q38" s="20">
        <f t="shared" si="21"/>
        <v>0.87813177772791862</v>
      </c>
      <c r="R38" s="20">
        <f t="shared" si="21"/>
        <v>0.87458770336878777</v>
      </c>
      <c r="S38" s="20">
        <f t="shared" si="21"/>
        <v>0.892058945464139</v>
      </c>
      <c r="T38" s="20">
        <f t="shared" si="21"/>
        <v>0.86915485235372447</v>
      </c>
      <c r="U38" s="20">
        <f t="shared" si="21"/>
        <v>0.86032372362699305</v>
      </c>
      <c r="V38" s="20">
        <f t="shared" si="21"/>
        <v>0.85297769233849974</v>
      </c>
      <c r="W38" s="20">
        <f t="shared" si="21"/>
        <v>0.86319907388926587</v>
      </c>
    </row>
    <row r="39" spans="2:23">
      <c r="B39" s="132" t="s">
        <v>136</v>
      </c>
      <c r="C39" s="133"/>
      <c r="D39" s="133"/>
      <c r="E39" s="133"/>
      <c r="F39" s="133"/>
      <c r="G39" s="133"/>
      <c r="H39" s="133"/>
      <c r="I39" s="133"/>
      <c r="J39" s="133"/>
      <c r="K39" s="133"/>
      <c r="M39" s="1" t="s">
        <v>173</v>
      </c>
      <c r="N39" s="1"/>
      <c r="O39" s="1" t="str">
        <f>$C$14</f>
        <v>2015-2016</v>
      </c>
      <c r="P39" s="1" t="str">
        <f>$D$14</f>
        <v>2016-2017</v>
      </c>
      <c r="Q39" s="1" t="str">
        <f>$E$14</f>
        <v>2017-2018</v>
      </c>
      <c r="R39" s="1" t="str">
        <f>$F$14</f>
        <v>2018-2019</v>
      </c>
      <c r="S39" s="1" t="str">
        <f>$G$14</f>
        <v>2019-2020</v>
      </c>
      <c r="T39" s="1" t="str">
        <f>$H$14</f>
        <v>2020-2021</v>
      </c>
      <c r="U39" s="1" t="str">
        <f>$I$14</f>
        <v>2021-2022</v>
      </c>
      <c r="V39" s="1" t="str">
        <f>$J$14</f>
        <v>2022-2023</v>
      </c>
      <c r="W39" s="1" t="str">
        <f>$K$14</f>
        <v>2023-2024</v>
      </c>
    </row>
    <row r="40" spans="2:23">
      <c r="B40" s="3" t="s">
        <v>113</v>
      </c>
      <c r="C40" s="8">
        <v>416</v>
      </c>
      <c r="D40" s="8">
        <v>368</v>
      </c>
      <c r="E40" s="8">
        <v>365</v>
      </c>
      <c r="F40" s="8">
        <v>331</v>
      </c>
      <c r="G40" s="8">
        <v>399</v>
      </c>
      <c r="H40" s="8">
        <v>622</v>
      </c>
      <c r="I40" s="8">
        <v>543</v>
      </c>
      <c r="J40" s="8">
        <v>561</v>
      </c>
      <c r="K40" s="8">
        <v>462</v>
      </c>
      <c r="N40" s="9" t="str">
        <f>B40</f>
        <v>Home-Based</v>
      </c>
      <c r="O40" s="11">
        <f>C40/SUM(C40:C42)</f>
        <v>1.6953296927214933E-2</v>
      </c>
      <c r="P40" s="11">
        <f t="shared" ref="P40:W40" si="22">D40/SUM(D40:D42)</f>
        <v>1.481720083749396E-2</v>
      </c>
      <c r="Q40" s="11">
        <f t="shared" si="22"/>
        <v>1.4221148601262371E-2</v>
      </c>
      <c r="R40" s="11">
        <f t="shared" si="22"/>
        <v>1.2404437115874682E-2</v>
      </c>
      <c r="S40" s="11">
        <f t="shared" si="22"/>
        <v>1.4971295636186259E-2</v>
      </c>
      <c r="T40" s="11">
        <f t="shared" si="22"/>
        <v>2.3912040596647702E-2</v>
      </c>
      <c r="U40" s="11">
        <f t="shared" si="22"/>
        <v>2.1800224827364701E-2</v>
      </c>
      <c r="V40" s="11">
        <f t="shared" si="22"/>
        <v>2.2641966339750574E-2</v>
      </c>
      <c r="W40" s="11">
        <f t="shared" si="22"/>
        <v>1.8591549295774647E-2</v>
      </c>
    </row>
    <row r="41" spans="2:23">
      <c r="B41" s="3" t="s">
        <v>114</v>
      </c>
      <c r="C41" s="8">
        <v>2958</v>
      </c>
      <c r="D41" s="8">
        <v>3024</v>
      </c>
      <c r="E41" s="8">
        <v>2980</v>
      </c>
      <c r="F41" s="8">
        <v>3161</v>
      </c>
      <c r="G41" s="8">
        <v>2829</v>
      </c>
      <c r="H41" s="8">
        <v>2829</v>
      </c>
      <c r="I41" s="8">
        <v>3324</v>
      </c>
      <c r="J41" s="8">
        <v>3284</v>
      </c>
      <c r="K41" s="8">
        <v>3286</v>
      </c>
      <c r="N41" s="9" t="str">
        <f>B41</f>
        <v>Private</v>
      </c>
      <c r="O41" s="11">
        <f>C41/SUM(C40:C42)</f>
        <v>0.12054772190072541</v>
      </c>
      <c r="P41" s="11">
        <f t="shared" ref="P41:W41" si="23">D41/SUM(D40:D42)</f>
        <v>0.12175873731679819</v>
      </c>
      <c r="Q41" s="11">
        <f t="shared" si="23"/>
        <v>0.11610691186784072</v>
      </c>
      <c r="R41" s="11">
        <f t="shared" si="23"/>
        <v>0.11846050067456154</v>
      </c>
      <c r="S41" s="11">
        <f t="shared" si="23"/>
        <v>0.10614986304453866</v>
      </c>
      <c r="T41" s="11">
        <f t="shared" si="23"/>
        <v>0.10875749654005844</v>
      </c>
      <c r="U41" s="11">
        <f t="shared" si="23"/>
        <v>0.13345110004817728</v>
      </c>
      <c r="V41" s="11">
        <f t="shared" si="23"/>
        <v>0.13254227711183758</v>
      </c>
      <c r="W41" s="11">
        <f t="shared" si="23"/>
        <v>0.13223340040241449</v>
      </c>
    </row>
    <row r="42" spans="2:23">
      <c r="B42" s="3" t="s">
        <v>115</v>
      </c>
      <c r="C42" s="8">
        <v>21164</v>
      </c>
      <c r="D42" s="8">
        <v>21444</v>
      </c>
      <c r="E42" s="8">
        <v>22321</v>
      </c>
      <c r="F42" s="8">
        <v>23192</v>
      </c>
      <c r="G42" s="8">
        <v>23423</v>
      </c>
      <c r="H42" s="8">
        <v>22561</v>
      </c>
      <c r="I42" s="8">
        <v>21041</v>
      </c>
      <c r="J42" s="8">
        <v>20932</v>
      </c>
      <c r="K42" s="8">
        <v>21102</v>
      </c>
      <c r="M42" s="19"/>
      <c r="N42" s="19" t="str">
        <f>B42</f>
        <v>Public</v>
      </c>
      <c r="O42" s="20">
        <f>C42/SUM(C40:C42)</f>
        <v>0.8624989811720597</v>
      </c>
      <c r="P42" s="20">
        <f t="shared" ref="P42:W42" si="24">D42/SUM(D40:D42)</f>
        <v>0.86342406184570786</v>
      </c>
      <c r="Q42" s="20">
        <f t="shared" si="24"/>
        <v>0.86967193953089694</v>
      </c>
      <c r="R42" s="20">
        <f t="shared" si="24"/>
        <v>0.86913506220956382</v>
      </c>
      <c r="S42" s="20">
        <f t="shared" si="24"/>
        <v>0.87887884131927507</v>
      </c>
      <c r="T42" s="20">
        <f t="shared" si="24"/>
        <v>0.86733046286329385</v>
      </c>
      <c r="U42" s="20">
        <f t="shared" si="24"/>
        <v>0.84474867512445806</v>
      </c>
      <c r="V42" s="20">
        <f t="shared" si="24"/>
        <v>0.84481575654841179</v>
      </c>
      <c r="W42" s="20">
        <f t="shared" si="24"/>
        <v>0.84917505030181084</v>
      </c>
    </row>
    <row r="43" spans="2:23">
      <c r="B43" s="132" t="s">
        <v>137</v>
      </c>
      <c r="C43" s="133"/>
      <c r="D43" s="133"/>
      <c r="E43" s="133"/>
      <c r="F43" s="133"/>
      <c r="G43" s="133"/>
      <c r="H43" s="133"/>
      <c r="I43" s="133"/>
      <c r="J43" s="133"/>
      <c r="K43" s="133"/>
      <c r="M43" s="1" t="s">
        <v>174</v>
      </c>
      <c r="N43" s="1"/>
      <c r="O43" s="1" t="str">
        <f>$C$14</f>
        <v>2015-2016</v>
      </c>
      <c r="P43" s="1" t="str">
        <f>$D$14</f>
        <v>2016-2017</v>
      </c>
      <c r="Q43" s="1" t="str">
        <f>$E$14</f>
        <v>2017-2018</v>
      </c>
      <c r="R43" s="1" t="str">
        <f>$F$14</f>
        <v>2018-2019</v>
      </c>
      <c r="S43" s="1" t="str">
        <f>$G$14</f>
        <v>2019-2020</v>
      </c>
      <c r="T43" s="1" t="str">
        <f>$H$14</f>
        <v>2020-2021</v>
      </c>
      <c r="U43" s="1" t="str">
        <f>$I$14</f>
        <v>2021-2022</v>
      </c>
      <c r="V43" s="1" t="str">
        <f>$J$14</f>
        <v>2022-2023</v>
      </c>
      <c r="W43" s="1" t="str">
        <f>$K$14</f>
        <v>2023-2024</v>
      </c>
    </row>
    <row r="44" spans="2:23">
      <c r="B44" s="3" t="s">
        <v>113</v>
      </c>
      <c r="C44" s="8">
        <v>395</v>
      </c>
      <c r="D44" s="8">
        <v>359</v>
      </c>
      <c r="E44" s="8">
        <v>329</v>
      </c>
      <c r="F44" s="8">
        <v>375</v>
      </c>
      <c r="G44" s="8">
        <v>357</v>
      </c>
      <c r="H44" s="8">
        <v>617</v>
      </c>
      <c r="I44" s="8">
        <v>457</v>
      </c>
      <c r="J44" s="8">
        <v>558</v>
      </c>
      <c r="K44" s="8">
        <v>394</v>
      </c>
      <c r="N44" s="9" t="str">
        <f>B44</f>
        <v>Home-Based</v>
      </c>
      <c r="O44" s="11">
        <f>C44/SUM(C44:C46)</f>
        <v>1.6231097961867193E-2</v>
      </c>
      <c r="P44" s="11">
        <f t="shared" ref="P44:W44" si="25">D44/SUM(D44:D46)</f>
        <v>1.449567956068804E-2</v>
      </c>
      <c r="Q44" s="11">
        <f t="shared" si="25"/>
        <v>1.3194305193503108E-2</v>
      </c>
      <c r="R44" s="11">
        <f t="shared" si="25"/>
        <v>1.4641002615859135E-2</v>
      </c>
      <c r="S44" s="11">
        <f t="shared" si="25"/>
        <v>1.3552501708298534E-2</v>
      </c>
      <c r="T44" s="11">
        <f t="shared" si="25"/>
        <v>2.3597353424867098E-2</v>
      </c>
      <c r="U44" s="11">
        <f t="shared" si="25"/>
        <v>1.7870410198255974E-2</v>
      </c>
      <c r="V44" s="11">
        <f t="shared" si="25"/>
        <v>2.239345051769805E-2</v>
      </c>
      <c r="W44" s="11">
        <f t="shared" si="25"/>
        <v>1.5984421274696743E-2</v>
      </c>
    </row>
    <row r="45" spans="2:23">
      <c r="B45" s="3" t="s">
        <v>114</v>
      </c>
      <c r="C45" s="8">
        <v>2959</v>
      </c>
      <c r="D45" s="8">
        <v>3043</v>
      </c>
      <c r="E45" s="8">
        <v>3011</v>
      </c>
      <c r="F45" s="8">
        <v>3071</v>
      </c>
      <c r="G45" s="8">
        <v>2760</v>
      </c>
      <c r="H45" s="8">
        <v>2804</v>
      </c>
      <c r="I45" s="8">
        <v>3161</v>
      </c>
      <c r="J45" s="8">
        <v>3331</v>
      </c>
      <c r="K45" s="8">
        <v>3251</v>
      </c>
      <c r="N45" s="9" t="str">
        <f>B45</f>
        <v>Private</v>
      </c>
      <c r="O45" s="11">
        <f>C45/SUM(C44:C46)</f>
        <v>0.12158941485864563</v>
      </c>
      <c r="P45" s="11">
        <f t="shared" ref="P45:W45" si="26">D45/SUM(D44:D46)</f>
        <v>0.12287006379714124</v>
      </c>
      <c r="Q45" s="11">
        <f t="shared" si="26"/>
        <v>0.1207539602967716</v>
      </c>
      <c r="R45" s="11">
        <f t="shared" si="26"/>
        <v>0.11990005075547573</v>
      </c>
      <c r="S45" s="11">
        <f t="shared" si="26"/>
        <v>0.10477564345911472</v>
      </c>
      <c r="T45" s="11">
        <f t="shared" si="26"/>
        <v>0.10723983631009294</v>
      </c>
      <c r="U45" s="11">
        <f t="shared" si="26"/>
        <v>0.12360692918312283</v>
      </c>
      <c r="V45" s="11">
        <f t="shared" si="26"/>
        <v>0.13367846536640179</v>
      </c>
      <c r="W45" s="11">
        <f t="shared" si="26"/>
        <v>0.13189176031482008</v>
      </c>
    </row>
    <row r="46" spans="2:23">
      <c r="B46" s="3" t="s">
        <v>115</v>
      </c>
      <c r="C46" s="8">
        <v>20982</v>
      </c>
      <c r="D46" s="8">
        <v>21364</v>
      </c>
      <c r="E46" s="8">
        <v>21595</v>
      </c>
      <c r="F46" s="8">
        <v>22167</v>
      </c>
      <c r="G46" s="8">
        <v>23225</v>
      </c>
      <c r="H46" s="8">
        <v>22726</v>
      </c>
      <c r="I46" s="8">
        <v>21955</v>
      </c>
      <c r="J46" s="8">
        <v>21029</v>
      </c>
      <c r="K46" s="8">
        <v>21004</v>
      </c>
      <c r="M46" s="19"/>
      <c r="N46" s="19" t="str">
        <f>B46</f>
        <v>Public</v>
      </c>
      <c r="O46" s="20">
        <f>C46/SUM(C44:C46)</f>
        <v>0.86217948717948723</v>
      </c>
      <c r="P46" s="20">
        <f t="shared" ref="P46:W46" si="27">D46/SUM(D44:D46)</f>
        <v>0.86263425664217075</v>
      </c>
      <c r="Q46" s="20">
        <f t="shared" si="27"/>
        <v>0.86605173450972528</v>
      </c>
      <c r="R46" s="20">
        <f t="shared" si="27"/>
        <v>0.86545894662866518</v>
      </c>
      <c r="S46" s="20">
        <f t="shared" si="27"/>
        <v>0.8816718548325867</v>
      </c>
      <c r="T46" s="20">
        <f t="shared" si="27"/>
        <v>0.86916281026503994</v>
      </c>
      <c r="U46" s="20">
        <f t="shared" si="27"/>
        <v>0.85852266061862115</v>
      </c>
      <c r="V46" s="20">
        <f t="shared" si="27"/>
        <v>0.84392808411590015</v>
      </c>
      <c r="W46" s="20">
        <f t="shared" si="27"/>
        <v>0.85212381841048324</v>
      </c>
    </row>
    <row r="47" spans="2:23">
      <c r="B47" s="132" t="s">
        <v>147</v>
      </c>
      <c r="C47" s="133"/>
      <c r="D47" s="133"/>
      <c r="E47" s="133"/>
      <c r="F47" s="133"/>
      <c r="G47" s="133"/>
      <c r="H47" s="133"/>
      <c r="I47" s="133"/>
      <c r="J47" s="133"/>
      <c r="K47" s="133"/>
      <c r="M47" s="1" t="s">
        <v>175</v>
      </c>
      <c r="N47" s="1"/>
      <c r="O47" s="1" t="str">
        <f>$C$14</f>
        <v>2015-2016</v>
      </c>
      <c r="P47" s="1" t="str">
        <f>$D$14</f>
        <v>2016-2017</v>
      </c>
      <c r="Q47" s="1" t="str">
        <f>$E$14</f>
        <v>2017-2018</v>
      </c>
      <c r="R47" s="1" t="str">
        <f>$F$14</f>
        <v>2018-2019</v>
      </c>
      <c r="S47" s="1" t="str">
        <f>$G$14</f>
        <v>2019-2020</v>
      </c>
      <c r="T47" s="1" t="str">
        <f>$H$14</f>
        <v>2020-2021</v>
      </c>
      <c r="U47" s="1" t="str">
        <f>$I$14</f>
        <v>2021-2022</v>
      </c>
      <c r="V47" s="1" t="str">
        <f>$J$14</f>
        <v>2022-2023</v>
      </c>
      <c r="W47" s="1" t="str">
        <f>$K$14</f>
        <v>2023-2024</v>
      </c>
    </row>
    <row r="48" spans="2:23">
      <c r="B48" s="3" t="s">
        <v>113</v>
      </c>
      <c r="C48" s="8">
        <v>377</v>
      </c>
      <c r="D48" s="8">
        <v>367</v>
      </c>
      <c r="E48" s="8">
        <v>332</v>
      </c>
      <c r="F48" s="8">
        <v>322</v>
      </c>
      <c r="G48" s="8">
        <v>373</v>
      </c>
      <c r="H48" s="8">
        <v>484</v>
      </c>
      <c r="I48" s="8">
        <v>465</v>
      </c>
      <c r="J48" s="8">
        <v>544</v>
      </c>
      <c r="K48" s="8">
        <v>360</v>
      </c>
      <c r="N48" s="9" t="str">
        <f>B48</f>
        <v>Home-Based</v>
      </c>
      <c r="O48" s="11">
        <f>C48/SUM(C48:C50)</f>
        <v>1.5984736061055757E-2</v>
      </c>
      <c r="P48" s="11">
        <f t="shared" ref="P48:V48" si="28">D48/SUM(D48:D50)</f>
        <v>1.4983872943289919E-2</v>
      </c>
      <c r="Q48" s="11">
        <f t="shared" si="28"/>
        <v>1.3322097829140083E-2</v>
      </c>
      <c r="R48" s="11">
        <f t="shared" si="28"/>
        <v>1.2945244029910751E-2</v>
      </c>
      <c r="S48" s="11">
        <f t="shared" si="28"/>
        <v>1.470820189274448E-2</v>
      </c>
      <c r="T48" s="11">
        <f t="shared" si="28"/>
        <v>1.8626847290640396E-2</v>
      </c>
      <c r="U48" s="11">
        <f t="shared" si="28"/>
        <v>1.8011387845218267E-2</v>
      </c>
      <c r="V48" s="11">
        <f t="shared" si="28"/>
        <v>2.1209403875394751E-2</v>
      </c>
      <c r="W48" s="11">
        <f>K48/SUM(K48:K50)</f>
        <v>1.4536644457904301E-2</v>
      </c>
    </row>
    <row r="49" spans="2:23">
      <c r="B49" s="3" t="s">
        <v>114</v>
      </c>
      <c r="C49" s="8">
        <v>2769</v>
      </c>
      <c r="D49" s="8">
        <v>3017</v>
      </c>
      <c r="E49" s="8">
        <v>3021</v>
      </c>
      <c r="F49" s="8">
        <v>3065</v>
      </c>
      <c r="G49" s="8">
        <v>2688</v>
      </c>
      <c r="H49" s="8">
        <v>2809</v>
      </c>
      <c r="I49" s="8">
        <v>3148</v>
      </c>
      <c r="J49" s="8">
        <v>3182</v>
      </c>
      <c r="K49" s="8">
        <v>3229</v>
      </c>
      <c r="N49" s="9" t="str">
        <f>B49</f>
        <v>Private</v>
      </c>
      <c r="O49" s="11">
        <f>C49/SUM(C48:C50)</f>
        <v>0.11740513037947849</v>
      </c>
      <c r="P49" s="11">
        <f t="shared" ref="P49:W49" si="29">D49/SUM(D48:D50)</f>
        <v>0.12317805087167762</v>
      </c>
      <c r="Q49" s="11">
        <f t="shared" si="29"/>
        <v>0.12122306488503672</v>
      </c>
      <c r="R49" s="11">
        <f t="shared" si="29"/>
        <v>0.12322103401141754</v>
      </c>
      <c r="S49" s="11">
        <f t="shared" si="29"/>
        <v>0.10599369085173502</v>
      </c>
      <c r="T49" s="11">
        <f t="shared" si="29"/>
        <v>0.10810498768472906</v>
      </c>
      <c r="U49" s="11">
        <f t="shared" si="29"/>
        <v>0.12193515900375722</v>
      </c>
      <c r="V49" s="11">
        <f t="shared" si="29"/>
        <v>0.12405941752115092</v>
      </c>
      <c r="W49" s="11">
        <f t="shared" si="29"/>
        <v>0.13038562487381386</v>
      </c>
    </row>
    <row r="50" spans="2:23">
      <c r="B50" s="3" t="s">
        <v>115</v>
      </c>
      <c r="C50" s="8">
        <v>20439</v>
      </c>
      <c r="D50" s="8">
        <v>21109</v>
      </c>
      <c r="E50" s="8">
        <v>21568</v>
      </c>
      <c r="F50" s="8">
        <v>21487</v>
      </c>
      <c r="G50" s="8">
        <v>22299</v>
      </c>
      <c r="H50" s="8">
        <v>22691</v>
      </c>
      <c r="I50" s="8">
        <v>22204</v>
      </c>
      <c r="J50" s="8">
        <v>21923</v>
      </c>
      <c r="K50" s="8">
        <v>21176</v>
      </c>
      <c r="M50" s="19"/>
      <c r="N50" s="19" t="str">
        <f>B50</f>
        <v>Public</v>
      </c>
      <c r="O50" s="20">
        <f>C50/SUM(C48:C50)</f>
        <v>0.86661013355946581</v>
      </c>
      <c r="P50" s="20">
        <f t="shared" ref="P50:W50" si="30">D50/SUM(D48:D50)</f>
        <v>0.8618380761850325</v>
      </c>
      <c r="Q50" s="20">
        <f t="shared" si="30"/>
        <v>0.86545483728582318</v>
      </c>
      <c r="R50" s="20">
        <f t="shared" si="30"/>
        <v>0.8638337219586717</v>
      </c>
      <c r="S50" s="20">
        <f t="shared" si="30"/>
        <v>0.87929810725552049</v>
      </c>
      <c r="T50" s="20">
        <f t="shared" si="30"/>
        <v>0.87326816502463056</v>
      </c>
      <c r="U50" s="20">
        <f t="shared" si="30"/>
        <v>0.86005345315102455</v>
      </c>
      <c r="V50" s="20">
        <f t="shared" si="30"/>
        <v>0.85473117860345438</v>
      </c>
      <c r="W50" s="20">
        <f t="shared" si="30"/>
        <v>0.85507773066828185</v>
      </c>
    </row>
    <row r="51" spans="2:23">
      <c r="B51" s="132" t="s">
        <v>148</v>
      </c>
      <c r="C51" s="133"/>
      <c r="D51" s="133"/>
      <c r="E51" s="133"/>
      <c r="F51" s="133"/>
      <c r="G51" s="133"/>
      <c r="H51" s="133"/>
      <c r="I51" s="133"/>
      <c r="J51" s="133"/>
      <c r="K51" s="133"/>
      <c r="M51" s="1" t="s">
        <v>176</v>
      </c>
      <c r="N51" s="1"/>
      <c r="O51" s="1" t="str">
        <f>$C$14</f>
        <v>2015-2016</v>
      </c>
      <c r="P51" s="1" t="str">
        <f>$D$14</f>
        <v>2016-2017</v>
      </c>
      <c r="Q51" s="1" t="str">
        <f>$E$14</f>
        <v>2017-2018</v>
      </c>
      <c r="R51" s="1" t="str">
        <f>$F$14</f>
        <v>2018-2019</v>
      </c>
      <c r="S51" s="1" t="str">
        <f>$G$14</f>
        <v>2019-2020</v>
      </c>
      <c r="T51" s="1" t="str">
        <f>$H$14</f>
        <v>2020-2021</v>
      </c>
      <c r="U51" s="1" t="str">
        <f>$I$14</f>
        <v>2021-2022</v>
      </c>
      <c r="V51" s="1" t="str">
        <f>$J$14</f>
        <v>2022-2023</v>
      </c>
      <c r="W51" s="1" t="str">
        <f>$K$14</f>
        <v>2023-2024</v>
      </c>
    </row>
    <row r="52" spans="2:23">
      <c r="B52" s="3" t="s">
        <v>113</v>
      </c>
      <c r="C52" s="8">
        <v>290</v>
      </c>
      <c r="D52" s="8">
        <v>260</v>
      </c>
      <c r="E52" s="8">
        <v>318</v>
      </c>
      <c r="F52" s="8">
        <v>284</v>
      </c>
      <c r="G52" s="8">
        <v>271</v>
      </c>
      <c r="H52" s="8">
        <v>344</v>
      </c>
      <c r="I52" s="8">
        <v>354</v>
      </c>
      <c r="J52" s="8">
        <v>564</v>
      </c>
      <c r="K52" s="8">
        <v>315</v>
      </c>
      <c r="N52" s="9" t="str">
        <f>B52</f>
        <v>Home-Based</v>
      </c>
      <c r="O52" s="11">
        <f>C52/SUM(C52:C54)</f>
        <v>1.1944478767659293E-2</v>
      </c>
      <c r="P52" s="11">
        <f t="shared" ref="P52:W52" si="31">D52/SUM(D52:D54)</f>
        <v>1.0771397796006298E-2</v>
      </c>
      <c r="Q52" s="11">
        <f t="shared" si="31"/>
        <v>1.2768520377434251E-2</v>
      </c>
      <c r="R52" s="11">
        <f t="shared" si="31"/>
        <v>1.1294042790105782E-2</v>
      </c>
      <c r="S52" s="11">
        <f t="shared" si="31"/>
        <v>1.0840433617344694E-2</v>
      </c>
      <c r="T52" s="11">
        <f t="shared" si="31"/>
        <v>1.361190250079139E-2</v>
      </c>
      <c r="U52" s="11">
        <f t="shared" si="31"/>
        <v>1.3607011070110701E-2</v>
      </c>
      <c r="V52" s="11">
        <f t="shared" si="31"/>
        <v>2.1367683273347225E-2</v>
      </c>
      <c r="W52" s="11">
        <f t="shared" si="31"/>
        <v>1.2199845081332301E-2</v>
      </c>
    </row>
    <row r="53" spans="2:23">
      <c r="B53" s="3" t="s">
        <v>114</v>
      </c>
      <c r="C53" s="8">
        <v>2667</v>
      </c>
      <c r="D53" s="8">
        <v>2638</v>
      </c>
      <c r="E53" s="8">
        <v>2749</v>
      </c>
      <c r="F53" s="8">
        <v>2758</v>
      </c>
      <c r="G53" s="8">
        <v>2363</v>
      </c>
      <c r="H53" s="8">
        <v>2543</v>
      </c>
      <c r="I53" s="8">
        <v>2757</v>
      </c>
      <c r="J53" s="8">
        <v>2918</v>
      </c>
      <c r="K53" s="8">
        <v>2779</v>
      </c>
      <c r="N53" s="9" t="str">
        <f>B53</f>
        <v>Private</v>
      </c>
      <c r="O53" s="11">
        <f>C53/SUM(C52:C54)</f>
        <v>0.109848016804646</v>
      </c>
      <c r="P53" s="11">
        <f t="shared" ref="P53:W53" si="32">D53/SUM(D52:D54)</f>
        <v>0.10928825917640235</v>
      </c>
      <c r="Q53" s="11">
        <f t="shared" si="32"/>
        <v>0.11037944187914074</v>
      </c>
      <c r="R53" s="11">
        <f t="shared" si="32"/>
        <v>0.1096794718841963</v>
      </c>
      <c r="S53" s="11">
        <f t="shared" si="32"/>
        <v>9.4523780951238048E-2</v>
      </c>
      <c r="T53" s="11">
        <f t="shared" si="32"/>
        <v>0.10062519784742006</v>
      </c>
      <c r="U53" s="11">
        <f t="shared" si="32"/>
        <v>0.10597324723247233</v>
      </c>
      <c r="V53" s="11">
        <f t="shared" si="32"/>
        <v>0.11055124076529646</v>
      </c>
      <c r="W53" s="11">
        <f t="shared" si="32"/>
        <v>0.1076297443841983</v>
      </c>
    </row>
    <row r="54" spans="2:23">
      <c r="B54" s="3" t="s">
        <v>115</v>
      </c>
      <c r="C54" s="8">
        <v>21322</v>
      </c>
      <c r="D54" s="8">
        <v>21240</v>
      </c>
      <c r="E54" s="8">
        <v>21838</v>
      </c>
      <c r="F54" s="8">
        <v>22104</v>
      </c>
      <c r="G54" s="8">
        <v>22365</v>
      </c>
      <c r="H54" s="8">
        <v>22385</v>
      </c>
      <c r="I54" s="8">
        <v>22905</v>
      </c>
      <c r="J54" s="8">
        <v>22913</v>
      </c>
      <c r="K54" s="8">
        <v>22726</v>
      </c>
      <c r="M54" s="19"/>
      <c r="N54" s="19" t="str">
        <f>B54</f>
        <v>Public</v>
      </c>
      <c r="O54" s="20">
        <f>C54/SUM(C52:C54)</f>
        <v>0.87820750442769469</v>
      </c>
      <c r="P54" s="20">
        <f t="shared" ref="P54:W54" si="33">D54/SUM(D52:D54)</f>
        <v>0.87994034302759139</v>
      </c>
      <c r="Q54" s="20">
        <f t="shared" si="33"/>
        <v>0.87685203774342502</v>
      </c>
      <c r="R54" s="20">
        <f t="shared" si="33"/>
        <v>0.87902648532569794</v>
      </c>
      <c r="S54" s="20">
        <f t="shared" si="33"/>
        <v>0.89463578543141731</v>
      </c>
      <c r="T54" s="20">
        <f t="shared" si="33"/>
        <v>0.88576289965178856</v>
      </c>
      <c r="U54" s="20">
        <f t="shared" si="33"/>
        <v>0.88041974169741699</v>
      </c>
      <c r="V54" s="20">
        <f t="shared" si="33"/>
        <v>0.86808107596135631</v>
      </c>
      <c r="W54" s="20">
        <f t="shared" si="33"/>
        <v>0.88017041053446943</v>
      </c>
    </row>
    <row r="55" spans="2:23">
      <c r="B55" s="132" t="s">
        <v>150</v>
      </c>
      <c r="C55" s="133"/>
      <c r="D55" s="133"/>
      <c r="E55" s="133"/>
      <c r="F55" s="133"/>
      <c r="G55" s="133"/>
      <c r="H55" s="133"/>
      <c r="I55" s="133"/>
      <c r="J55" s="133"/>
      <c r="K55" s="133"/>
      <c r="M55" s="1" t="s">
        <v>177</v>
      </c>
      <c r="N55" s="1"/>
      <c r="O55" s="1" t="str">
        <f>$C$14</f>
        <v>2015-2016</v>
      </c>
      <c r="P55" s="1" t="str">
        <f>$D$14</f>
        <v>2016-2017</v>
      </c>
      <c r="Q55" s="1" t="str">
        <f>$E$14</f>
        <v>2017-2018</v>
      </c>
      <c r="R55" s="1" t="str">
        <f>$F$14</f>
        <v>2018-2019</v>
      </c>
      <c r="S55" s="1" t="str">
        <f>$G$14</f>
        <v>2019-2020</v>
      </c>
      <c r="T55" s="1" t="str">
        <f>$H$14</f>
        <v>2020-2021</v>
      </c>
      <c r="U55" s="1" t="str">
        <f>$I$14</f>
        <v>2021-2022</v>
      </c>
      <c r="V55" s="1" t="str">
        <f>$J$14</f>
        <v>2022-2023</v>
      </c>
      <c r="W55" s="1" t="str">
        <f>$K$14</f>
        <v>2023-2024</v>
      </c>
    </row>
    <row r="56" spans="2:23">
      <c r="B56" s="3" t="s">
        <v>113</v>
      </c>
      <c r="C56" s="8">
        <v>267</v>
      </c>
      <c r="D56" s="8">
        <v>265</v>
      </c>
      <c r="E56" s="8">
        <v>236</v>
      </c>
      <c r="F56" s="8">
        <v>285</v>
      </c>
      <c r="G56" s="8">
        <v>266</v>
      </c>
      <c r="H56" s="8">
        <v>252</v>
      </c>
      <c r="I56" s="8">
        <v>313</v>
      </c>
      <c r="J56" s="8">
        <v>533</v>
      </c>
      <c r="K56" s="8">
        <v>294</v>
      </c>
      <c r="N56" s="9" t="str">
        <f>B56</f>
        <v>Home-Based</v>
      </c>
      <c r="O56" s="11">
        <f>C56/SUM(C56:C58)</f>
        <v>1.1040357260999008E-2</v>
      </c>
      <c r="P56" s="11">
        <f t="shared" ref="P56:W56" si="34">D56/SUM(D56:D58)</f>
        <v>1.0908941215214886E-2</v>
      </c>
      <c r="Q56" s="11">
        <f t="shared" si="34"/>
        <v>9.7589215564652856E-3</v>
      </c>
      <c r="R56" s="11">
        <f t="shared" si="34"/>
        <v>1.1472506239433218E-2</v>
      </c>
      <c r="S56" s="11">
        <f t="shared" si="34"/>
        <v>1.0681444002730595E-2</v>
      </c>
      <c r="T56" s="11">
        <f t="shared" si="34"/>
        <v>1.0162519659636247E-2</v>
      </c>
      <c r="U56" s="11">
        <f t="shared" si="34"/>
        <v>1.2499001677182334E-2</v>
      </c>
      <c r="V56" s="11">
        <f t="shared" si="34"/>
        <v>2.0227703984819736E-2</v>
      </c>
      <c r="W56" s="11">
        <f t="shared" si="34"/>
        <v>1.1182959300114112E-2</v>
      </c>
    </row>
    <row r="57" spans="2:23">
      <c r="B57" s="3" t="s">
        <v>114</v>
      </c>
      <c r="C57" s="8">
        <v>2612</v>
      </c>
      <c r="D57" s="8">
        <v>2684</v>
      </c>
      <c r="E57" s="8">
        <v>2588</v>
      </c>
      <c r="F57" s="8">
        <v>2790</v>
      </c>
      <c r="G57" s="8">
        <v>2344</v>
      </c>
      <c r="H57" s="8">
        <v>2501</v>
      </c>
      <c r="I57" s="8">
        <v>2596</v>
      </c>
      <c r="J57" s="8">
        <v>2756</v>
      </c>
      <c r="K57" s="8">
        <v>2798</v>
      </c>
      <c r="N57" s="9" t="str">
        <f>B57</f>
        <v>Private</v>
      </c>
      <c r="O57" s="11">
        <f>C57/SUM(C56:C58)</f>
        <v>0.10800529275554085</v>
      </c>
      <c r="P57" s="11">
        <f t="shared" ref="P57:W57" si="35">D57/SUM(D56:D58)</f>
        <v>0.11048904989296889</v>
      </c>
      <c r="Q57" s="11">
        <f t="shared" si="35"/>
        <v>0.10701732622089898</v>
      </c>
      <c r="R57" s="11">
        <f t="shared" si="35"/>
        <v>0.11230979792287256</v>
      </c>
      <c r="S57" s="11">
        <f t="shared" si="35"/>
        <v>9.4125205798498174E-2</v>
      </c>
      <c r="T57" s="11">
        <f t="shared" si="35"/>
        <v>0.10085897487599306</v>
      </c>
      <c r="U57" s="11">
        <f t="shared" si="35"/>
        <v>0.10366584138647073</v>
      </c>
      <c r="V57" s="11">
        <f t="shared" si="35"/>
        <v>0.10459203036053132</v>
      </c>
      <c r="W57" s="11">
        <f t="shared" si="35"/>
        <v>0.10642829973373906</v>
      </c>
    </row>
    <row r="58" spans="2:23">
      <c r="B58" s="3" t="s">
        <v>115</v>
      </c>
      <c r="C58" s="8">
        <v>21305</v>
      </c>
      <c r="D58" s="8">
        <v>21343</v>
      </c>
      <c r="E58" s="8">
        <v>21359</v>
      </c>
      <c r="F58" s="8">
        <v>21767</v>
      </c>
      <c r="G58" s="8">
        <v>22293</v>
      </c>
      <c r="H58" s="8">
        <v>22044</v>
      </c>
      <c r="I58" s="8">
        <v>22133</v>
      </c>
      <c r="J58" s="8">
        <v>23061</v>
      </c>
      <c r="K58" s="8">
        <v>23198</v>
      </c>
      <c r="M58" s="19"/>
      <c r="N58" s="19" t="str">
        <f>B58</f>
        <v>Public</v>
      </c>
      <c r="O58" s="20">
        <f>C58/SUM(C56:C58)</f>
        <v>0.88095434998346012</v>
      </c>
      <c r="P58" s="20">
        <f t="shared" ref="P58:W58" si="36">D58/SUM(D56:D58)</f>
        <v>0.87860200889181628</v>
      </c>
      <c r="Q58" s="20">
        <f t="shared" si="36"/>
        <v>0.88322375222263572</v>
      </c>
      <c r="R58" s="20">
        <f t="shared" si="36"/>
        <v>0.87621769583769427</v>
      </c>
      <c r="S58" s="20">
        <f t="shared" si="36"/>
        <v>0.89519335019877122</v>
      </c>
      <c r="T58" s="20">
        <f t="shared" si="36"/>
        <v>0.88897850546437074</v>
      </c>
      <c r="U58" s="20">
        <f t="shared" si="36"/>
        <v>0.88383515693634696</v>
      </c>
      <c r="V58" s="20">
        <f t="shared" si="36"/>
        <v>0.8751802656546489</v>
      </c>
      <c r="W58" s="20">
        <f t="shared" si="36"/>
        <v>0.88238874096614683</v>
      </c>
    </row>
    <row r="59" spans="2:23">
      <c r="B59" s="132" t="s">
        <v>151</v>
      </c>
      <c r="C59" s="133"/>
      <c r="D59" s="133"/>
      <c r="E59" s="133"/>
      <c r="F59" s="133"/>
      <c r="G59" s="133"/>
      <c r="H59" s="133"/>
      <c r="I59" s="133"/>
      <c r="J59" s="133"/>
      <c r="K59" s="133"/>
      <c r="M59" s="1" t="s">
        <v>178</v>
      </c>
      <c r="N59" s="1"/>
      <c r="O59" s="1" t="str">
        <f>$C$14</f>
        <v>2015-2016</v>
      </c>
      <c r="P59" s="1" t="str">
        <f>$D$14</f>
        <v>2016-2017</v>
      </c>
      <c r="Q59" s="1" t="str">
        <f>$E$14</f>
        <v>2017-2018</v>
      </c>
      <c r="R59" s="1" t="str">
        <f>$F$14</f>
        <v>2018-2019</v>
      </c>
      <c r="S59" s="1" t="str">
        <f>$G$14</f>
        <v>2019-2020</v>
      </c>
      <c r="T59" s="1" t="str">
        <f>$H$14</f>
        <v>2020-2021</v>
      </c>
      <c r="U59" s="1" t="str">
        <f>$I$14</f>
        <v>2021-2022</v>
      </c>
      <c r="V59" s="1" t="str">
        <f>$J$14</f>
        <v>2022-2023</v>
      </c>
      <c r="W59" s="1" t="str">
        <f>$K$14</f>
        <v>2023-2024</v>
      </c>
    </row>
    <row r="60" spans="2:23">
      <c r="B60" s="3" t="s">
        <v>113</v>
      </c>
      <c r="C60" s="8">
        <v>300</v>
      </c>
      <c r="D60" s="8">
        <v>238</v>
      </c>
      <c r="E60" s="8">
        <v>237</v>
      </c>
      <c r="F60" s="8">
        <v>240</v>
      </c>
      <c r="G60" s="8">
        <v>265</v>
      </c>
      <c r="H60" s="8">
        <v>252</v>
      </c>
      <c r="I60" s="8">
        <v>205</v>
      </c>
      <c r="J60" s="8">
        <v>516</v>
      </c>
      <c r="K60" s="8">
        <v>254</v>
      </c>
      <c r="N60" s="9" t="str">
        <f>B60</f>
        <v>Home-Based</v>
      </c>
      <c r="O60" s="11">
        <f>C60/SUM(C60:C62)</f>
        <v>1.3553808620222282E-2</v>
      </c>
      <c r="P60" s="11">
        <f t="shared" ref="P60:W60" si="37">D60/SUM(D60:D62)</f>
        <v>1.0437223172389598E-2</v>
      </c>
      <c r="Q60" s="11">
        <f t="shared" si="37"/>
        <v>1.0451578761686365E-2</v>
      </c>
      <c r="R60" s="11">
        <f t="shared" si="37"/>
        <v>1.0700432475812564E-2</v>
      </c>
      <c r="S60" s="11">
        <f t="shared" si="37"/>
        <v>1.1736049601417184E-2</v>
      </c>
      <c r="T60" s="11">
        <f t="shared" si="37"/>
        <v>1.1045364891518738E-2</v>
      </c>
      <c r="U60" s="11">
        <f t="shared" si="37"/>
        <v>8.8149294805641553E-3</v>
      </c>
      <c r="V60" s="11">
        <f t="shared" si="37"/>
        <v>2.1562522330373781E-2</v>
      </c>
      <c r="W60" s="11">
        <f t="shared" si="37"/>
        <v>1.0373698182560752E-2</v>
      </c>
    </row>
    <row r="61" spans="2:23">
      <c r="B61" s="3" t="s">
        <v>114</v>
      </c>
      <c r="C61" s="8">
        <v>2506</v>
      </c>
      <c r="D61" s="8">
        <v>2563</v>
      </c>
      <c r="E61" s="8">
        <v>2603</v>
      </c>
      <c r="F61" s="8">
        <v>2548</v>
      </c>
      <c r="G61" s="8">
        <v>2252</v>
      </c>
      <c r="H61" s="8">
        <v>2464</v>
      </c>
      <c r="I61" s="8">
        <v>2432</v>
      </c>
      <c r="J61" s="8">
        <v>2536</v>
      </c>
      <c r="K61" s="8">
        <v>2542</v>
      </c>
      <c r="N61" s="9" t="str">
        <f>B61</f>
        <v>Private</v>
      </c>
      <c r="O61" s="11">
        <f>C61/SUM(C60:C62)</f>
        <v>0.11321948134092347</v>
      </c>
      <c r="P61" s="11">
        <f t="shared" ref="P61:W61" si="38">D61/SUM(D60:D62)</f>
        <v>0.11239749155812831</v>
      </c>
      <c r="Q61" s="11">
        <f t="shared" si="38"/>
        <v>0.11479096842476627</v>
      </c>
      <c r="R61" s="11">
        <f t="shared" si="38"/>
        <v>0.11360292478487673</v>
      </c>
      <c r="S61" s="11">
        <f t="shared" si="38"/>
        <v>9.9734278122232067E-2</v>
      </c>
      <c r="T61" s="11">
        <f t="shared" si="38"/>
        <v>0.10799912338373877</v>
      </c>
      <c r="U61" s="11">
        <f t="shared" si="38"/>
        <v>0.10457516339869281</v>
      </c>
      <c r="V61" s="11">
        <f t="shared" si="38"/>
        <v>0.10597394695703083</v>
      </c>
      <c r="W61" s="11">
        <f t="shared" si="38"/>
        <v>0.10381866448846232</v>
      </c>
    </row>
    <row r="62" spans="2:23">
      <c r="B62" s="3" t="s">
        <v>115</v>
      </c>
      <c r="C62" s="8">
        <v>19328</v>
      </c>
      <c r="D62" s="8">
        <v>20002</v>
      </c>
      <c r="E62" s="8">
        <v>19836</v>
      </c>
      <c r="F62" s="8">
        <v>19641</v>
      </c>
      <c r="G62" s="8">
        <v>20063</v>
      </c>
      <c r="H62" s="8">
        <v>20099</v>
      </c>
      <c r="I62" s="8">
        <v>20619</v>
      </c>
      <c r="J62" s="8">
        <v>20878.41</v>
      </c>
      <c r="K62" s="8">
        <v>21689</v>
      </c>
      <c r="M62" s="19"/>
      <c r="N62" s="19" t="str">
        <f>B62</f>
        <v>Public</v>
      </c>
      <c r="O62" s="20">
        <f>C62/SUM(C60:C62)</f>
        <v>0.87322671003885421</v>
      </c>
      <c r="P62" s="20">
        <f t="shared" ref="P62:W62" si="39">D62/SUM(D60:D62)</f>
        <v>0.87716528526948212</v>
      </c>
      <c r="Q62" s="20">
        <f t="shared" si="39"/>
        <v>0.87475745281354733</v>
      </c>
      <c r="R62" s="20">
        <f t="shared" si="39"/>
        <v>0.87569664273931069</v>
      </c>
      <c r="S62" s="20">
        <f t="shared" si="39"/>
        <v>0.88852967227635071</v>
      </c>
      <c r="T62" s="20">
        <f t="shared" si="39"/>
        <v>0.88095551172474251</v>
      </c>
      <c r="U62" s="20">
        <f t="shared" si="39"/>
        <v>0.88660990712074306</v>
      </c>
      <c r="V62" s="20">
        <f t="shared" si="39"/>
        <v>0.87246353071259541</v>
      </c>
      <c r="W62" s="20">
        <f t="shared" si="39"/>
        <v>0.88580763732897694</v>
      </c>
    </row>
    <row r="63" spans="2:23">
      <c r="B63" s="132" t="s">
        <v>152</v>
      </c>
      <c r="C63" s="133"/>
      <c r="D63" s="133"/>
      <c r="E63" s="133"/>
      <c r="F63" s="133"/>
      <c r="G63" s="133"/>
      <c r="H63" s="133"/>
      <c r="I63" s="133"/>
      <c r="J63" s="133"/>
      <c r="K63" s="133"/>
      <c r="M63" s="1" t="s">
        <v>179</v>
      </c>
      <c r="N63" s="1"/>
      <c r="O63" s="1" t="str">
        <f>$C$14</f>
        <v>2015-2016</v>
      </c>
      <c r="P63" s="1" t="str">
        <f>$D$14</f>
        <v>2016-2017</v>
      </c>
      <c r="Q63" s="1" t="str">
        <f>$E$14</f>
        <v>2017-2018</v>
      </c>
      <c r="R63" s="1" t="str">
        <f>$F$14</f>
        <v>2018-2019</v>
      </c>
      <c r="S63" s="1" t="str">
        <f>$G$14</f>
        <v>2019-2020</v>
      </c>
      <c r="T63" s="1" t="str">
        <f>$H$14</f>
        <v>2020-2021</v>
      </c>
      <c r="U63" s="1" t="str">
        <f>$I$14</f>
        <v>2021-2022</v>
      </c>
      <c r="V63" s="1" t="str">
        <f>$J$14</f>
        <v>2022-2023</v>
      </c>
      <c r="W63" s="1" t="str">
        <f>$K$14</f>
        <v>2023-2024</v>
      </c>
    </row>
    <row r="64" spans="2:23">
      <c r="B64" s="3" t="s">
        <v>113</v>
      </c>
      <c r="C64" s="8">
        <v>274</v>
      </c>
      <c r="D64" s="8">
        <v>235</v>
      </c>
      <c r="E64" s="8">
        <v>226</v>
      </c>
      <c r="F64" s="8">
        <v>238</v>
      </c>
      <c r="G64" s="8">
        <v>227</v>
      </c>
      <c r="H64" s="8">
        <v>213</v>
      </c>
      <c r="I64" s="8">
        <v>198</v>
      </c>
      <c r="J64" s="8">
        <v>291</v>
      </c>
      <c r="K64" s="8">
        <v>214</v>
      </c>
      <c r="N64" s="9" t="str">
        <f>B64</f>
        <v>Home-Based</v>
      </c>
      <c r="O64" s="11">
        <f>C64/SUM(C64:C66)</f>
        <v>1.2385300366134791E-2</v>
      </c>
      <c r="P64" s="11">
        <f t="shared" ref="P64:W64" si="40">D64/SUM(D64:D66)</f>
        <v>1.0620508880553171E-2</v>
      </c>
      <c r="Q64" s="11">
        <f t="shared" si="40"/>
        <v>1.0060093478744715E-2</v>
      </c>
      <c r="R64" s="11">
        <f t="shared" si="40"/>
        <v>1.0784846837049122E-2</v>
      </c>
      <c r="S64" s="11">
        <f t="shared" si="40"/>
        <v>1.0592627158189455E-2</v>
      </c>
      <c r="T64" s="11">
        <f t="shared" si="40"/>
        <v>9.7881531179633292E-3</v>
      </c>
      <c r="U64" s="11">
        <f t="shared" si="40"/>
        <v>8.6353526102315847E-3</v>
      </c>
      <c r="V64" s="11">
        <f t="shared" si="40"/>
        <v>1.2587555968123637E-2</v>
      </c>
      <c r="W64" s="11">
        <f t="shared" si="40"/>
        <v>9.2233428152745447E-3</v>
      </c>
    </row>
    <row r="65" spans="2:23">
      <c r="B65" s="3" t="s">
        <v>114</v>
      </c>
      <c r="C65" s="8">
        <v>2455</v>
      </c>
      <c r="D65" s="8">
        <v>2493</v>
      </c>
      <c r="E65" s="8">
        <v>2470</v>
      </c>
      <c r="F65" s="8">
        <v>2566</v>
      </c>
      <c r="G65" s="8">
        <v>2135</v>
      </c>
      <c r="H65" s="8">
        <v>2295</v>
      </c>
      <c r="I65" s="8">
        <v>2498</v>
      </c>
      <c r="J65" s="8">
        <v>2416</v>
      </c>
      <c r="K65" s="8">
        <v>2418</v>
      </c>
      <c r="N65" s="9" t="str">
        <f>B65</f>
        <v>Private</v>
      </c>
      <c r="O65" s="11">
        <f>C65/SUM(C64:C66)</f>
        <v>0.11097048320752158</v>
      </c>
      <c r="P65" s="11">
        <f t="shared" ref="P65:V65" si="41">D65/SUM(D64:D66)</f>
        <v>0.11266778144348534</v>
      </c>
      <c r="Q65" s="11">
        <f t="shared" si="41"/>
        <v>0.10994880925884709</v>
      </c>
      <c r="R65" s="11">
        <f t="shared" si="41"/>
        <v>0.11627696211709262</v>
      </c>
      <c r="S65" s="11">
        <f t="shared" si="41"/>
        <v>9.9626691553896404E-2</v>
      </c>
      <c r="T65" s="11">
        <f t="shared" si="41"/>
        <v>0.10546390331326685</v>
      </c>
      <c r="U65" s="11">
        <f t="shared" si="41"/>
        <v>0.10894500414322474</v>
      </c>
      <c r="V65" s="11">
        <f t="shared" si="41"/>
        <v>0.10450699387967941</v>
      </c>
      <c r="W65" s="11">
        <f>K65/SUM(K64:K66)</f>
        <v>0.10421515386604603</v>
      </c>
    </row>
    <row r="66" spans="2:23">
      <c r="B66" s="3" t="s">
        <v>115</v>
      </c>
      <c r="C66" s="8">
        <v>19394</v>
      </c>
      <c r="D66" s="8">
        <v>19399</v>
      </c>
      <c r="E66" s="8">
        <v>19769</v>
      </c>
      <c r="F66" s="8">
        <v>19264</v>
      </c>
      <c r="G66" s="8">
        <v>19068</v>
      </c>
      <c r="H66" s="8">
        <v>19253</v>
      </c>
      <c r="I66" s="8">
        <v>20233</v>
      </c>
      <c r="J66" s="8">
        <v>20411.07</v>
      </c>
      <c r="K66" s="8">
        <v>20570</v>
      </c>
      <c r="N66" s="9" t="str">
        <f>B66</f>
        <v>Public</v>
      </c>
      <c r="O66" s="11">
        <f>C66/SUM(C64:C66)</f>
        <v>0.8766442164263436</v>
      </c>
      <c r="P66" s="11">
        <f t="shared" ref="P66:U66" si="42">D66/SUM(D64:D66)</f>
        <v>0.87671170967596146</v>
      </c>
      <c r="Q66" s="11">
        <f t="shared" si="42"/>
        <v>0.87999109726240821</v>
      </c>
      <c r="R66" s="11">
        <f t="shared" si="42"/>
        <v>0.87293819104585824</v>
      </c>
      <c r="S66" s="11">
        <f t="shared" si="42"/>
        <v>0.8897806812879141</v>
      </c>
      <c r="T66" s="11">
        <f t="shared" si="42"/>
        <v>0.88474794356876985</v>
      </c>
      <c r="U66" s="11">
        <f t="shared" si="42"/>
        <v>0.88241964324654365</v>
      </c>
      <c r="V66" s="11">
        <f>J66/SUM(J64:J66)</f>
        <v>0.88290545015219701</v>
      </c>
      <c r="W66" s="11">
        <f t="shared" ref="W66" si="43">K66/SUM(K64:K66)</f>
        <v>0.88656150331867944</v>
      </c>
    </row>
    <row r="67" spans="2:23">
      <c r="B67" s="132" t="s">
        <v>243</v>
      </c>
      <c r="C67" s="133"/>
      <c r="D67" s="133"/>
      <c r="E67" s="133"/>
      <c r="F67" s="133"/>
      <c r="G67" s="133"/>
      <c r="H67" s="133"/>
      <c r="I67" s="133"/>
      <c r="J67" s="133"/>
      <c r="K67" s="133"/>
      <c r="M67" s="55" t="s">
        <v>248</v>
      </c>
      <c r="N67" s="55"/>
      <c r="O67" s="55" t="str">
        <f>$C$14</f>
        <v>2015-2016</v>
      </c>
      <c r="P67" s="55" t="str">
        <f>$D$14</f>
        <v>2016-2017</v>
      </c>
      <c r="Q67" s="55" t="str">
        <f>$E$14</f>
        <v>2017-2018</v>
      </c>
      <c r="R67" s="55" t="str">
        <f>$F$14</f>
        <v>2018-2019</v>
      </c>
      <c r="S67" s="55" t="str">
        <f>$G$14</f>
        <v>2019-2020</v>
      </c>
      <c r="T67" s="55" t="str">
        <f>$H$14</f>
        <v>2020-2021</v>
      </c>
      <c r="U67" s="55" t="str">
        <f>$I$14</f>
        <v>2021-2022</v>
      </c>
      <c r="V67" s="55" t="str">
        <f>$J$14</f>
        <v>2022-2023</v>
      </c>
      <c r="W67" s="55" t="str">
        <f>$K$14</f>
        <v>2023-2024</v>
      </c>
    </row>
    <row r="68" spans="2:23">
      <c r="B68" s="3" t="s">
        <v>113</v>
      </c>
      <c r="C68" s="8">
        <v>1131</v>
      </c>
      <c r="D68" s="8">
        <v>998</v>
      </c>
      <c r="E68" s="8">
        <v>1017</v>
      </c>
      <c r="F68" s="8">
        <v>1047</v>
      </c>
      <c r="G68" s="8">
        <v>1029</v>
      </c>
      <c r="H68" s="8">
        <v>1061</v>
      </c>
      <c r="I68" s="8">
        <v>1070</v>
      </c>
      <c r="J68" s="8">
        <v>1904</v>
      </c>
      <c r="K68" s="8">
        <v>1077</v>
      </c>
      <c r="N68" s="9" t="str">
        <f>B68</f>
        <v>Home-Based</v>
      </c>
      <c r="O68" s="11">
        <f>C68/SUM(C68:C70)</f>
        <v>1.1579809562813556E-2</v>
      </c>
      <c r="P68" s="11">
        <f t="shared" ref="P68" si="44">D68/SUM(D68:D70)</f>
        <v>1.0096411626048338E-2</v>
      </c>
      <c r="Q68" s="11">
        <f t="shared" ref="Q68" si="45">E68/SUM(E68:E70)</f>
        <v>1.0137964033653654E-2</v>
      </c>
      <c r="R68" s="11">
        <f t="shared" ref="R68" si="46">F68/SUM(F68:F70)</f>
        <v>1.0334514514712125E-2</v>
      </c>
      <c r="S68" s="11">
        <f t="shared" ref="S68" si="47">G68/SUM(G68:G70)</f>
        <v>1.0180659714664503E-2</v>
      </c>
      <c r="T68" s="11">
        <f t="shared" ref="T68" si="48">H68/SUM(H68:H70)</f>
        <v>1.0419940289126335E-2</v>
      </c>
      <c r="U68" s="11">
        <f t="shared" ref="U68" si="49">I68/SUM(I68:I70)</f>
        <v>1.0413118583037322E-2</v>
      </c>
      <c r="V68" s="11">
        <f t="shared" ref="V68" si="50">J68/SUM(J68:J70)</f>
        <v>1.813359583872071E-2</v>
      </c>
      <c r="W68" s="11">
        <f t="shared" ref="W68" si="51">K68/SUM(K68:K70)</f>
        <v>1.0188058120175571E-2</v>
      </c>
    </row>
    <row r="69" spans="2:23">
      <c r="B69" s="3" t="s">
        <v>114</v>
      </c>
      <c r="C69" s="8">
        <v>10240</v>
      </c>
      <c r="D69" s="8">
        <v>10378</v>
      </c>
      <c r="E69" s="8">
        <v>10410</v>
      </c>
      <c r="F69" s="8">
        <v>10662</v>
      </c>
      <c r="G69" s="8">
        <v>9094</v>
      </c>
      <c r="H69" s="8">
        <v>9803</v>
      </c>
      <c r="I69" s="8">
        <v>10283</v>
      </c>
      <c r="J69" s="8">
        <v>10626</v>
      </c>
      <c r="K69" s="8">
        <v>10537</v>
      </c>
      <c r="N69" s="9" t="str">
        <f>B69</f>
        <v>Private</v>
      </c>
      <c r="O69" s="11">
        <f>C69/SUM(C68:C70)</f>
        <v>0.10484283812839153</v>
      </c>
      <c r="P69" s="11">
        <f t="shared" ref="P69" si="52">D69/SUM(D68:D70)</f>
        <v>0.10499054093700365</v>
      </c>
      <c r="Q69" s="11">
        <f t="shared" ref="Q69" si="53">E69/SUM(E68:E70)</f>
        <v>0.10377208022648431</v>
      </c>
      <c r="R69" s="11">
        <f t="shared" ref="R69" si="54">F69/SUM(F68:F70)</f>
        <v>0.10524029967130914</v>
      </c>
      <c r="S69" s="11">
        <f t="shared" ref="S69" si="55">G69/SUM(G68:G70)</f>
        <v>8.9973682648356645E-2</v>
      </c>
      <c r="T69" s="11">
        <f t="shared" ref="T69" si="56">H69/SUM(H68:H70)</f>
        <v>9.6273962916404776E-2</v>
      </c>
      <c r="U69" s="11">
        <f t="shared" ref="U69" si="57">I69/SUM(I68:I70)</f>
        <v>0.10007298914894652</v>
      </c>
      <c r="V69" s="11">
        <f t="shared" ref="V69" si="58">J69/SUM(J68:J70)</f>
        <v>0.10120146501168396</v>
      </c>
      <c r="W69" s="11">
        <f>K69/SUM(K68:K70)</f>
        <v>9.9676479491448464E-2</v>
      </c>
    </row>
    <row r="70" spans="2:23">
      <c r="B70" s="3" t="s">
        <v>115</v>
      </c>
      <c r="C70" s="8">
        <v>86299</v>
      </c>
      <c r="D70" s="8">
        <v>87471</v>
      </c>
      <c r="E70" s="8">
        <v>88889</v>
      </c>
      <c r="F70" s="8">
        <v>89602</v>
      </c>
      <c r="G70" s="8">
        <v>90951</v>
      </c>
      <c r="H70" s="8">
        <v>90960</v>
      </c>
      <c r="I70" s="8">
        <v>91402</v>
      </c>
      <c r="J70" s="8">
        <v>92468.48000000001</v>
      </c>
      <c r="K70" s="8">
        <v>94098</v>
      </c>
      <c r="N70" s="9" t="str">
        <f>B70</f>
        <v>Public</v>
      </c>
      <c r="O70" s="11">
        <f>C70/SUM(C68:C70)</f>
        <v>0.88357735230879497</v>
      </c>
      <c r="P70" s="11">
        <f t="shared" ref="P70" si="59">D70/SUM(D68:D70)</f>
        <v>0.88491304743694799</v>
      </c>
      <c r="Q70" s="11">
        <f t="shared" ref="Q70" si="60">E70/SUM(E68:E70)</f>
        <v>0.88608995573986205</v>
      </c>
      <c r="R70" s="11">
        <f t="shared" ref="R70" si="61">F70/SUM(F68:F70)</f>
        <v>0.88442518581397878</v>
      </c>
      <c r="S70" s="11">
        <f t="shared" ref="S70" si="62">G70/SUM(G68:G70)</f>
        <v>0.89984565763697888</v>
      </c>
      <c r="T70" s="11">
        <f t="shared" ref="T70" si="63">H70/SUM(H68:H70)</f>
        <v>0.89330609679446893</v>
      </c>
      <c r="U70" s="11">
        <f t="shared" ref="U70" si="64">I70/SUM(I68:I70)</f>
        <v>0.88951389226801614</v>
      </c>
      <c r="V70" s="11">
        <f>J70/SUM(J68:J70)</f>
        <v>0.88066493914959532</v>
      </c>
      <c r="W70" s="11">
        <f t="shared" ref="W70" si="65">K70/SUM(K68:K70)</f>
        <v>0.89013546238837593</v>
      </c>
    </row>
    <row r="71" spans="2:23">
      <c r="B71" s="137" t="s">
        <v>153</v>
      </c>
      <c r="C71" s="138">
        <v>25621</v>
      </c>
      <c r="D71" s="138">
        <v>25684</v>
      </c>
      <c r="E71" s="138">
        <v>25906</v>
      </c>
      <c r="F71" s="138">
        <v>26017</v>
      </c>
      <c r="G71" s="138">
        <v>25432</v>
      </c>
      <c r="H71" s="138">
        <v>22844</v>
      </c>
      <c r="I71" s="138">
        <v>24219</v>
      </c>
      <c r="J71" s="138">
        <v>24078.5</v>
      </c>
      <c r="K71" s="138">
        <v>22993</v>
      </c>
    </row>
    <row r="72" spans="2:23">
      <c r="B72" s="139" t="s">
        <v>154</v>
      </c>
      <c r="C72" s="140">
        <v>26647</v>
      </c>
      <c r="D72" s="140">
        <v>26258</v>
      </c>
      <c r="E72" s="140">
        <v>26159</v>
      </c>
      <c r="F72" s="140">
        <v>26057</v>
      </c>
      <c r="G72" s="140">
        <v>25882</v>
      </c>
      <c r="H72" s="140">
        <v>25087</v>
      </c>
      <c r="I72" s="140">
        <v>23736</v>
      </c>
      <c r="J72" s="140">
        <v>24916.5</v>
      </c>
      <c r="K72" s="140">
        <v>24278</v>
      </c>
      <c r="M72" s="1"/>
      <c r="N72" s="1"/>
      <c r="O72" s="1"/>
      <c r="P72" s="1"/>
      <c r="Q72" s="1"/>
      <c r="R72" s="1"/>
      <c r="S72" s="1"/>
      <c r="T72" s="1"/>
      <c r="U72" s="1"/>
      <c r="V72" s="1"/>
      <c r="W72" s="1"/>
    </row>
    <row r="73" spans="2:23">
      <c r="B73" s="139" t="s">
        <v>155</v>
      </c>
      <c r="C73" s="140">
        <v>26743</v>
      </c>
      <c r="D73" s="140">
        <v>26903</v>
      </c>
      <c r="E73" s="140">
        <v>26404</v>
      </c>
      <c r="F73" s="140">
        <v>26020</v>
      </c>
      <c r="G73" s="140">
        <v>25647</v>
      </c>
      <c r="H73" s="140">
        <v>25460</v>
      </c>
      <c r="I73" s="140">
        <v>24917</v>
      </c>
      <c r="J73" s="140">
        <v>24054.5</v>
      </c>
      <c r="K73" s="140">
        <v>25021</v>
      </c>
      <c r="O73" s="11"/>
      <c r="P73" s="11"/>
      <c r="Q73" s="11"/>
      <c r="R73" s="11"/>
      <c r="S73" s="11"/>
      <c r="T73" s="11"/>
      <c r="U73" s="11"/>
      <c r="V73" s="11"/>
      <c r="W73" s="11"/>
    </row>
    <row r="74" spans="2:23">
      <c r="B74" s="139" t="s">
        <v>156</v>
      </c>
      <c r="C74" s="140">
        <v>26465</v>
      </c>
      <c r="D74" s="140">
        <v>26951</v>
      </c>
      <c r="E74" s="140">
        <v>26949</v>
      </c>
      <c r="F74" s="140">
        <v>26295</v>
      </c>
      <c r="G74" s="140">
        <v>25777</v>
      </c>
      <c r="H74" s="140">
        <v>25309</v>
      </c>
      <c r="I74" s="140">
        <v>24998</v>
      </c>
      <c r="J74" s="140">
        <v>24847</v>
      </c>
      <c r="K74" s="140">
        <v>24076</v>
      </c>
      <c r="O74" s="11"/>
      <c r="P74" s="11"/>
      <c r="Q74" s="11"/>
      <c r="R74" s="11"/>
      <c r="S74" s="11"/>
      <c r="T74" s="11"/>
      <c r="U74" s="11"/>
      <c r="V74" s="11"/>
      <c r="W74" s="11"/>
    </row>
    <row r="75" spans="2:23">
      <c r="B75" s="139" t="s">
        <v>157</v>
      </c>
      <c r="C75" s="140">
        <v>25348</v>
      </c>
      <c r="D75" s="140">
        <v>26592</v>
      </c>
      <c r="E75" s="140">
        <v>27045</v>
      </c>
      <c r="F75" s="140">
        <v>26983</v>
      </c>
      <c r="G75" s="140">
        <v>25836</v>
      </c>
      <c r="H75" s="140">
        <v>25325</v>
      </c>
      <c r="I75" s="140">
        <v>24748</v>
      </c>
      <c r="J75" s="140">
        <v>25095</v>
      </c>
      <c r="K75" s="140">
        <v>24956</v>
      </c>
      <c r="O75" s="11"/>
      <c r="P75" s="11"/>
      <c r="Q75" s="11"/>
      <c r="R75" s="11"/>
      <c r="S75" s="11"/>
      <c r="T75" s="11"/>
      <c r="U75" s="11"/>
      <c r="V75" s="11"/>
      <c r="W75" s="11"/>
    </row>
    <row r="76" spans="2:23">
      <c r="B76" s="139" t="s">
        <v>158</v>
      </c>
      <c r="C76" s="140">
        <v>24743</v>
      </c>
      <c r="D76" s="140">
        <v>25606</v>
      </c>
      <c r="E76" s="140">
        <v>26742</v>
      </c>
      <c r="F76" s="140">
        <v>26983</v>
      </c>
      <c r="G76" s="140">
        <v>26533</v>
      </c>
      <c r="H76" s="140">
        <v>25534</v>
      </c>
      <c r="I76" s="140">
        <v>24836</v>
      </c>
      <c r="J76" s="140">
        <v>24969</v>
      </c>
      <c r="K76" s="140">
        <v>25051</v>
      </c>
    </row>
    <row r="77" spans="2:23">
      <c r="B77" s="139" t="s">
        <v>159</v>
      </c>
      <c r="C77" s="140">
        <v>24538</v>
      </c>
      <c r="D77" s="140">
        <v>24836</v>
      </c>
      <c r="E77" s="140">
        <v>25666</v>
      </c>
      <c r="F77" s="140">
        <v>26684</v>
      </c>
      <c r="G77" s="140">
        <v>26651</v>
      </c>
      <c r="H77" s="140">
        <v>26012</v>
      </c>
      <c r="I77" s="140">
        <v>24908</v>
      </c>
      <c r="J77" s="140">
        <v>24777</v>
      </c>
      <c r="K77" s="140">
        <v>24850</v>
      </c>
      <c r="M77" s="1"/>
      <c r="N77" s="1"/>
      <c r="O77" s="1"/>
      <c r="P77" s="1"/>
      <c r="Q77" s="1"/>
      <c r="R77" s="1"/>
      <c r="S77" s="1"/>
      <c r="T77" s="1"/>
      <c r="U77" s="1"/>
      <c r="V77" s="1"/>
      <c r="W77" s="1"/>
    </row>
    <row r="78" spans="2:23">
      <c r="B78" s="139" t="s">
        <v>160</v>
      </c>
      <c r="C78" s="140">
        <v>24336</v>
      </c>
      <c r="D78" s="140">
        <v>24766</v>
      </c>
      <c r="E78" s="140">
        <v>24935</v>
      </c>
      <c r="F78" s="140">
        <v>25613</v>
      </c>
      <c r="G78" s="140">
        <v>26342</v>
      </c>
      <c r="H78" s="140">
        <v>26147</v>
      </c>
      <c r="I78" s="140">
        <v>25573</v>
      </c>
      <c r="J78" s="140">
        <v>24918</v>
      </c>
      <c r="K78" s="140">
        <v>24649</v>
      </c>
      <c r="O78" s="11"/>
      <c r="P78" s="11"/>
      <c r="Q78" s="11"/>
      <c r="R78" s="11"/>
      <c r="S78" s="11"/>
      <c r="T78" s="11"/>
      <c r="U78" s="11"/>
      <c r="V78" s="11"/>
      <c r="W78" s="11"/>
    </row>
    <row r="79" spans="2:23">
      <c r="B79" s="139" t="s">
        <v>161</v>
      </c>
      <c r="C79" s="140">
        <v>23585</v>
      </c>
      <c r="D79" s="140">
        <v>24493</v>
      </c>
      <c r="E79" s="140">
        <v>24921</v>
      </c>
      <c r="F79" s="140">
        <v>24874</v>
      </c>
      <c r="G79" s="140">
        <v>25360</v>
      </c>
      <c r="H79" s="140">
        <v>25984</v>
      </c>
      <c r="I79" s="140">
        <v>25817</v>
      </c>
      <c r="J79" s="140">
        <v>25649</v>
      </c>
      <c r="K79" s="140">
        <v>24765</v>
      </c>
      <c r="O79" s="11"/>
      <c r="P79" s="11"/>
      <c r="Q79" s="11"/>
      <c r="R79" s="11"/>
      <c r="S79" s="11"/>
      <c r="T79" s="11"/>
      <c r="U79" s="11"/>
      <c r="V79" s="11"/>
      <c r="W79" s="11"/>
    </row>
    <row r="80" spans="2:23">
      <c r="B80" s="139" t="s">
        <v>163</v>
      </c>
      <c r="C80" s="140">
        <v>24279</v>
      </c>
      <c r="D80" s="140">
        <v>24138</v>
      </c>
      <c r="E80" s="140">
        <v>24905</v>
      </c>
      <c r="F80" s="140">
        <v>25146</v>
      </c>
      <c r="G80" s="140">
        <v>24999</v>
      </c>
      <c r="H80" s="140">
        <v>25272</v>
      </c>
      <c r="I80" s="140">
        <v>26016</v>
      </c>
      <c r="J80" s="140">
        <v>26395</v>
      </c>
      <c r="K80" s="140">
        <v>25820</v>
      </c>
      <c r="O80" s="11"/>
      <c r="P80" s="11"/>
      <c r="Q80" s="11"/>
      <c r="R80" s="11"/>
      <c r="S80" s="11"/>
      <c r="T80" s="11"/>
      <c r="U80" s="11"/>
      <c r="V80" s="11"/>
      <c r="W80" s="11"/>
    </row>
    <row r="81" spans="2:23">
      <c r="B81" s="139" t="s">
        <v>164</v>
      </c>
      <c r="C81" s="140">
        <v>24184</v>
      </c>
      <c r="D81" s="140">
        <v>24292</v>
      </c>
      <c r="E81" s="140">
        <v>24183</v>
      </c>
      <c r="F81" s="140">
        <v>24842</v>
      </c>
      <c r="G81" s="140">
        <v>24903</v>
      </c>
      <c r="H81" s="140">
        <v>24797</v>
      </c>
      <c r="I81" s="140">
        <v>25042</v>
      </c>
      <c r="J81" s="140">
        <v>26350</v>
      </c>
      <c r="K81" s="140">
        <v>26290</v>
      </c>
    </row>
    <row r="82" spans="2:23">
      <c r="B82" s="139" t="s">
        <v>165</v>
      </c>
      <c r="C82" s="140">
        <v>22134</v>
      </c>
      <c r="D82" s="140">
        <v>22803</v>
      </c>
      <c r="E82" s="140">
        <v>22676</v>
      </c>
      <c r="F82" s="140">
        <v>22429</v>
      </c>
      <c r="G82" s="140">
        <v>22580</v>
      </c>
      <c r="H82" s="140">
        <v>22815</v>
      </c>
      <c r="I82" s="140">
        <v>23256</v>
      </c>
      <c r="J82" s="140">
        <v>23930.41</v>
      </c>
      <c r="K82" s="140">
        <v>24485</v>
      </c>
      <c r="M82" s="1"/>
      <c r="N82" s="1"/>
      <c r="O82" s="1"/>
      <c r="P82" s="1"/>
      <c r="Q82" s="1"/>
      <c r="R82" s="1"/>
      <c r="S82" s="1"/>
      <c r="T82" s="1"/>
      <c r="U82" s="1"/>
      <c r="V82" s="1"/>
      <c r="W82" s="1"/>
    </row>
    <row r="83" spans="2:23">
      <c r="B83" s="139" t="s">
        <v>166</v>
      </c>
      <c r="C83" s="140">
        <v>22123</v>
      </c>
      <c r="D83" s="140">
        <v>22127</v>
      </c>
      <c r="E83" s="140">
        <v>22465</v>
      </c>
      <c r="F83" s="140">
        <v>22068</v>
      </c>
      <c r="G83" s="140">
        <v>21430</v>
      </c>
      <c r="H83" s="140">
        <v>21761</v>
      </c>
      <c r="I83" s="140">
        <v>22929</v>
      </c>
      <c r="J83" s="140">
        <v>23118.07</v>
      </c>
      <c r="K83" s="140">
        <v>23202</v>
      </c>
      <c r="O83" s="11"/>
      <c r="P83" s="11"/>
      <c r="Q83" s="11"/>
      <c r="R83" s="11"/>
      <c r="S83" s="11"/>
      <c r="T83" s="11"/>
      <c r="U83" s="11"/>
      <c r="V83" s="11"/>
      <c r="W83" s="11"/>
    </row>
    <row r="84" spans="2:23">
      <c r="B84" s="139" t="s">
        <v>247</v>
      </c>
      <c r="C84" s="140">
        <v>97670</v>
      </c>
      <c r="D84" s="140">
        <v>98847</v>
      </c>
      <c r="E84" s="140">
        <v>100316</v>
      </c>
      <c r="F84" s="140">
        <v>101311</v>
      </c>
      <c r="G84" s="140">
        <v>101074</v>
      </c>
      <c r="H84" s="140">
        <v>101824</v>
      </c>
      <c r="I84" s="140">
        <v>102755</v>
      </c>
      <c r="J84" s="140">
        <v>104998.48000000001</v>
      </c>
      <c r="K84" s="140">
        <v>105712</v>
      </c>
      <c r="O84" s="11"/>
      <c r="P84" s="11"/>
      <c r="Q84" s="11"/>
      <c r="R84" s="11"/>
      <c r="S84" s="11"/>
      <c r="T84" s="11"/>
      <c r="U84" s="11"/>
      <c r="V84" s="11"/>
      <c r="W84" s="11"/>
    </row>
    <row r="85" spans="2:23">
      <c r="O85" s="11"/>
      <c r="P85" s="11"/>
      <c r="Q85" s="11"/>
      <c r="R85" s="11"/>
      <c r="S85" s="11"/>
      <c r="T85" s="11"/>
      <c r="U85" s="11"/>
      <c r="V85" s="11"/>
      <c r="W85" s="11"/>
    </row>
    <row r="87" spans="2:23">
      <c r="M87" s="1"/>
      <c r="N87" s="1"/>
      <c r="O87" s="1"/>
      <c r="P87" s="1"/>
      <c r="Q87" s="1"/>
      <c r="R87" s="1"/>
      <c r="S87" s="1"/>
      <c r="T87" s="1"/>
      <c r="U87" s="1"/>
      <c r="V87" s="1"/>
      <c r="W87" s="1"/>
    </row>
    <row r="88" spans="2:23">
      <c r="O88" s="11"/>
      <c r="P88" s="11"/>
      <c r="Q88" s="11"/>
      <c r="R88" s="11"/>
      <c r="S88" s="11"/>
      <c r="T88" s="11"/>
      <c r="U88" s="11"/>
      <c r="V88" s="11"/>
      <c r="W88" s="11"/>
    </row>
    <row r="89" spans="2:23">
      <c r="O89" s="11"/>
      <c r="P89" s="11"/>
      <c r="Q89" s="11"/>
      <c r="R89" s="11"/>
      <c r="S89" s="11"/>
      <c r="T89" s="11"/>
      <c r="U89" s="11"/>
      <c r="V89" s="11"/>
      <c r="W89" s="11"/>
    </row>
    <row r="90" spans="2:23">
      <c r="O90" s="11"/>
      <c r="P90" s="11"/>
      <c r="Q90" s="11"/>
      <c r="R90" s="11"/>
      <c r="S90" s="11"/>
      <c r="T90" s="11"/>
      <c r="U90" s="11"/>
      <c r="V90" s="11"/>
      <c r="W90" s="11"/>
    </row>
    <row r="92" spans="2:23">
      <c r="M92" s="1"/>
      <c r="N92" s="1"/>
      <c r="O92" s="1"/>
      <c r="P92" s="1"/>
      <c r="Q92" s="1"/>
      <c r="R92" s="1"/>
      <c r="S92" s="1"/>
      <c r="T92" s="1"/>
      <c r="U92" s="1"/>
      <c r="V92" s="1"/>
      <c r="W92" s="1"/>
    </row>
    <row r="93" spans="2:23">
      <c r="O93" s="11"/>
      <c r="P93" s="11"/>
      <c r="Q93" s="11"/>
      <c r="R93" s="11"/>
      <c r="S93" s="11"/>
      <c r="T93" s="11"/>
      <c r="U93" s="11"/>
      <c r="V93" s="11"/>
      <c r="W93" s="11"/>
    </row>
    <row r="94" spans="2:23">
      <c r="O94" s="11"/>
      <c r="P94" s="11"/>
      <c r="Q94" s="11"/>
      <c r="R94" s="11"/>
      <c r="S94" s="11"/>
      <c r="T94" s="11"/>
      <c r="U94" s="11"/>
      <c r="V94" s="11"/>
      <c r="W94" s="11"/>
    </row>
    <row r="95" spans="2:23">
      <c r="O95" s="11"/>
      <c r="P95" s="11"/>
      <c r="Q95" s="11"/>
      <c r="R95" s="11"/>
      <c r="S95" s="11"/>
      <c r="T95" s="11"/>
      <c r="U95" s="11"/>
      <c r="V95" s="11"/>
      <c r="W95" s="11"/>
    </row>
    <row r="97" spans="13:23">
      <c r="M97" s="1"/>
      <c r="N97" s="1"/>
      <c r="O97" s="1"/>
      <c r="P97" s="1"/>
      <c r="Q97" s="1"/>
      <c r="R97" s="1"/>
      <c r="S97" s="1"/>
      <c r="T97" s="1"/>
      <c r="U97" s="1"/>
      <c r="V97" s="1"/>
      <c r="W97" s="1"/>
    </row>
    <row r="98" spans="13:23">
      <c r="O98" s="11"/>
      <c r="P98" s="11"/>
      <c r="Q98" s="11"/>
      <c r="R98" s="11"/>
      <c r="S98" s="11"/>
      <c r="T98" s="11"/>
      <c r="U98" s="11"/>
      <c r="V98" s="11"/>
      <c r="W98" s="11"/>
    </row>
    <row r="99" spans="13:23">
      <c r="O99" s="11"/>
      <c r="P99" s="11"/>
      <c r="Q99" s="11"/>
      <c r="R99" s="11"/>
      <c r="S99" s="11"/>
      <c r="T99" s="11"/>
      <c r="U99" s="11"/>
      <c r="V99" s="11"/>
      <c r="W99" s="11"/>
    </row>
    <row r="100" spans="13:23">
      <c r="O100" s="11"/>
      <c r="P100" s="11"/>
      <c r="Q100" s="11"/>
      <c r="R100" s="11"/>
      <c r="S100" s="11"/>
      <c r="T100" s="11"/>
      <c r="U100" s="11"/>
      <c r="V100" s="11"/>
      <c r="W100" s="11"/>
    </row>
    <row r="102" spans="13:23">
      <c r="M102" s="1"/>
      <c r="N102" s="1"/>
      <c r="O102" s="1"/>
      <c r="P102" s="1"/>
      <c r="Q102" s="1"/>
      <c r="R102" s="1"/>
      <c r="S102" s="1"/>
      <c r="T102" s="1"/>
      <c r="U102" s="1"/>
      <c r="V102" s="1"/>
      <c r="W102" s="1"/>
    </row>
    <row r="103" spans="13:23">
      <c r="O103" s="11"/>
      <c r="P103" s="11"/>
      <c r="Q103" s="11"/>
      <c r="R103" s="11"/>
      <c r="S103" s="11"/>
      <c r="T103" s="11"/>
      <c r="U103" s="11"/>
      <c r="V103" s="11"/>
      <c r="W103" s="11"/>
    </row>
    <row r="104" spans="13:23">
      <c r="O104" s="11"/>
      <c r="P104" s="11"/>
      <c r="Q104" s="11"/>
      <c r="R104" s="11"/>
      <c r="S104" s="11"/>
      <c r="T104" s="11"/>
      <c r="U104" s="11"/>
      <c r="V104" s="11"/>
      <c r="W104" s="11"/>
    </row>
    <row r="105" spans="13:23">
      <c r="O105" s="11"/>
      <c r="P105" s="11"/>
      <c r="Q105" s="11"/>
      <c r="R105" s="11"/>
      <c r="S105" s="11"/>
      <c r="T105" s="11"/>
      <c r="U105" s="11"/>
      <c r="V105" s="11"/>
      <c r="W105" s="11"/>
    </row>
    <row r="107" spans="13:23">
      <c r="M107" s="1"/>
      <c r="N107" s="1"/>
      <c r="O107" s="1"/>
      <c r="P107" s="1"/>
      <c r="Q107" s="1"/>
      <c r="R107" s="1"/>
      <c r="S107" s="1"/>
      <c r="T107" s="1"/>
      <c r="U107" s="1"/>
      <c r="V107" s="1"/>
      <c r="W107" s="1"/>
    </row>
    <row r="108" spans="13:23">
      <c r="O108" s="11"/>
      <c r="P108" s="11"/>
      <c r="Q108" s="11"/>
      <c r="R108" s="11"/>
      <c r="S108" s="11"/>
      <c r="T108" s="11"/>
      <c r="U108" s="11"/>
      <c r="V108" s="11"/>
      <c r="W108" s="11"/>
    </row>
    <row r="109" spans="13:23">
      <c r="O109" s="11"/>
      <c r="P109" s="11"/>
      <c r="Q109" s="11"/>
      <c r="R109" s="11"/>
      <c r="S109" s="11"/>
      <c r="T109" s="11"/>
      <c r="U109" s="11"/>
      <c r="V109" s="11"/>
      <c r="W109" s="11"/>
    </row>
    <row r="110" spans="13:23">
      <c r="O110" s="11"/>
      <c r="P110" s="11"/>
      <c r="Q110" s="11"/>
      <c r="R110" s="11"/>
      <c r="S110" s="11"/>
      <c r="T110" s="11"/>
      <c r="U110" s="11"/>
      <c r="V110" s="11"/>
      <c r="W110" s="11"/>
    </row>
    <row r="112" spans="13:23">
      <c r="M112" s="1"/>
      <c r="N112" s="1"/>
      <c r="O112" s="1"/>
      <c r="P112" s="1"/>
      <c r="Q112" s="1"/>
      <c r="R112" s="1"/>
      <c r="S112" s="1"/>
      <c r="T112" s="1"/>
      <c r="U112" s="1"/>
      <c r="V112" s="1"/>
      <c r="W112" s="1"/>
    </row>
    <row r="113" spans="13:23">
      <c r="O113" s="11"/>
      <c r="P113" s="11"/>
      <c r="Q113" s="11"/>
      <c r="R113" s="11"/>
      <c r="S113" s="11"/>
      <c r="T113" s="11"/>
      <c r="U113" s="11"/>
      <c r="V113" s="11"/>
      <c r="W113" s="11"/>
    </row>
    <row r="114" spans="13:23">
      <c r="O114" s="11"/>
      <c r="P114" s="11"/>
      <c r="Q114" s="11"/>
      <c r="R114" s="11"/>
      <c r="S114" s="11"/>
      <c r="T114" s="11"/>
      <c r="U114" s="11"/>
      <c r="V114" s="11"/>
      <c r="W114" s="11"/>
    </row>
    <row r="115" spans="13:23">
      <c r="O115" s="11"/>
      <c r="P115" s="11"/>
      <c r="Q115" s="11"/>
      <c r="R115" s="11"/>
      <c r="S115" s="11"/>
      <c r="T115" s="11"/>
      <c r="U115" s="11"/>
      <c r="V115" s="11"/>
      <c r="W115" s="11"/>
    </row>
    <row r="117" spans="13:23">
      <c r="M117" s="1"/>
      <c r="N117" s="1"/>
      <c r="O117" s="1"/>
      <c r="P117" s="1"/>
      <c r="Q117" s="1"/>
      <c r="R117" s="1"/>
      <c r="S117" s="1"/>
      <c r="T117" s="1"/>
      <c r="U117" s="1"/>
      <c r="V117" s="1"/>
      <c r="W117" s="1"/>
    </row>
    <row r="118" spans="13:23">
      <c r="O118" s="11"/>
      <c r="P118" s="11"/>
      <c r="Q118" s="11"/>
      <c r="R118" s="11"/>
      <c r="S118" s="11"/>
      <c r="T118" s="11"/>
      <c r="U118" s="11"/>
      <c r="V118" s="11"/>
      <c r="W118" s="11"/>
    </row>
    <row r="119" spans="13:23">
      <c r="O119" s="11"/>
      <c r="P119" s="11"/>
      <c r="Q119" s="11"/>
      <c r="R119" s="11"/>
      <c r="S119" s="11"/>
      <c r="T119" s="11"/>
      <c r="U119" s="11"/>
      <c r="V119" s="11"/>
      <c r="W119" s="11"/>
    </row>
    <row r="120" spans="13:23">
      <c r="O120" s="11"/>
      <c r="P120" s="11"/>
      <c r="Q120" s="11"/>
      <c r="R120" s="11"/>
      <c r="S120" s="11"/>
      <c r="T120" s="11"/>
      <c r="U120" s="11"/>
      <c r="V120" s="11"/>
      <c r="W120" s="11"/>
    </row>
    <row r="122" spans="13:23">
      <c r="M122" s="1"/>
      <c r="N122" s="1"/>
      <c r="O122" s="1"/>
      <c r="P122" s="1"/>
      <c r="Q122" s="1"/>
      <c r="R122" s="1"/>
      <c r="S122" s="1"/>
      <c r="T122" s="1"/>
      <c r="U122" s="1"/>
      <c r="V122" s="1"/>
      <c r="W122" s="1"/>
    </row>
    <row r="123" spans="13:23">
      <c r="O123" s="11"/>
      <c r="P123" s="11"/>
      <c r="Q123" s="11"/>
      <c r="R123" s="11"/>
      <c r="S123" s="11"/>
      <c r="T123" s="11"/>
      <c r="U123" s="11"/>
      <c r="V123" s="11"/>
      <c r="W123" s="11"/>
    </row>
    <row r="124" spans="13:23">
      <c r="O124" s="11"/>
      <c r="P124" s="11"/>
      <c r="Q124" s="11"/>
      <c r="R124" s="11"/>
      <c r="S124" s="11"/>
      <c r="T124" s="11"/>
      <c r="U124" s="11"/>
      <c r="V124" s="11"/>
      <c r="W124" s="11"/>
    </row>
    <row r="125" spans="13:23">
      <c r="O125" s="11"/>
      <c r="P125" s="11"/>
      <c r="Q125" s="11"/>
      <c r="R125" s="11"/>
      <c r="S125" s="11"/>
      <c r="T125" s="11"/>
      <c r="U125" s="11"/>
      <c r="V125" s="11"/>
      <c r="W125" s="11"/>
    </row>
    <row r="127" spans="13:23">
      <c r="M127" s="1"/>
      <c r="N127" s="1"/>
      <c r="O127" s="1"/>
      <c r="P127" s="1"/>
      <c r="Q127" s="1"/>
      <c r="R127" s="1"/>
      <c r="S127" s="1"/>
      <c r="T127" s="1"/>
      <c r="U127" s="1"/>
      <c r="V127" s="1"/>
      <c r="W127" s="1"/>
    </row>
    <row r="128" spans="13:23">
      <c r="O128" s="11"/>
      <c r="P128" s="11"/>
      <c r="Q128" s="11"/>
      <c r="R128" s="11"/>
      <c r="S128" s="11"/>
      <c r="T128" s="11"/>
      <c r="U128" s="11"/>
      <c r="V128" s="11"/>
      <c r="W128" s="11"/>
    </row>
    <row r="129" spans="13:23">
      <c r="O129" s="11"/>
      <c r="P129" s="11"/>
      <c r="Q129" s="11"/>
      <c r="R129" s="11"/>
      <c r="S129" s="11"/>
      <c r="T129" s="11"/>
      <c r="U129" s="11"/>
      <c r="V129" s="11"/>
      <c r="W129" s="11"/>
    </row>
    <row r="130" spans="13:23">
      <c r="O130" s="11"/>
      <c r="P130" s="11"/>
      <c r="Q130" s="11"/>
      <c r="R130" s="11"/>
      <c r="S130" s="11"/>
      <c r="T130" s="11"/>
      <c r="U130" s="11"/>
      <c r="V130" s="11"/>
      <c r="W130" s="11"/>
    </row>
    <row r="132" spans="13:23">
      <c r="M132" s="1"/>
      <c r="N132" s="1"/>
      <c r="O132" s="1"/>
      <c r="P132" s="1"/>
      <c r="Q132" s="1"/>
      <c r="R132" s="1"/>
      <c r="S132" s="1"/>
      <c r="T132" s="1"/>
      <c r="U132" s="1"/>
      <c r="V132" s="1"/>
      <c r="W132" s="1"/>
    </row>
    <row r="133" spans="13:23">
      <c r="O133" s="11"/>
      <c r="P133" s="11"/>
      <c r="Q133" s="11"/>
      <c r="R133" s="11"/>
      <c r="S133" s="11"/>
      <c r="T133" s="11"/>
      <c r="U133" s="11"/>
      <c r="V133" s="11"/>
      <c r="W133" s="11"/>
    </row>
    <row r="134" spans="13:23">
      <c r="O134" s="11"/>
      <c r="P134" s="11"/>
      <c r="Q134" s="11"/>
      <c r="R134" s="11"/>
      <c r="S134" s="11"/>
      <c r="T134" s="11"/>
      <c r="U134" s="11"/>
      <c r="V134" s="11"/>
      <c r="W134" s="11"/>
    </row>
    <row r="135" spans="13:23">
      <c r="O135" s="11"/>
      <c r="P135" s="11"/>
      <c r="Q135" s="11"/>
      <c r="R135" s="11"/>
      <c r="S135" s="11"/>
      <c r="T135" s="11"/>
      <c r="U135" s="11"/>
      <c r="V135" s="11"/>
      <c r="W135" s="11"/>
    </row>
    <row r="137" spans="13:23">
      <c r="M137" s="1"/>
      <c r="N137" s="1"/>
      <c r="O137" s="1"/>
      <c r="P137" s="1"/>
      <c r="Q137" s="1"/>
      <c r="R137" s="1"/>
      <c r="S137" s="1"/>
      <c r="T137" s="1"/>
      <c r="U137" s="1"/>
      <c r="V137" s="1"/>
      <c r="W137" s="1"/>
    </row>
    <row r="138" spans="13:23">
      <c r="O138" s="11"/>
      <c r="P138" s="11"/>
      <c r="Q138" s="11"/>
      <c r="R138" s="11"/>
      <c r="S138" s="11"/>
      <c r="T138" s="11"/>
      <c r="U138" s="11"/>
      <c r="V138" s="11"/>
      <c r="W138" s="11"/>
    </row>
    <row r="139" spans="13:23">
      <c r="O139" s="11"/>
      <c r="P139" s="11"/>
      <c r="Q139" s="11"/>
      <c r="R139" s="11"/>
      <c r="S139" s="11"/>
      <c r="T139" s="11"/>
      <c r="U139" s="11"/>
      <c r="V139" s="11"/>
      <c r="W139" s="11"/>
    </row>
    <row r="141" spans="13:23">
      <c r="M141" s="1"/>
      <c r="N141" s="1"/>
      <c r="O141" s="1"/>
      <c r="P141" s="1"/>
      <c r="Q141" s="1"/>
      <c r="R141" s="1"/>
      <c r="S141" s="1"/>
      <c r="T141" s="1"/>
      <c r="U141" s="1"/>
      <c r="V141" s="1"/>
      <c r="W141" s="1"/>
    </row>
    <row r="142" spans="13:23">
      <c r="O142" s="11"/>
      <c r="P142" s="11"/>
      <c r="Q142" s="11"/>
      <c r="R142" s="11"/>
      <c r="S142" s="11"/>
      <c r="T142" s="11"/>
      <c r="U142" s="11"/>
      <c r="V142" s="11"/>
      <c r="W142" s="11"/>
    </row>
    <row r="143" spans="13:23">
      <c r="O143" s="11"/>
      <c r="P143" s="11"/>
      <c r="Q143" s="11"/>
      <c r="R143" s="11"/>
      <c r="S143" s="11"/>
      <c r="T143" s="11"/>
      <c r="U143" s="11"/>
      <c r="V143" s="11"/>
      <c r="W143" s="11"/>
    </row>
    <row r="144" spans="13:23">
      <c r="O144" s="11"/>
      <c r="P144" s="11"/>
      <c r="Q144" s="11"/>
      <c r="R144" s="11"/>
      <c r="S144" s="11"/>
      <c r="T144" s="11"/>
      <c r="U144" s="11"/>
      <c r="V144" s="11"/>
      <c r="W144" s="11"/>
    </row>
    <row r="146" spans="13:23">
      <c r="M146" s="1"/>
      <c r="N146" s="1"/>
      <c r="O146" s="1"/>
      <c r="P146" s="1"/>
      <c r="Q146" s="1"/>
      <c r="R146" s="1"/>
      <c r="S146" s="1"/>
      <c r="T146" s="1"/>
      <c r="U146" s="1"/>
      <c r="V146" s="1"/>
      <c r="W146" s="1"/>
    </row>
    <row r="147" spans="13:23">
      <c r="O147" s="11"/>
      <c r="P147" s="11"/>
      <c r="Q147" s="11"/>
      <c r="R147" s="11"/>
      <c r="S147" s="11"/>
      <c r="T147" s="11"/>
      <c r="U147" s="11"/>
      <c r="V147" s="11"/>
      <c r="W147" s="11"/>
    </row>
    <row r="148" spans="13:23">
      <c r="O148" s="11"/>
      <c r="P148" s="11"/>
      <c r="Q148" s="11"/>
      <c r="R148" s="11"/>
      <c r="S148" s="11"/>
      <c r="T148" s="11"/>
      <c r="U148" s="11"/>
      <c r="V148" s="11"/>
      <c r="W148" s="11"/>
    </row>
    <row r="149" spans="13:23">
      <c r="O149" s="11"/>
      <c r="P149" s="11"/>
      <c r="Q149" s="11"/>
      <c r="R149" s="11"/>
      <c r="S149" s="11"/>
      <c r="T149" s="11"/>
      <c r="U149" s="11"/>
      <c r="V149" s="11"/>
      <c r="W149" s="11"/>
    </row>
    <row r="151" spans="13:23">
      <c r="M151" s="1"/>
      <c r="N151" s="1"/>
      <c r="O151" s="1"/>
      <c r="P151" s="1"/>
      <c r="Q151" s="1"/>
      <c r="R151" s="1"/>
      <c r="S151" s="1"/>
      <c r="T151" s="1"/>
      <c r="U151" s="1"/>
      <c r="V151" s="1"/>
      <c r="W151" s="1"/>
    </row>
    <row r="152" spans="13:23">
      <c r="O152" s="11"/>
      <c r="P152" s="11"/>
      <c r="Q152" s="11"/>
      <c r="R152" s="11"/>
      <c r="S152" s="11"/>
      <c r="T152" s="11"/>
      <c r="U152" s="11"/>
      <c r="V152" s="11"/>
      <c r="W152" s="11"/>
    </row>
    <row r="153" spans="13:23">
      <c r="O153" s="11"/>
      <c r="P153" s="11"/>
      <c r="Q153" s="11"/>
      <c r="R153" s="11"/>
      <c r="S153" s="11"/>
      <c r="T153" s="11"/>
      <c r="U153" s="11"/>
      <c r="V153" s="11"/>
      <c r="W153" s="11"/>
    </row>
    <row r="154" spans="13:23">
      <c r="O154" s="11"/>
      <c r="P154" s="11"/>
      <c r="Q154" s="11"/>
      <c r="R154" s="11"/>
      <c r="S154" s="11"/>
      <c r="T154" s="11"/>
      <c r="U154" s="11"/>
      <c r="V154" s="11"/>
      <c r="W154" s="11"/>
    </row>
    <row r="156" spans="13:23">
      <c r="M156" s="1"/>
      <c r="N156" s="1"/>
      <c r="O156" s="1"/>
      <c r="P156" s="1"/>
      <c r="Q156" s="1"/>
      <c r="R156" s="1"/>
      <c r="S156" s="1"/>
      <c r="T156" s="1"/>
      <c r="U156" s="1"/>
      <c r="V156" s="1"/>
      <c r="W156" s="1"/>
    </row>
    <row r="157" spans="13:23">
      <c r="O157" s="11"/>
      <c r="P157" s="11"/>
      <c r="Q157" s="11"/>
      <c r="R157" s="11"/>
      <c r="S157" s="11"/>
      <c r="T157" s="11"/>
      <c r="U157" s="11"/>
      <c r="V157" s="11"/>
      <c r="W157" s="11"/>
    </row>
    <row r="158" spans="13:23">
      <c r="O158" s="11"/>
      <c r="P158" s="11"/>
      <c r="Q158" s="11"/>
      <c r="R158" s="11"/>
      <c r="S158" s="11"/>
      <c r="T158" s="11"/>
      <c r="U158" s="11"/>
      <c r="V158" s="11"/>
      <c r="W158" s="11"/>
    </row>
    <row r="160" spans="13:23">
      <c r="M160" s="1"/>
      <c r="N160" s="1"/>
      <c r="O160" s="1"/>
      <c r="P160" s="1"/>
      <c r="Q160" s="1"/>
      <c r="R160" s="1"/>
      <c r="S160" s="1"/>
      <c r="T160" s="1"/>
      <c r="U160" s="1"/>
      <c r="V160" s="1"/>
      <c r="W160" s="1"/>
    </row>
    <row r="161" spans="13:23">
      <c r="O161" s="11"/>
      <c r="P161" s="11"/>
      <c r="Q161" s="11"/>
      <c r="R161" s="11"/>
      <c r="S161" s="11"/>
      <c r="T161" s="11"/>
      <c r="U161" s="11"/>
      <c r="V161" s="11"/>
      <c r="W161" s="11"/>
    </row>
    <row r="162" spans="13:23">
      <c r="O162" s="11"/>
      <c r="P162" s="11"/>
      <c r="Q162" s="11"/>
      <c r="R162" s="11"/>
      <c r="S162" s="11"/>
      <c r="T162" s="11"/>
      <c r="U162" s="11"/>
      <c r="V162" s="11"/>
      <c r="W162" s="11"/>
    </row>
    <row r="163" spans="13:23">
      <c r="O163" s="11"/>
      <c r="P163" s="11"/>
      <c r="Q163" s="11"/>
      <c r="R163" s="11"/>
      <c r="S163" s="11"/>
      <c r="T163" s="11"/>
      <c r="U163" s="11"/>
      <c r="V163" s="11"/>
      <c r="W163" s="11"/>
    </row>
    <row r="165" spans="13:23">
      <c r="M165" s="1"/>
      <c r="N165" s="1"/>
      <c r="O165" s="1"/>
      <c r="P165" s="1"/>
      <c r="Q165" s="1"/>
      <c r="R165" s="1"/>
      <c r="S165" s="1"/>
      <c r="T165" s="1"/>
      <c r="U165" s="1"/>
      <c r="V165" s="1"/>
      <c r="W165" s="1"/>
    </row>
    <row r="166" spans="13:23">
      <c r="O166" s="11"/>
      <c r="P166" s="11"/>
      <c r="Q166" s="11"/>
      <c r="R166" s="11"/>
      <c r="S166" s="11"/>
      <c r="T166" s="11"/>
      <c r="U166" s="11"/>
      <c r="V166" s="11"/>
      <c r="W166" s="11"/>
    </row>
    <row r="167" spans="13:23">
      <c r="O167" s="11"/>
      <c r="P167" s="11"/>
      <c r="Q167" s="11"/>
      <c r="R167" s="11"/>
      <c r="S167" s="11"/>
      <c r="T167" s="11"/>
      <c r="U167" s="11"/>
      <c r="V167" s="11"/>
      <c r="W167" s="11"/>
    </row>
    <row r="168" spans="13:23">
      <c r="O168" s="11"/>
      <c r="P168" s="11"/>
      <c r="Q168" s="11"/>
      <c r="R168" s="11"/>
      <c r="S168" s="11"/>
      <c r="T168" s="11"/>
      <c r="U168" s="11"/>
      <c r="V168" s="11"/>
      <c r="W168" s="11"/>
    </row>
    <row r="170" spans="13:23">
      <c r="M170" s="1"/>
      <c r="N170" s="1"/>
      <c r="O170" s="1"/>
      <c r="P170" s="1"/>
      <c r="Q170" s="1"/>
      <c r="R170" s="1"/>
      <c r="S170" s="1"/>
      <c r="T170" s="1"/>
      <c r="U170" s="1"/>
      <c r="V170" s="1"/>
      <c r="W170" s="1"/>
    </row>
    <row r="171" spans="13:23">
      <c r="O171" s="11"/>
      <c r="P171" s="11"/>
      <c r="Q171" s="11"/>
      <c r="R171" s="11"/>
      <c r="S171" s="11"/>
      <c r="T171" s="11"/>
      <c r="U171" s="11"/>
      <c r="V171" s="11"/>
      <c r="W171" s="11"/>
    </row>
    <row r="172" spans="13:23">
      <c r="O172" s="11"/>
      <c r="P172" s="11"/>
      <c r="Q172" s="11"/>
      <c r="R172" s="11"/>
      <c r="S172" s="11"/>
      <c r="T172" s="11"/>
      <c r="U172" s="11"/>
      <c r="V172" s="11"/>
      <c r="W172" s="11"/>
    </row>
    <row r="173" spans="13:23">
      <c r="O173" s="11"/>
      <c r="P173" s="11"/>
      <c r="Q173" s="11"/>
      <c r="R173" s="11"/>
      <c r="S173" s="11"/>
      <c r="T173" s="11"/>
      <c r="U173" s="11"/>
      <c r="V173" s="11"/>
      <c r="W173" s="11"/>
    </row>
    <row r="175" spans="13:23">
      <c r="M175" s="1"/>
      <c r="N175" s="1"/>
      <c r="O175" s="1"/>
      <c r="P175" s="1"/>
      <c r="Q175" s="1"/>
      <c r="R175" s="1"/>
      <c r="S175" s="1"/>
      <c r="T175" s="1"/>
      <c r="U175" s="1"/>
      <c r="V175" s="1"/>
      <c r="W175" s="1"/>
    </row>
    <row r="176" spans="13:23">
      <c r="O176" s="11"/>
      <c r="P176" s="11"/>
      <c r="Q176" s="11"/>
      <c r="R176" s="11"/>
      <c r="S176" s="11"/>
      <c r="T176" s="11"/>
      <c r="U176" s="11"/>
      <c r="V176" s="11"/>
      <c r="W176" s="11"/>
    </row>
    <row r="177" spans="13:23">
      <c r="O177" s="11"/>
      <c r="P177" s="11"/>
      <c r="Q177" s="11"/>
      <c r="R177" s="11"/>
      <c r="S177" s="11"/>
      <c r="T177" s="11"/>
      <c r="U177" s="11"/>
      <c r="V177" s="11"/>
      <c r="W177" s="11"/>
    </row>
    <row r="178" spans="13:23">
      <c r="O178" s="11"/>
      <c r="P178" s="11"/>
      <c r="Q178" s="11"/>
      <c r="R178" s="11"/>
      <c r="S178" s="11"/>
      <c r="T178" s="11"/>
      <c r="U178" s="11"/>
      <c r="V178" s="11"/>
      <c r="W178" s="11"/>
    </row>
    <row r="180" spans="13:23">
      <c r="M180" s="1"/>
      <c r="N180" s="1"/>
      <c r="O180" s="1"/>
      <c r="P180" s="1"/>
      <c r="Q180" s="1"/>
      <c r="R180" s="1"/>
      <c r="S180" s="1"/>
      <c r="T180" s="1"/>
      <c r="U180" s="1"/>
      <c r="V180" s="1"/>
      <c r="W180" s="1"/>
    </row>
    <row r="181" spans="13:23">
      <c r="O181" s="11"/>
      <c r="P181" s="11"/>
      <c r="Q181" s="11"/>
      <c r="R181" s="11"/>
      <c r="S181" s="11"/>
      <c r="T181" s="11"/>
      <c r="U181" s="11"/>
      <c r="V181" s="11"/>
      <c r="W181" s="11"/>
    </row>
    <row r="182" spans="13:23">
      <c r="O182" s="11"/>
      <c r="P182" s="11"/>
      <c r="Q182" s="11"/>
      <c r="R182" s="11"/>
      <c r="S182" s="11"/>
      <c r="T182" s="11"/>
      <c r="U182" s="11"/>
      <c r="V182" s="11"/>
      <c r="W182" s="11"/>
    </row>
    <row r="184" spans="13:23">
      <c r="M184" s="1"/>
      <c r="N184" s="1"/>
      <c r="O184" s="1"/>
      <c r="P184" s="1"/>
      <c r="Q184" s="1"/>
      <c r="R184" s="1"/>
      <c r="S184" s="1"/>
      <c r="T184" s="1"/>
      <c r="U184" s="1"/>
      <c r="V184" s="1"/>
      <c r="W184" s="1"/>
    </row>
    <row r="185" spans="13:23">
      <c r="O185" s="11"/>
      <c r="P185" s="11"/>
      <c r="Q185" s="11"/>
      <c r="R185" s="11"/>
      <c r="S185" s="11"/>
      <c r="T185" s="11"/>
      <c r="U185" s="11"/>
      <c r="V185" s="11"/>
      <c r="W185" s="11"/>
    </row>
    <row r="186" spans="13:23">
      <c r="O186" s="11"/>
      <c r="P186" s="11"/>
      <c r="Q186" s="11"/>
      <c r="R186" s="11"/>
      <c r="S186" s="11"/>
      <c r="T186" s="11"/>
      <c r="U186" s="11"/>
      <c r="V186" s="11"/>
      <c r="W186" s="11"/>
    </row>
    <row r="187" spans="13:23">
      <c r="O187" s="11"/>
      <c r="P187" s="11"/>
      <c r="Q187" s="11"/>
      <c r="R187" s="11"/>
      <c r="S187" s="11"/>
      <c r="T187" s="11"/>
      <c r="U187" s="11"/>
      <c r="V187" s="11"/>
      <c r="W187" s="11"/>
    </row>
    <row r="189" spans="13:23">
      <c r="M189" s="1"/>
      <c r="N189" s="1"/>
      <c r="O189" s="1"/>
      <c r="P189" s="1"/>
      <c r="Q189" s="1"/>
      <c r="R189" s="1"/>
      <c r="S189" s="1"/>
      <c r="T189" s="1"/>
      <c r="U189" s="1"/>
      <c r="V189" s="1"/>
      <c r="W189" s="1"/>
    </row>
    <row r="190" spans="13:23">
      <c r="O190" s="11"/>
      <c r="P190" s="11"/>
      <c r="Q190" s="11"/>
      <c r="R190" s="11"/>
      <c r="S190" s="11"/>
      <c r="T190" s="11"/>
      <c r="U190" s="11"/>
      <c r="V190" s="11"/>
      <c r="W190" s="11"/>
    </row>
    <row r="191" spans="13:23">
      <c r="O191" s="11"/>
      <c r="P191" s="11"/>
      <c r="Q191" s="11"/>
      <c r="R191" s="11"/>
      <c r="S191" s="11"/>
      <c r="T191" s="11"/>
      <c r="U191" s="11"/>
      <c r="V191" s="11"/>
      <c r="W191" s="11"/>
    </row>
    <row r="192" spans="13:23">
      <c r="O192" s="11"/>
      <c r="P192" s="11"/>
      <c r="Q192" s="11"/>
      <c r="R192" s="11"/>
      <c r="S192" s="11"/>
      <c r="T192" s="11"/>
      <c r="U192" s="11"/>
      <c r="V192" s="11"/>
      <c r="W192" s="11"/>
    </row>
    <row r="194" spans="13:23">
      <c r="M194" s="1"/>
      <c r="N194" s="1"/>
      <c r="O194" s="1"/>
      <c r="P194" s="1"/>
      <c r="Q194" s="1"/>
      <c r="R194" s="1"/>
      <c r="S194" s="1"/>
      <c r="T194" s="1"/>
      <c r="U194" s="1"/>
      <c r="V194" s="1"/>
      <c r="W194" s="1"/>
    </row>
    <row r="195" spans="13:23">
      <c r="O195" s="11"/>
      <c r="P195" s="11"/>
      <c r="Q195" s="11"/>
      <c r="R195" s="11"/>
      <c r="S195" s="11"/>
      <c r="T195" s="11"/>
      <c r="U195" s="11"/>
      <c r="V195" s="11"/>
      <c r="W195" s="11"/>
    </row>
    <row r="196" spans="13:23">
      <c r="O196" s="11"/>
      <c r="P196" s="11"/>
      <c r="Q196" s="11"/>
      <c r="R196" s="11"/>
      <c r="S196" s="11"/>
      <c r="T196" s="11"/>
      <c r="U196" s="11"/>
      <c r="V196" s="11"/>
      <c r="W196" s="11"/>
    </row>
    <row r="197" spans="13:23">
      <c r="O197" s="11"/>
      <c r="P197" s="11"/>
      <c r="Q197" s="11"/>
      <c r="R197" s="11"/>
      <c r="S197" s="11"/>
      <c r="T197" s="11"/>
      <c r="U197" s="11"/>
      <c r="V197" s="11"/>
      <c r="W197" s="11"/>
    </row>
    <row r="199" spans="13:23">
      <c r="M199" s="1"/>
      <c r="N199" s="1"/>
      <c r="O199" s="1"/>
      <c r="P199" s="1"/>
      <c r="Q199" s="1"/>
      <c r="R199" s="1"/>
      <c r="S199" s="1"/>
      <c r="T199" s="1"/>
      <c r="U199" s="1"/>
      <c r="V199" s="1"/>
      <c r="W199" s="1"/>
    </row>
    <row r="200" spans="13:23">
      <c r="O200" s="11"/>
      <c r="P200" s="11"/>
      <c r="Q200" s="11"/>
      <c r="R200" s="11"/>
      <c r="S200" s="11"/>
      <c r="T200" s="11"/>
      <c r="U200" s="11"/>
      <c r="V200" s="11"/>
      <c r="W200" s="11"/>
    </row>
    <row r="201" spans="13:23">
      <c r="O201" s="11"/>
      <c r="P201" s="11"/>
      <c r="Q201" s="11"/>
      <c r="R201" s="11"/>
      <c r="S201" s="11"/>
      <c r="T201" s="11"/>
      <c r="U201" s="11"/>
      <c r="V201" s="11"/>
      <c r="W201" s="11"/>
    </row>
    <row r="202" spans="13:23">
      <c r="O202" s="11"/>
      <c r="P202" s="11"/>
      <c r="Q202" s="11"/>
      <c r="R202" s="11"/>
      <c r="S202" s="11"/>
      <c r="T202" s="11"/>
      <c r="U202" s="11"/>
      <c r="V202" s="11"/>
      <c r="W202" s="11"/>
    </row>
  </sheetData>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AA479-E1F9-469D-A3BE-13E6BBCCA17C}">
  <dimension ref="A1:W202"/>
  <sheetViews>
    <sheetView zoomScale="85" zoomScaleNormal="85" workbookViewId="0">
      <selection activeCell="B1" sqref="B1"/>
    </sheetView>
  </sheetViews>
  <sheetFormatPr defaultRowHeight="15"/>
  <cols>
    <col min="1" max="1" width="10.42578125" style="9" bestFit="1" customWidth="1"/>
    <col min="2" max="2" width="27.5703125" style="9" customWidth="1"/>
    <col min="3" max="3" width="45.140625" style="9" bestFit="1" customWidth="1"/>
    <col min="4" max="4" width="83.5703125" style="9" bestFit="1" customWidth="1"/>
    <col min="5" max="11" width="9.85546875" style="9" bestFit="1" customWidth="1"/>
    <col min="12" max="12" width="6.7109375" style="9" customWidth="1"/>
    <col min="13" max="13" width="18.28515625" style="9" bestFit="1" customWidth="1"/>
    <col min="14" max="14" width="14.5703125" style="9" bestFit="1" customWidth="1"/>
    <col min="15" max="15" width="9.7109375" style="9" bestFit="1" customWidth="1"/>
    <col min="16" max="16" width="14.5703125" style="9" bestFit="1" customWidth="1"/>
    <col min="17" max="17" width="9.7109375" style="9" bestFit="1" customWidth="1"/>
    <col min="18" max="18" width="14.5703125" style="9" bestFit="1" customWidth="1"/>
    <col min="19" max="19" width="11.85546875" style="9" customWidth="1"/>
    <col min="20" max="20" width="12.5703125" style="9" customWidth="1"/>
    <col min="21" max="23" width="11.85546875" style="9" customWidth="1"/>
    <col min="24" max="16384" width="9.140625" style="9"/>
  </cols>
  <sheetData>
    <row r="1" spans="1:23">
      <c r="B1" s="136" t="s">
        <v>193</v>
      </c>
      <c r="C1" s="9" t="s">
        <v>184</v>
      </c>
      <c r="D1" s="9" t="s">
        <v>129</v>
      </c>
      <c r="M1" s="1" t="s">
        <v>149</v>
      </c>
      <c r="N1" s="9" t="s">
        <v>268</v>
      </c>
    </row>
    <row r="2" spans="1:23">
      <c r="D2" s="9" t="s">
        <v>241</v>
      </c>
      <c r="M2" s="1"/>
    </row>
    <row r="3" spans="1:23">
      <c r="B3" s="128" t="s">
        <v>118</v>
      </c>
      <c r="C3" s="128" t="s">
        <v>112</v>
      </c>
      <c r="D3" s="128"/>
      <c r="E3" s="128"/>
      <c r="F3" s="128"/>
      <c r="G3" s="128"/>
      <c r="H3" s="128"/>
      <c r="I3" s="128"/>
      <c r="J3" s="128"/>
      <c r="K3" s="128"/>
    </row>
    <row r="4" spans="1:23">
      <c r="B4" s="129" t="s">
        <v>110</v>
      </c>
      <c r="C4" s="129" t="s">
        <v>0</v>
      </c>
      <c r="D4" s="129" t="s">
        <v>103</v>
      </c>
      <c r="E4" s="129" t="s">
        <v>104</v>
      </c>
      <c r="F4" s="129" t="s">
        <v>105</v>
      </c>
      <c r="G4" s="129" t="s">
        <v>106</v>
      </c>
      <c r="H4" s="129" t="s">
        <v>107</v>
      </c>
      <c r="I4" s="129" t="s">
        <v>108</v>
      </c>
      <c r="J4" s="129" t="s">
        <v>230</v>
      </c>
      <c r="K4" s="129" t="s">
        <v>234</v>
      </c>
      <c r="M4" s="1" t="s">
        <v>116</v>
      </c>
      <c r="N4" s="1"/>
      <c r="O4" s="1" t="str">
        <f>C4</f>
        <v>2015-2016</v>
      </c>
      <c r="P4" s="1" t="str">
        <f>D4</f>
        <v>2016-2017</v>
      </c>
      <c r="Q4" s="1" t="str">
        <f>E4</f>
        <v>2017-2018</v>
      </c>
      <c r="R4" s="1" t="str">
        <f>F4</f>
        <v>2018-2019</v>
      </c>
      <c r="S4" s="1" t="str">
        <f>G4</f>
        <v>2019-2020</v>
      </c>
      <c r="T4" s="1" t="str">
        <f>H4</f>
        <v>2020-2021</v>
      </c>
      <c r="U4" s="1" t="str">
        <f>I4</f>
        <v>2021-2022</v>
      </c>
      <c r="V4" s="1" t="str">
        <f>J4</f>
        <v>2022-2023</v>
      </c>
      <c r="W4" s="1" t="str">
        <f>K4</f>
        <v>2023-2024</v>
      </c>
    </row>
    <row r="5" spans="1:23">
      <c r="A5" s="1"/>
      <c r="B5" s="10" t="s">
        <v>113</v>
      </c>
      <c r="C5" s="8">
        <v>388.5</v>
      </c>
      <c r="D5" s="8">
        <v>329.5</v>
      </c>
      <c r="E5" s="8">
        <v>403</v>
      </c>
      <c r="F5" s="8">
        <v>374</v>
      </c>
      <c r="G5" s="8">
        <v>335.5</v>
      </c>
      <c r="H5" s="8">
        <v>723.5</v>
      </c>
      <c r="I5" s="8">
        <v>760</v>
      </c>
      <c r="J5" s="8">
        <v>653.5</v>
      </c>
      <c r="K5" s="8">
        <v>598</v>
      </c>
      <c r="N5" s="9" t="str">
        <f>B5</f>
        <v>Home-Based</v>
      </c>
      <c r="O5" s="11">
        <f>C5/C8</f>
        <v>3.5844443419292341E-2</v>
      </c>
      <c r="P5" s="11">
        <f>D5/D8</f>
        <v>2.9898824917199765E-2</v>
      </c>
      <c r="Q5" s="11">
        <f>E5/E8</f>
        <v>3.6244266570734776E-2</v>
      </c>
      <c r="R5" s="11">
        <f>F5/F8</f>
        <v>3.2462459855915282E-2</v>
      </c>
      <c r="S5" s="11">
        <f>G5/G8</f>
        <v>2.9516561826419742E-2</v>
      </c>
      <c r="T5" s="11">
        <f>H5/H8</f>
        <v>6.1462005691713034E-2</v>
      </c>
      <c r="U5" s="11">
        <f>I5/I8</f>
        <v>6.3598326359832633E-2</v>
      </c>
      <c r="V5" s="11">
        <f>J5/J8</f>
        <v>5.4992216097950943E-2</v>
      </c>
      <c r="W5" s="11">
        <f>K5/K8</f>
        <v>4.9845794782028843E-2</v>
      </c>
    </row>
    <row r="6" spans="1:23">
      <c r="B6" s="10" t="s">
        <v>114</v>
      </c>
      <c r="C6" s="8">
        <v>213</v>
      </c>
      <c r="D6" s="8">
        <v>200</v>
      </c>
      <c r="E6" s="8">
        <v>223</v>
      </c>
      <c r="F6" s="8">
        <v>222</v>
      </c>
      <c r="G6" s="8">
        <v>179</v>
      </c>
      <c r="H6" s="8">
        <v>171</v>
      </c>
      <c r="I6" s="8">
        <v>274</v>
      </c>
      <c r="J6" s="8">
        <v>227</v>
      </c>
      <c r="K6" s="8">
        <v>223</v>
      </c>
      <c r="N6" s="9" t="str">
        <f>B6</f>
        <v>Private</v>
      </c>
      <c r="O6" s="11">
        <f>C6/C8</f>
        <v>1.9652165890113947E-2</v>
      </c>
      <c r="P6" s="11">
        <f>D6/D8</f>
        <v>1.8147996914840526E-2</v>
      </c>
      <c r="Q6" s="11">
        <f>E6/E8</f>
        <v>2.0055760410108824E-2</v>
      </c>
      <c r="R6" s="11">
        <f>F6/F8</f>
        <v>1.9269160663136879E-2</v>
      </c>
      <c r="S6" s="11">
        <f>G6/G8</f>
        <v>1.5748031496062992E-2</v>
      </c>
      <c r="T6" s="11">
        <f>H6/H8</f>
        <v>1.452661088221552E-2</v>
      </c>
      <c r="U6" s="11">
        <f>I6/I8</f>
        <v>2.2928870292887028E-2</v>
      </c>
      <c r="V6" s="11">
        <f>J6/J8</f>
        <v>1.9102116379854421E-2</v>
      </c>
      <c r="W6" s="11">
        <f>K6/K8</f>
        <v>1.8587980328415438E-2</v>
      </c>
    </row>
    <row r="7" spans="1:23">
      <c r="B7" s="10" t="s">
        <v>115</v>
      </c>
      <c r="C7" s="8">
        <v>10237</v>
      </c>
      <c r="D7" s="8">
        <v>10491</v>
      </c>
      <c r="E7" s="8">
        <v>10493</v>
      </c>
      <c r="F7" s="8">
        <v>10925</v>
      </c>
      <c r="G7" s="8">
        <v>10852</v>
      </c>
      <c r="H7" s="8">
        <v>10877</v>
      </c>
      <c r="I7" s="8">
        <v>10916</v>
      </c>
      <c r="J7" s="8">
        <v>11003</v>
      </c>
      <c r="K7" s="8">
        <v>11176</v>
      </c>
      <c r="N7" s="9" t="str">
        <f>B7</f>
        <v>Public</v>
      </c>
      <c r="O7" s="11">
        <f>C7/C8</f>
        <v>0.94450339069059375</v>
      </c>
      <c r="P7" s="11">
        <f>D7/D8</f>
        <v>0.95195317816795966</v>
      </c>
      <c r="Q7" s="11">
        <f>E7/E8</f>
        <v>0.94369997301915642</v>
      </c>
      <c r="R7" s="11">
        <f>F7/F8</f>
        <v>0.94826837948094789</v>
      </c>
      <c r="S7" s="11">
        <f>G7/G8</f>
        <v>0.95473540667751722</v>
      </c>
      <c r="T7" s="11">
        <f>H7/H8</f>
        <v>0.92401138342607148</v>
      </c>
      <c r="U7" s="11">
        <f>I7/I8</f>
        <v>0.91347280334728032</v>
      </c>
      <c r="V7" s="11">
        <f>J7/J8</f>
        <v>0.92590566752219461</v>
      </c>
      <c r="W7" s="11">
        <f>K7/K8</f>
        <v>0.93156622488955576</v>
      </c>
    </row>
    <row r="8" spans="1:23">
      <c r="B8" s="130" t="s">
        <v>111</v>
      </c>
      <c r="C8" s="131">
        <v>10838.5</v>
      </c>
      <c r="D8" s="131">
        <v>11020.5</v>
      </c>
      <c r="E8" s="131">
        <v>11119</v>
      </c>
      <c r="F8" s="131">
        <v>11521</v>
      </c>
      <c r="G8" s="131">
        <v>11366.5</v>
      </c>
      <c r="H8" s="131">
        <v>11771.5</v>
      </c>
      <c r="I8" s="131">
        <v>11950</v>
      </c>
      <c r="J8" s="131">
        <v>11883.5</v>
      </c>
      <c r="K8" s="131">
        <v>11997</v>
      </c>
    </row>
    <row r="9" spans="1:23">
      <c r="B9" s="10"/>
      <c r="C9" s="8"/>
      <c r="D9" s="8"/>
      <c r="E9" s="8"/>
      <c r="F9" s="8"/>
      <c r="G9" s="8"/>
      <c r="H9" s="8"/>
      <c r="I9" s="8"/>
      <c r="J9" s="8"/>
      <c r="K9" s="8"/>
    </row>
    <row r="10" spans="1:23">
      <c r="B10" s="10"/>
      <c r="C10" s="8"/>
      <c r="D10" s="8"/>
      <c r="E10" s="8"/>
      <c r="F10" s="8"/>
      <c r="G10" s="8"/>
      <c r="H10" s="8"/>
      <c r="I10" s="8"/>
      <c r="J10" s="8"/>
      <c r="K10" s="8"/>
    </row>
    <row r="11" spans="1:23">
      <c r="B11" s="9" t="s">
        <v>193</v>
      </c>
      <c r="C11" s="9" t="s">
        <v>184</v>
      </c>
    </row>
    <row r="12" spans="1:23">
      <c r="B12" s="1" t="s">
        <v>149</v>
      </c>
      <c r="C12" s="10"/>
      <c r="D12" s="1"/>
      <c r="E12" s="10"/>
      <c r="F12" s="10"/>
      <c r="G12" s="10"/>
      <c r="H12" s="10"/>
      <c r="I12" s="10"/>
      <c r="J12" s="10"/>
      <c r="K12" s="10"/>
      <c r="M12" s="1"/>
    </row>
    <row r="13" spans="1:23">
      <c r="B13" s="128"/>
      <c r="C13" s="128" t="s">
        <v>112</v>
      </c>
      <c r="D13" s="128"/>
      <c r="E13" s="128"/>
      <c r="F13" s="128"/>
      <c r="G13" s="128"/>
      <c r="H13" s="128"/>
      <c r="I13" s="128"/>
      <c r="J13" s="128"/>
      <c r="K13" s="128"/>
    </row>
    <row r="14" spans="1:23">
      <c r="B14" s="129" t="s">
        <v>110</v>
      </c>
      <c r="C14" s="129" t="s">
        <v>0</v>
      </c>
      <c r="D14" s="129" t="s">
        <v>103</v>
      </c>
      <c r="E14" s="129" t="s">
        <v>104</v>
      </c>
      <c r="F14" s="129" t="s">
        <v>105</v>
      </c>
      <c r="G14" s="129" t="s">
        <v>106</v>
      </c>
      <c r="H14" s="129" t="s">
        <v>107</v>
      </c>
      <c r="I14" s="129" t="s">
        <v>108</v>
      </c>
      <c r="J14" s="129" t="s">
        <v>230</v>
      </c>
      <c r="K14" s="129" t="s">
        <v>234</v>
      </c>
    </row>
    <row r="15" spans="1:23">
      <c r="B15" s="132" t="s">
        <v>127</v>
      </c>
      <c r="C15" s="133"/>
      <c r="D15" s="133"/>
      <c r="E15" s="133"/>
      <c r="F15" s="133"/>
      <c r="G15" s="133"/>
      <c r="H15" s="133"/>
      <c r="I15" s="133"/>
      <c r="J15" s="133"/>
      <c r="K15" s="133"/>
      <c r="M15" s="1" t="s">
        <v>167</v>
      </c>
      <c r="N15" s="1"/>
      <c r="O15" s="1" t="str">
        <f>$C$14</f>
        <v>2015-2016</v>
      </c>
      <c r="P15" s="1" t="str">
        <f>$D$14</f>
        <v>2016-2017</v>
      </c>
      <c r="Q15" s="1" t="str">
        <f>$E$14</f>
        <v>2017-2018</v>
      </c>
      <c r="R15" s="1" t="str">
        <f>$F$14</f>
        <v>2018-2019</v>
      </c>
      <c r="S15" s="1" t="str">
        <f>$G$14</f>
        <v>2019-2020</v>
      </c>
      <c r="T15" s="1" t="str">
        <f>$H$14</f>
        <v>2020-2021</v>
      </c>
      <c r="U15" s="1" t="str">
        <f>$I$14</f>
        <v>2021-2022</v>
      </c>
      <c r="V15" s="1" t="str">
        <f>$J$14</f>
        <v>2022-2023</v>
      </c>
      <c r="W15" s="1" t="str">
        <f>$K$14</f>
        <v>2023-2024</v>
      </c>
    </row>
    <row r="16" spans="1:23">
      <c r="B16" s="3" t="s">
        <v>113</v>
      </c>
      <c r="C16" s="8">
        <v>28.5</v>
      </c>
      <c r="D16" s="8">
        <v>19.5</v>
      </c>
      <c r="E16" s="8">
        <v>31.5</v>
      </c>
      <c r="F16" s="8">
        <v>26</v>
      </c>
      <c r="G16" s="8">
        <v>16.5</v>
      </c>
      <c r="H16" s="8">
        <v>63.5</v>
      </c>
      <c r="I16" s="8">
        <v>76</v>
      </c>
      <c r="J16" s="8">
        <v>55</v>
      </c>
      <c r="K16" s="8">
        <v>44</v>
      </c>
      <c r="N16" s="9" t="str">
        <f>B16</f>
        <v>Home-Based</v>
      </c>
      <c r="O16" s="11">
        <f>C16/SUM(C16:C18)</f>
        <v>3.8539553752535496E-2</v>
      </c>
      <c r="P16" s="11">
        <f>D16/SUM(D16:D18)</f>
        <v>2.4059222702035782E-2</v>
      </c>
      <c r="Q16" s="11">
        <f>E16/SUM(E16:E18)</f>
        <v>3.9647577092511016E-2</v>
      </c>
      <c r="R16" s="11">
        <f>F16/SUM(F16:F18)</f>
        <v>3.084223013048636E-2</v>
      </c>
      <c r="S16" s="11">
        <f>G16/SUM(G16:G18)</f>
        <v>2.0382952439777641E-2</v>
      </c>
      <c r="T16" s="11">
        <f>H16/SUM(H16:H18)</f>
        <v>7.7580940745265725E-2</v>
      </c>
      <c r="U16" s="11">
        <f>I16/SUM(I16:I18)</f>
        <v>8.7256027554535015E-2</v>
      </c>
      <c r="V16" s="11">
        <f>J16/SUM(J16:J18)</f>
        <v>6.4252336448598124E-2</v>
      </c>
      <c r="W16" s="11">
        <f>K16/SUM(K16:K18)</f>
        <v>5.4590570719602979E-2</v>
      </c>
    </row>
    <row r="17" spans="2:23">
      <c r="B17" s="3" t="s">
        <v>114</v>
      </c>
      <c r="C17" s="8">
        <v>16</v>
      </c>
      <c r="D17" s="8">
        <v>18</v>
      </c>
      <c r="E17" s="8">
        <v>28</v>
      </c>
      <c r="F17" s="8">
        <v>25</v>
      </c>
      <c r="G17" s="8">
        <v>20</v>
      </c>
      <c r="H17" s="8">
        <v>25</v>
      </c>
      <c r="I17" s="8">
        <v>30</v>
      </c>
      <c r="J17" s="8">
        <v>23</v>
      </c>
      <c r="K17" s="8">
        <v>19</v>
      </c>
      <c r="N17" s="9" t="str">
        <f>B17</f>
        <v>Private</v>
      </c>
      <c r="O17" s="11">
        <f>C17/SUM(C16:C18)</f>
        <v>2.1636240703177823E-2</v>
      </c>
      <c r="P17" s="11">
        <f>D17/SUM(D16:D18)</f>
        <v>2.2208513263417645E-2</v>
      </c>
      <c r="Q17" s="11">
        <f>E17/SUM(E16:E18)</f>
        <v>3.5242290748898682E-2</v>
      </c>
      <c r="R17" s="11">
        <f>F17/SUM(F16:F18)</f>
        <v>2.9655990510083038E-2</v>
      </c>
      <c r="S17" s="11">
        <f>G17/SUM(G16:G18)</f>
        <v>2.4706609017912291E-2</v>
      </c>
      <c r="T17" s="11">
        <f>H17/SUM(H16:H18)</f>
        <v>3.0543677458766034E-2</v>
      </c>
      <c r="U17" s="11">
        <f>I17/SUM(I16:I18)</f>
        <v>3.4443168771526977E-2</v>
      </c>
      <c r="V17" s="11">
        <f>J17/SUM(J16:J18)</f>
        <v>2.6869158878504672E-2</v>
      </c>
      <c r="W17" s="11">
        <f>K17/SUM(K16:K18)</f>
        <v>2.3573200992555832E-2</v>
      </c>
    </row>
    <row r="18" spans="2:23">
      <c r="B18" s="3" t="s">
        <v>115</v>
      </c>
      <c r="C18" s="8">
        <v>695</v>
      </c>
      <c r="D18" s="8">
        <v>773</v>
      </c>
      <c r="E18" s="8">
        <v>735</v>
      </c>
      <c r="F18" s="8">
        <v>792</v>
      </c>
      <c r="G18" s="8">
        <v>773</v>
      </c>
      <c r="H18" s="8">
        <v>730</v>
      </c>
      <c r="I18" s="8">
        <v>765</v>
      </c>
      <c r="J18" s="8">
        <v>778</v>
      </c>
      <c r="K18" s="8">
        <v>743</v>
      </c>
      <c r="M18" s="19"/>
      <c r="N18" s="19" t="str">
        <f>B18</f>
        <v>Public</v>
      </c>
      <c r="O18" s="20">
        <f>C18/SUM(C16:C18)</f>
        <v>0.93982420554428669</v>
      </c>
      <c r="P18" s="20">
        <f>D18/SUM(D16:D18)</f>
        <v>0.95373226403454658</v>
      </c>
      <c r="Q18" s="20">
        <f>E18/SUM(E16:E18)</f>
        <v>0.92511013215859028</v>
      </c>
      <c r="R18" s="20">
        <f>F18/SUM(F16:F18)</f>
        <v>0.93950177935943058</v>
      </c>
      <c r="S18" s="20">
        <f>G18/SUM(G16:G18)</f>
        <v>0.95491043854231006</v>
      </c>
      <c r="T18" s="20">
        <f>H18/SUM(H16:H18)</f>
        <v>0.89187538179596826</v>
      </c>
      <c r="U18" s="20">
        <f>I18/SUM(I16:I18)</f>
        <v>0.87830080367393804</v>
      </c>
      <c r="V18" s="20">
        <f>J18/SUM(J16:J18)</f>
        <v>0.90887850467289721</v>
      </c>
      <c r="W18" s="20">
        <f>K18/SUM(K16:K18)</f>
        <v>0.92183622828784118</v>
      </c>
    </row>
    <row r="19" spans="2:23">
      <c r="B19" s="132" t="s">
        <v>128</v>
      </c>
      <c r="C19" s="133"/>
      <c r="D19" s="133"/>
      <c r="E19" s="133"/>
      <c r="F19" s="133"/>
      <c r="G19" s="133"/>
      <c r="H19" s="133"/>
      <c r="I19" s="133"/>
      <c r="J19" s="133"/>
      <c r="K19" s="133"/>
      <c r="M19" s="1" t="s">
        <v>168</v>
      </c>
      <c r="N19" s="1"/>
      <c r="O19" s="1" t="str">
        <f>$C$14</f>
        <v>2015-2016</v>
      </c>
      <c r="P19" s="1" t="str">
        <f>$D$14</f>
        <v>2016-2017</v>
      </c>
      <c r="Q19" s="1" t="str">
        <f>$E$14</f>
        <v>2017-2018</v>
      </c>
      <c r="R19" s="1" t="str">
        <f>$F$14</f>
        <v>2018-2019</v>
      </c>
      <c r="S19" s="1" t="str">
        <f>$G$14</f>
        <v>2019-2020</v>
      </c>
      <c r="T19" s="1" t="str">
        <f>$H$14</f>
        <v>2020-2021</v>
      </c>
      <c r="U19" s="1" t="str">
        <f>$I$14</f>
        <v>2021-2022</v>
      </c>
      <c r="V19" s="1" t="str">
        <f>$J$14</f>
        <v>2022-2023</v>
      </c>
      <c r="W19" s="1" t="str">
        <f>$K$14</f>
        <v>2023-2024</v>
      </c>
    </row>
    <row r="20" spans="2:23">
      <c r="B20" s="3" t="s">
        <v>113</v>
      </c>
      <c r="C20" s="8">
        <v>28.5</v>
      </c>
      <c r="D20" s="8">
        <v>26.5</v>
      </c>
      <c r="E20" s="8">
        <v>37.5</v>
      </c>
      <c r="F20" s="8">
        <v>33.5</v>
      </c>
      <c r="G20" s="8">
        <v>32</v>
      </c>
      <c r="H20" s="8">
        <v>78</v>
      </c>
      <c r="I20" s="8">
        <v>77</v>
      </c>
      <c r="J20" s="8">
        <v>64</v>
      </c>
      <c r="K20" s="8">
        <v>46</v>
      </c>
      <c r="N20" s="9" t="str">
        <f>B20</f>
        <v>Home-Based</v>
      </c>
      <c r="O20" s="11">
        <f>C20/SUM(C20:C22)</f>
        <v>3.4905082669932641E-2</v>
      </c>
      <c r="P20" s="11">
        <f>D20/SUM(D20:D22)</f>
        <v>3.4845496383957925E-2</v>
      </c>
      <c r="Q20" s="11">
        <f>E20/SUM(E20:E22)</f>
        <v>4.4937088076692631E-2</v>
      </c>
      <c r="R20" s="11">
        <f>F20/SUM(F20:F22)</f>
        <v>4.0878584502745577E-2</v>
      </c>
      <c r="S20" s="11">
        <f>G20/SUM(G20:G22)</f>
        <v>3.8186157517899763E-2</v>
      </c>
      <c r="T20" s="11">
        <f>H20/SUM(H20:H22)</f>
        <v>9.0909090909090912E-2</v>
      </c>
      <c r="U20" s="11">
        <f>I20/SUM(I20:I22)</f>
        <v>9.1124260355029588E-2</v>
      </c>
      <c r="V20" s="11">
        <f>J20/SUM(J20:J22)</f>
        <v>6.918918918918919E-2</v>
      </c>
      <c r="W20" s="11">
        <f>K20/SUM(K20:K22)</f>
        <v>5.1743532058492692E-2</v>
      </c>
    </row>
    <row r="21" spans="2:23">
      <c r="B21" s="3" t="s">
        <v>114</v>
      </c>
      <c r="C21" s="8">
        <v>14</v>
      </c>
      <c r="D21" s="8">
        <v>19</v>
      </c>
      <c r="E21" s="8">
        <v>20</v>
      </c>
      <c r="F21" s="8">
        <v>22</v>
      </c>
      <c r="G21" s="8">
        <v>13</v>
      </c>
      <c r="H21" s="8">
        <v>13</v>
      </c>
      <c r="I21" s="8">
        <v>33</v>
      </c>
      <c r="J21" s="8">
        <v>27</v>
      </c>
      <c r="K21" s="8">
        <v>19</v>
      </c>
      <c r="N21" s="9" t="str">
        <f>B21</f>
        <v>Private</v>
      </c>
      <c r="O21" s="11">
        <f>C21/SUM(C20:C22)</f>
        <v>1.7146356399265157E-2</v>
      </c>
      <c r="P21" s="11">
        <f>D21/SUM(D20:D22)</f>
        <v>2.4983563445101907E-2</v>
      </c>
      <c r="Q21" s="11">
        <f>E21/SUM(E20:E22)</f>
        <v>2.3966446974236069E-2</v>
      </c>
      <c r="R21" s="11">
        <f>F21/SUM(F20:F22)</f>
        <v>2.6845637583892617E-2</v>
      </c>
      <c r="S21" s="11">
        <f>G21/SUM(G20:G22)</f>
        <v>1.5513126491646777E-2</v>
      </c>
      <c r="T21" s="11">
        <f>H21/SUM(H20:H22)</f>
        <v>1.5151515151515152E-2</v>
      </c>
      <c r="U21" s="11">
        <f>I21/SUM(I20:I22)</f>
        <v>3.9053254437869819E-2</v>
      </c>
      <c r="V21" s="11">
        <f>J21/SUM(J20:J22)</f>
        <v>2.9189189189189189E-2</v>
      </c>
      <c r="W21" s="11">
        <f>K21/SUM(K20:K22)</f>
        <v>2.1372328458942633E-2</v>
      </c>
    </row>
    <row r="22" spans="2:23">
      <c r="B22" s="3" t="s">
        <v>115</v>
      </c>
      <c r="C22" s="8">
        <v>774</v>
      </c>
      <c r="D22" s="8">
        <v>715</v>
      </c>
      <c r="E22" s="8">
        <v>777</v>
      </c>
      <c r="F22" s="8">
        <v>764</v>
      </c>
      <c r="G22" s="8">
        <v>793</v>
      </c>
      <c r="H22" s="8">
        <v>767</v>
      </c>
      <c r="I22" s="8">
        <v>735</v>
      </c>
      <c r="J22" s="8">
        <v>834</v>
      </c>
      <c r="K22" s="8">
        <v>824</v>
      </c>
      <c r="M22" s="19"/>
      <c r="N22" s="19" t="str">
        <f>B22</f>
        <v>Public</v>
      </c>
      <c r="O22" s="20">
        <f>C22/SUM(C20:C22)</f>
        <v>0.94794856093080215</v>
      </c>
      <c r="P22" s="20">
        <f>D22/SUM(D20:D22)</f>
        <v>0.94017094017094016</v>
      </c>
      <c r="Q22" s="20">
        <f>E22/SUM(E20:E22)</f>
        <v>0.93109646494907128</v>
      </c>
      <c r="R22" s="20">
        <f>F22/SUM(F20:F22)</f>
        <v>0.9322757779133618</v>
      </c>
      <c r="S22" s="20">
        <f>G22/SUM(G20:G22)</f>
        <v>0.94630071599045351</v>
      </c>
      <c r="T22" s="20">
        <f>H22/SUM(H20:H22)</f>
        <v>0.89393939393939392</v>
      </c>
      <c r="U22" s="20">
        <f>I22/SUM(I20:I22)</f>
        <v>0.86982248520710059</v>
      </c>
      <c r="V22" s="20">
        <f>J22/SUM(J20:J22)</f>
        <v>0.90162162162162163</v>
      </c>
      <c r="W22" s="20">
        <f>K22/SUM(K20:K22)</f>
        <v>0.92688413948256465</v>
      </c>
    </row>
    <row r="23" spans="2:23">
      <c r="B23" s="132" t="s">
        <v>130</v>
      </c>
      <c r="C23" s="133"/>
      <c r="D23" s="133"/>
      <c r="E23" s="133"/>
      <c r="F23" s="133"/>
      <c r="G23" s="133"/>
      <c r="H23" s="133"/>
      <c r="I23" s="133"/>
      <c r="J23" s="133"/>
      <c r="K23" s="133"/>
      <c r="M23" s="1" t="s">
        <v>169</v>
      </c>
      <c r="N23" s="1"/>
      <c r="O23" s="1" t="str">
        <f>$C$14</f>
        <v>2015-2016</v>
      </c>
      <c r="P23" s="1" t="str">
        <f>$D$14</f>
        <v>2016-2017</v>
      </c>
      <c r="Q23" s="1" t="str">
        <f>$E$14</f>
        <v>2017-2018</v>
      </c>
      <c r="R23" s="1" t="str">
        <f>$F$14</f>
        <v>2018-2019</v>
      </c>
      <c r="S23" s="1" t="str">
        <f>$G$14</f>
        <v>2019-2020</v>
      </c>
      <c r="T23" s="1" t="str">
        <f>$H$14</f>
        <v>2020-2021</v>
      </c>
      <c r="U23" s="1" t="str">
        <f>$I$14</f>
        <v>2021-2022</v>
      </c>
      <c r="V23" s="1" t="str">
        <f>$J$14</f>
        <v>2022-2023</v>
      </c>
      <c r="W23" s="1" t="str">
        <f>$K$14</f>
        <v>2023-2024</v>
      </c>
    </row>
    <row r="24" spans="2:23">
      <c r="B24" s="3" t="s">
        <v>113</v>
      </c>
      <c r="C24" s="8">
        <v>17.5</v>
      </c>
      <c r="D24" s="8">
        <v>7.5</v>
      </c>
      <c r="E24" s="8">
        <v>0</v>
      </c>
      <c r="F24" s="8">
        <v>17.5</v>
      </c>
      <c r="G24" s="8">
        <v>25</v>
      </c>
      <c r="H24" s="8">
        <v>45</v>
      </c>
      <c r="I24" s="8">
        <v>40</v>
      </c>
      <c r="J24" s="8">
        <v>37.5</v>
      </c>
      <c r="K24" s="8">
        <v>26</v>
      </c>
      <c r="N24" s="9" t="str">
        <f>B24</f>
        <v>Home-Based</v>
      </c>
      <c r="O24" s="11">
        <f>C24/SUM(C24:C26)</f>
        <v>2.2950819672131147E-2</v>
      </c>
      <c r="P24" s="11">
        <f>D24/SUM(D24:D26)</f>
        <v>9.0090090090090089E-3</v>
      </c>
      <c r="Q24" s="11">
        <f>E24/SUM(E24:E26)</f>
        <v>0</v>
      </c>
      <c r="R24" s="11">
        <f>F24/SUM(F24:F26)</f>
        <v>2.0196191575302943E-2</v>
      </c>
      <c r="S24" s="11">
        <f>G24/SUM(G24:G26)</f>
        <v>3.1133250311332503E-2</v>
      </c>
      <c r="T24" s="11">
        <f>H24/SUM(H24:H26)</f>
        <v>5.0561797752808987E-2</v>
      </c>
      <c r="U24" s="11">
        <f>I24/SUM(I24:I26)</f>
        <v>4.4543429844097995E-2</v>
      </c>
      <c r="V24" s="11">
        <f>J24/SUM(J24:J26)</f>
        <v>4.6097111247695145E-2</v>
      </c>
      <c r="W24" s="11">
        <f>K24/SUM(K24:K26)</f>
        <v>2.8824833702882482E-2</v>
      </c>
    </row>
    <row r="25" spans="2:23">
      <c r="B25" s="3" t="s">
        <v>114</v>
      </c>
      <c r="C25" s="8">
        <v>16</v>
      </c>
      <c r="D25" s="8">
        <v>14</v>
      </c>
      <c r="E25" s="8">
        <v>15</v>
      </c>
      <c r="F25" s="8">
        <v>25</v>
      </c>
      <c r="G25" s="8">
        <v>18</v>
      </c>
      <c r="H25" s="8">
        <v>11</v>
      </c>
      <c r="I25" s="8">
        <v>23</v>
      </c>
      <c r="J25" s="8">
        <v>23</v>
      </c>
      <c r="K25" s="8">
        <v>25</v>
      </c>
      <c r="N25" s="9" t="str">
        <f>B25</f>
        <v>Private</v>
      </c>
      <c r="O25" s="11">
        <f>C25/SUM(C24:C26)</f>
        <v>2.0983606557377049E-2</v>
      </c>
      <c r="P25" s="11">
        <f>D25/SUM(D24:D26)</f>
        <v>1.6816816816816817E-2</v>
      </c>
      <c r="Q25" s="11">
        <f>E25/SUM(E24:E26)</f>
        <v>1.9305019305019305E-2</v>
      </c>
      <c r="R25" s="11">
        <f>F25/SUM(F24:F26)</f>
        <v>2.8851702250432775E-2</v>
      </c>
      <c r="S25" s="11">
        <f>G25/SUM(G24:G26)</f>
        <v>2.2415940224159402E-2</v>
      </c>
      <c r="T25" s="11">
        <f>H25/SUM(H24:H26)</f>
        <v>1.2359550561797753E-2</v>
      </c>
      <c r="U25" s="11">
        <f>I25/SUM(I24:I26)</f>
        <v>2.5612472160356347E-2</v>
      </c>
      <c r="V25" s="11">
        <f>J25/SUM(J24:J26)</f>
        <v>2.8272894898586354E-2</v>
      </c>
      <c r="W25" s="11">
        <f>K25/SUM(K24:K26)</f>
        <v>2.771618625277162E-2</v>
      </c>
    </row>
    <row r="26" spans="2:23">
      <c r="B26" s="3" t="s">
        <v>115</v>
      </c>
      <c r="C26" s="8">
        <v>729</v>
      </c>
      <c r="D26" s="8">
        <v>811</v>
      </c>
      <c r="E26" s="8">
        <v>762</v>
      </c>
      <c r="F26" s="8">
        <v>824</v>
      </c>
      <c r="G26" s="8">
        <v>760</v>
      </c>
      <c r="H26" s="8">
        <v>834</v>
      </c>
      <c r="I26" s="8">
        <v>835</v>
      </c>
      <c r="J26" s="8">
        <v>753</v>
      </c>
      <c r="K26" s="8">
        <v>851</v>
      </c>
      <c r="M26" s="19"/>
      <c r="N26" s="19" t="str">
        <f>B26</f>
        <v>Public</v>
      </c>
      <c r="O26" s="20">
        <f>C26/SUM(C24:C26)</f>
        <v>0.95606557377049184</v>
      </c>
      <c r="P26" s="20">
        <f>D26/SUM(D24:D26)</f>
        <v>0.97417417417417418</v>
      </c>
      <c r="Q26" s="20">
        <f>E26/SUM(E24:E26)</f>
        <v>0.98069498069498073</v>
      </c>
      <c r="R26" s="20">
        <f>F26/SUM(F24:F26)</f>
        <v>0.95095210617426429</v>
      </c>
      <c r="S26" s="20">
        <f>G26/SUM(G24:G26)</f>
        <v>0.9464508094645081</v>
      </c>
      <c r="T26" s="20">
        <f>H26/SUM(H24:H26)</f>
        <v>0.93707865168539328</v>
      </c>
      <c r="U26" s="20">
        <f>I26/SUM(I24:I26)</f>
        <v>0.92984409799554568</v>
      </c>
      <c r="V26" s="20">
        <f>J26/SUM(J24:J26)</f>
        <v>0.92562999385371847</v>
      </c>
      <c r="W26" s="20">
        <f>K26/SUM(K24:K26)</f>
        <v>0.94345898004434592</v>
      </c>
    </row>
    <row r="27" spans="2:23">
      <c r="B27" s="132" t="s">
        <v>133</v>
      </c>
      <c r="C27" s="133"/>
      <c r="D27" s="133"/>
      <c r="E27" s="133"/>
      <c r="F27" s="133"/>
      <c r="G27" s="133"/>
      <c r="H27" s="133"/>
      <c r="I27" s="133"/>
      <c r="J27" s="133"/>
      <c r="K27" s="133"/>
      <c r="M27" s="1" t="s">
        <v>170</v>
      </c>
      <c r="N27" s="1"/>
      <c r="O27" s="1" t="str">
        <f>$C$14</f>
        <v>2015-2016</v>
      </c>
      <c r="P27" s="1" t="str">
        <f>$D$14</f>
        <v>2016-2017</v>
      </c>
      <c r="Q27" s="1" t="str">
        <f>$E$14</f>
        <v>2017-2018</v>
      </c>
      <c r="R27" s="1" t="str">
        <f>$F$14</f>
        <v>2018-2019</v>
      </c>
      <c r="S27" s="1" t="str">
        <f>$G$14</f>
        <v>2019-2020</v>
      </c>
      <c r="T27" s="1" t="str">
        <f>$H$14</f>
        <v>2020-2021</v>
      </c>
      <c r="U27" s="1" t="str">
        <f>$I$14</f>
        <v>2021-2022</v>
      </c>
      <c r="V27" s="1" t="str">
        <f>$J$14</f>
        <v>2022-2023</v>
      </c>
      <c r="W27" s="1" t="str">
        <f>$K$14</f>
        <v>2023-2024</v>
      </c>
    </row>
    <row r="28" spans="2:23">
      <c r="B28" s="3" t="s">
        <v>113</v>
      </c>
      <c r="C28" s="8">
        <v>34</v>
      </c>
      <c r="D28" s="8">
        <v>35</v>
      </c>
      <c r="E28" s="8">
        <v>41</v>
      </c>
      <c r="F28" s="8">
        <v>35</v>
      </c>
      <c r="G28" s="8">
        <v>30</v>
      </c>
      <c r="H28" s="8">
        <v>76</v>
      </c>
      <c r="I28" s="8">
        <v>76</v>
      </c>
      <c r="J28" s="8">
        <v>70</v>
      </c>
      <c r="K28" s="8">
        <v>46</v>
      </c>
      <c r="N28" s="9" t="str">
        <f>B28</f>
        <v>Home-Based</v>
      </c>
      <c r="O28" s="11">
        <f>C28/SUM(C28:C30)</f>
        <v>4.0380047505938245E-2</v>
      </c>
      <c r="P28" s="11">
        <f>D28/SUM(D28:D30)</f>
        <v>4.25273390036452E-2</v>
      </c>
      <c r="Q28" s="11">
        <f>E28/SUM(E28:E30)</f>
        <v>4.7398843930635835E-2</v>
      </c>
      <c r="R28" s="11">
        <f>F28/SUM(F28:F30)</f>
        <v>4.2475728155339808E-2</v>
      </c>
      <c r="S28" s="11">
        <f>G28/SUM(G28:G30)</f>
        <v>3.4052213393870601E-2</v>
      </c>
      <c r="T28" s="11">
        <f>H28/SUM(H28:H30)</f>
        <v>8.8167053364269138E-2</v>
      </c>
      <c r="U28" s="11">
        <f>I28/SUM(I28:I30)</f>
        <v>8.085106382978724E-2</v>
      </c>
      <c r="V28" s="11">
        <f>J28/SUM(J28:J30)</f>
        <v>7.399577167019028E-2</v>
      </c>
      <c r="W28" s="11">
        <f>K28/SUM(K28:K30)</f>
        <v>5.2213393870601588E-2</v>
      </c>
    </row>
    <row r="29" spans="2:23">
      <c r="B29" s="3" t="s">
        <v>114</v>
      </c>
      <c r="C29" s="8">
        <v>17</v>
      </c>
      <c r="D29" s="8">
        <v>12</v>
      </c>
      <c r="E29" s="8">
        <v>14</v>
      </c>
      <c r="F29" s="8">
        <v>16</v>
      </c>
      <c r="G29" s="8">
        <v>22</v>
      </c>
      <c r="H29" s="8">
        <v>11</v>
      </c>
      <c r="I29" s="8">
        <v>21</v>
      </c>
      <c r="J29" s="8">
        <v>20</v>
      </c>
      <c r="K29" s="8">
        <v>21</v>
      </c>
      <c r="N29" s="9" t="str">
        <f>B29</f>
        <v>Private</v>
      </c>
      <c r="O29" s="11">
        <f>C29/SUM(C28:C30)</f>
        <v>2.0190023752969122E-2</v>
      </c>
      <c r="P29" s="11">
        <f>D29/SUM(D28:D30)</f>
        <v>1.4580801944106925E-2</v>
      </c>
      <c r="Q29" s="11">
        <f>E29/SUM(E28:E30)</f>
        <v>1.6184971098265895E-2</v>
      </c>
      <c r="R29" s="11">
        <f>F29/SUM(F28:F30)</f>
        <v>1.9417475728155338E-2</v>
      </c>
      <c r="S29" s="11">
        <f>G29/SUM(G28:G30)</f>
        <v>2.4971623155505107E-2</v>
      </c>
      <c r="T29" s="11">
        <f>H29/SUM(H28:H30)</f>
        <v>1.2761020881670533E-2</v>
      </c>
      <c r="U29" s="11">
        <f>I29/SUM(I28:I30)</f>
        <v>2.2340425531914895E-2</v>
      </c>
      <c r="V29" s="11">
        <f>J29/SUM(J28:J30)</f>
        <v>2.1141649048625793E-2</v>
      </c>
      <c r="W29" s="11">
        <f>K29/SUM(K28:K30)</f>
        <v>2.383654937570942E-2</v>
      </c>
    </row>
    <row r="30" spans="2:23">
      <c r="B30" s="3" t="s">
        <v>115</v>
      </c>
      <c r="C30" s="8">
        <v>791</v>
      </c>
      <c r="D30" s="8">
        <v>776</v>
      </c>
      <c r="E30" s="8">
        <v>810</v>
      </c>
      <c r="F30" s="8">
        <v>773</v>
      </c>
      <c r="G30" s="8">
        <v>829</v>
      </c>
      <c r="H30" s="8">
        <v>775</v>
      </c>
      <c r="I30" s="8">
        <v>843</v>
      </c>
      <c r="J30" s="8">
        <v>856</v>
      </c>
      <c r="K30" s="8">
        <v>814</v>
      </c>
      <c r="M30" s="19"/>
      <c r="N30" s="19" t="str">
        <f>B30</f>
        <v>Public</v>
      </c>
      <c r="O30" s="20">
        <f>C30/SUM(C28:C30)</f>
        <v>0.93942992874109266</v>
      </c>
      <c r="P30" s="20">
        <f>D30/SUM(D28:D30)</f>
        <v>0.94289185905224793</v>
      </c>
      <c r="Q30" s="20">
        <f>E30/SUM(E28:E30)</f>
        <v>0.93641618497109824</v>
      </c>
      <c r="R30" s="20">
        <f>F30/SUM(F28:F30)</f>
        <v>0.93810679611650483</v>
      </c>
      <c r="S30" s="20">
        <f>G30/SUM(G28:G30)</f>
        <v>0.94097616345062429</v>
      </c>
      <c r="T30" s="20">
        <f>H30/SUM(H28:H30)</f>
        <v>0.89907192575406036</v>
      </c>
      <c r="U30" s="20">
        <f>I30/SUM(I28:I30)</f>
        <v>0.89680851063829792</v>
      </c>
      <c r="V30" s="20">
        <f>J30/SUM(J28:J30)</f>
        <v>0.90486257928118397</v>
      </c>
      <c r="W30" s="20">
        <f>K30/SUM(K28:K30)</f>
        <v>0.92395005675368902</v>
      </c>
    </row>
    <row r="31" spans="2:23">
      <c r="B31" s="132" t="s">
        <v>134</v>
      </c>
      <c r="C31" s="133"/>
      <c r="D31" s="133"/>
      <c r="E31" s="133"/>
      <c r="F31" s="133"/>
      <c r="G31" s="133"/>
      <c r="H31" s="133"/>
      <c r="I31" s="133"/>
      <c r="J31" s="133"/>
      <c r="K31" s="133"/>
      <c r="M31" s="1" t="s">
        <v>171</v>
      </c>
      <c r="N31" s="1"/>
      <c r="O31" s="1" t="str">
        <f>$C$14</f>
        <v>2015-2016</v>
      </c>
      <c r="P31" s="1" t="str">
        <f>$D$14</f>
        <v>2016-2017</v>
      </c>
      <c r="Q31" s="1" t="str">
        <f>$E$14</f>
        <v>2017-2018</v>
      </c>
      <c r="R31" s="1" t="str">
        <f>$F$14</f>
        <v>2018-2019</v>
      </c>
      <c r="S31" s="1" t="str">
        <f>$G$14</f>
        <v>2019-2020</v>
      </c>
      <c r="T31" s="1" t="str">
        <f>$H$14</f>
        <v>2020-2021</v>
      </c>
      <c r="U31" s="1" t="str">
        <f>$I$14</f>
        <v>2021-2022</v>
      </c>
      <c r="V31" s="1" t="str">
        <f>$J$14</f>
        <v>2022-2023</v>
      </c>
      <c r="W31" s="1" t="str">
        <f>$K$14</f>
        <v>2023-2024</v>
      </c>
    </row>
    <row r="32" spans="2:23">
      <c r="B32" s="3" t="s">
        <v>113</v>
      </c>
      <c r="C32" s="8">
        <v>32</v>
      </c>
      <c r="D32" s="8">
        <v>23</v>
      </c>
      <c r="E32" s="8">
        <v>34</v>
      </c>
      <c r="F32" s="8">
        <v>37</v>
      </c>
      <c r="G32" s="8">
        <v>34</v>
      </c>
      <c r="H32" s="8">
        <v>80</v>
      </c>
      <c r="I32" s="8">
        <v>78</v>
      </c>
      <c r="J32" s="8">
        <v>59</v>
      </c>
      <c r="K32" s="8">
        <v>59</v>
      </c>
      <c r="N32" s="9" t="str">
        <f>B32</f>
        <v>Home-Based</v>
      </c>
      <c r="O32" s="11">
        <f>C32/SUM(C32:C34)</f>
        <v>4.0455120101137804E-2</v>
      </c>
      <c r="P32" s="11">
        <f>D32/SUM(D32:D34)</f>
        <v>2.6106696935300794E-2</v>
      </c>
      <c r="Q32" s="11">
        <f>E32/SUM(E32:E34)</f>
        <v>4.0718562874251497E-2</v>
      </c>
      <c r="R32" s="11">
        <f>F32/SUM(F32:F34)</f>
        <v>4.1294642857142856E-2</v>
      </c>
      <c r="S32" s="11">
        <f>G32/SUM(G32:G34)</f>
        <v>4.1615667074663402E-2</v>
      </c>
      <c r="T32" s="11">
        <f>H32/SUM(H32:H34)</f>
        <v>8.2987551867219914E-2</v>
      </c>
      <c r="U32" s="11">
        <f>I32/SUM(I32:I34)</f>
        <v>8.5808580858085806E-2</v>
      </c>
      <c r="V32" s="11">
        <f>J32/SUM(J32:J34)</f>
        <v>6.310160427807486E-2</v>
      </c>
      <c r="W32" s="11">
        <f>K32/SUM(K32:K34)</f>
        <v>6.0574948665297744E-2</v>
      </c>
    </row>
    <row r="33" spans="2:23">
      <c r="B33" s="3" t="s">
        <v>114</v>
      </c>
      <c r="C33" s="8">
        <v>16</v>
      </c>
      <c r="D33" s="8">
        <v>19</v>
      </c>
      <c r="E33" s="8">
        <v>17</v>
      </c>
      <c r="F33" s="8">
        <v>15</v>
      </c>
      <c r="G33" s="8">
        <v>17</v>
      </c>
      <c r="H33" s="8">
        <v>18</v>
      </c>
      <c r="I33" s="8">
        <v>31</v>
      </c>
      <c r="J33" s="8">
        <v>15</v>
      </c>
      <c r="K33" s="8">
        <v>17</v>
      </c>
      <c r="N33" s="9" t="str">
        <f>B33</f>
        <v>Private</v>
      </c>
      <c r="O33" s="11">
        <f>C33/SUM(C32:C34)</f>
        <v>2.0227560050568902E-2</v>
      </c>
      <c r="P33" s="11">
        <f>D33/SUM(D32:D34)</f>
        <v>2.1566401816118047E-2</v>
      </c>
      <c r="Q33" s="11">
        <f>E33/SUM(E32:E34)</f>
        <v>2.0359281437125749E-2</v>
      </c>
      <c r="R33" s="11">
        <f>F33/SUM(F32:F34)</f>
        <v>1.6741071428571428E-2</v>
      </c>
      <c r="S33" s="11">
        <f>G33/SUM(G32:G34)</f>
        <v>2.0807833537331701E-2</v>
      </c>
      <c r="T33" s="11">
        <f>H33/SUM(H32:H34)</f>
        <v>1.8672199170124481E-2</v>
      </c>
      <c r="U33" s="11">
        <f>I33/SUM(I32:I34)</f>
        <v>3.4103410341034104E-2</v>
      </c>
      <c r="V33" s="11">
        <f>J33/SUM(J32:J34)</f>
        <v>1.6042780748663103E-2</v>
      </c>
      <c r="W33" s="11">
        <f>K33/SUM(K32:K34)</f>
        <v>1.7453798767967144E-2</v>
      </c>
    </row>
    <row r="34" spans="2:23">
      <c r="B34" s="3" t="s">
        <v>115</v>
      </c>
      <c r="C34" s="8">
        <v>743</v>
      </c>
      <c r="D34" s="8">
        <v>839</v>
      </c>
      <c r="E34" s="8">
        <v>784</v>
      </c>
      <c r="F34" s="8">
        <v>844</v>
      </c>
      <c r="G34" s="8">
        <v>766</v>
      </c>
      <c r="H34" s="8">
        <v>866</v>
      </c>
      <c r="I34" s="8">
        <v>800</v>
      </c>
      <c r="J34" s="8">
        <v>861</v>
      </c>
      <c r="K34" s="8">
        <v>898</v>
      </c>
      <c r="M34" s="19"/>
      <c r="N34" s="19" t="str">
        <f>B34</f>
        <v>Public</v>
      </c>
      <c r="O34" s="20">
        <f>C34/SUM(C32:C34)</f>
        <v>0.93931731984829325</v>
      </c>
      <c r="P34" s="20">
        <f>D34/SUM(D32:D34)</f>
        <v>0.9523269012485811</v>
      </c>
      <c r="Q34" s="20">
        <f>E34/SUM(E32:E34)</f>
        <v>0.93892215568862281</v>
      </c>
      <c r="R34" s="20">
        <f>F34/SUM(F32:F34)</f>
        <v>0.9419642857142857</v>
      </c>
      <c r="S34" s="20">
        <f>G34/SUM(G32:G34)</f>
        <v>0.93757649938800491</v>
      </c>
      <c r="T34" s="20">
        <f>H34/SUM(H32:H34)</f>
        <v>0.89834024896265563</v>
      </c>
      <c r="U34" s="20">
        <f>I34/SUM(I32:I34)</f>
        <v>0.88008800880088012</v>
      </c>
      <c r="V34" s="20">
        <f>J34/SUM(J32:J34)</f>
        <v>0.92085561497326207</v>
      </c>
      <c r="W34" s="20">
        <f>K34/SUM(K32:K34)</f>
        <v>0.92197125256673507</v>
      </c>
    </row>
    <row r="35" spans="2:23">
      <c r="B35" s="132" t="s">
        <v>135</v>
      </c>
      <c r="C35" s="133"/>
      <c r="D35" s="133"/>
      <c r="E35" s="133"/>
      <c r="F35" s="133"/>
      <c r="G35" s="133"/>
      <c r="H35" s="133"/>
      <c r="I35" s="133"/>
      <c r="J35" s="133"/>
      <c r="K35" s="133"/>
      <c r="M35" s="1" t="s">
        <v>172</v>
      </c>
      <c r="N35" s="1"/>
      <c r="O35" s="1" t="str">
        <f>$C$14</f>
        <v>2015-2016</v>
      </c>
      <c r="P35" s="1" t="str">
        <f>$D$14</f>
        <v>2016-2017</v>
      </c>
      <c r="Q35" s="1" t="str">
        <f>$E$14</f>
        <v>2017-2018</v>
      </c>
      <c r="R35" s="1" t="str">
        <f>$F$14</f>
        <v>2018-2019</v>
      </c>
      <c r="S35" s="1" t="str">
        <f>$G$14</f>
        <v>2019-2020</v>
      </c>
      <c r="T35" s="1" t="str">
        <f>$H$14</f>
        <v>2020-2021</v>
      </c>
      <c r="U35" s="1" t="str">
        <f>$I$14</f>
        <v>2021-2022</v>
      </c>
      <c r="V35" s="1" t="str">
        <f>$J$14</f>
        <v>2022-2023</v>
      </c>
      <c r="W35" s="1" t="str">
        <f>$K$14</f>
        <v>2023-2024</v>
      </c>
    </row>
    <row r="36" spans="2:23">
      <c r="B36" s="3" t="s">
        <v>113</v>
      </c>
      <c r="C36" s="8">
        <v>37</v>
      </c>
      <c r="D36" s="8">
        <v>30</v>
      </c>
      <c r="E36" s="8">
        <v>44</v>
      </c>
      <c r="F36" s="8">
        <v>34</v>
      </c>
      <c r="G36" s="8">
        <v>29</v>
      </c>
      <c r="H36" s="8">
        <v>70</v>
      </c>
      <c r="I36" s="8">
        <v>76</v>
      </c>
      <c r="J36" s="8">
        <v>73</v>
      </c>
      <c r="K36" s="8">
        <v>68</v>
      </c>
      <c r="N36" s="9" t="str">
        <f>B36</f>
        <v>Home-Based</v>
      </c>
      <c r="O36" s="11">
        <f>C36/SUM(C36:C38)</f>
        <v>4.441776710684274E-2</v>
      </c>
      <c r="P36" s="11">
        <f>D36/SUM(D36:D38)</f>
        <v>3.8167938931297711E-2</v>
      </c>
      <c r="Q36" s="11">
        <f>E36/SUM(E36:E38)</f>
        <v>4.7413793103448273E-2</v>
      </c>
      <c r="R36" s="11">
        <f>F36/SUM(F36:F38)</f>
        <v>3.8202247191011236E-2</v>
      </c>
      <c r="S36" s="11">
        <f>G36/SUM(G36:G38)</f>
        <v>3.2474804031354984E-2</v>
      </c>
      <c r="T36" s="11">
        <f>H36/SUM(H36:H38)</f>
        <v>7.9726651480637817E-2</v>
      </c>
      <c r="U36" s="11">
        <f>I36/SUM(I36:I38)</f>
        <v>7.8512396694214878E-2</v>
      </c>
      <c r="V36" s="11">
        <f>J36/SUM(J36:J38)</f>
        <v>8.0573951434878582E-2</v>
      </c>
      <c r="W36" s="11">
        <f>K36/SUM(K36:K38)</f>
        <v>7.1428571428571425E-2</v>
      </c>
    </row>
    <row r="37" spans="2:23">
      <c r="B37" s="3" t="s">
        <v>114</v>
      </c>
      <c r="C37" s="8">
        <v>11</v>
      </c>
      <c r="D37" s="8">
        <v>15</v>
      </c>
      <c r="E37" s="8">
        <v>17</v>
      </c>
      <c r="F37" s="8">
        <v>22</v>
      </c>
      <c r="G37" s="8">
        <v>14</v>
      </c>
      <c r="H37" s="8">
        <v>11</v>
      </c>
      <c r="I37" s="8">
        <v>26</v>
      </c>
      <c r="J37" s="8">
        <v>25</v>
      </c>
      <c r="K37" s="8">
        <v>11</v>
      </c>
      <c r="N37" s="9" t="str">
        <f>B37</f>
        <v>Private</v>
      </c>
      <c r="O37" s="11">
        <f>C37/SUM(C36:C38)</f>
        <v>1.3205282112845138E-2</v>
      </c>
      <c r="P37" s="11">
        <f>D37/SUM(D36:D38)</f>
        <v>1.9083969465648856E-2</v>
      </c>
      <c r="Q37" s="11">
        <f>E37/SUM(E36:E38)</f>
        <v>1.8318965517241378E-2</v>
      </c>
      <c r="R37" s="11">
        <f>F37/SUM(F36:F38)</f>
        <v>2.4719101123595506E-2</v>
      </c>
      <c r="S37" s="11">
        <f>G37/SUM(G36:G38)</f>
        <v>1.5677491601343786E-2</v>
      </c>
      <c r="T37" s="11">
        <f>H37/SUM(H36:H38)</f>
        <v>1.2528473804100227E-2</v>
      </c>
      <c r="U37" s="11">
        <f>I37/SUM(I36:I38)</f>
        <v>2.6859504132231406E-2</v>
      </c>
      <c r="V37" s="11">
        <f>J37/SUM(J36:J38)</f>
        <v>2.759381898454746E-2</v>
      </c>
      <c r="W37" s="11">
        <f>K37/SUM(K36:K38)</f>
        <v>1.1554621848739496E-2</v>
      </c>
    </row>
    <row r="38" spans="2:23">
      <c r="B38" s="3" t="s">
        <v>115</v>
      </c>
      <c r="C38" s="8">
        <v>785</v>
      </c>
      <c r="D38" s="8">
        <v>741</v>
      </c>
      <c r="E38" s="8">
        <v>867</v>
      </c>
      <c r="F38" s="8">
        <v>834</v>
      </c>
      <c r="G38" s="8">
        <v>850</v>
      </c>
      <c r="H38" s="8">
        <v>797</v>
      </c>
      <c r="I38" s="8">
        <v>866</v>
      </c>
      <c r="J38" s="8">
        <v>808</v>
      </c>
      <c r="K38" s="8">
        <v>873</v>
      </c>
      <c r="M38" s="19"/>
      <c r="N38" s="19" t="str">
        <f>B38</f>
        <v>Public</v>
      </c>
      <c r="O38" s="20">
        <f>C38/SUM(C36:C38)</f>
        <v>0.94237695078031214</v>
      </c>
      <c r="P38" s="20">
        <f>D38/SUM(D36:D38)</f>
        <v>0.9427480916030534</v>
      </c>
      <c r="Q38" s="20">
        <f>E38/SUM(E36:E38)</f>
        <v>0.93426724137931039</v>
      </c>
      <c r="R38" s="20">
        <f>F38/SUM(F36:F38)</f>
        <v>0.93707865168539328</v>
      </c>
      <c r="S38" s="20">
        <f>G38/SUM(G36:G38)</f>
        <v>0.95184770436730126</v>
      </c>
      <c r="T38" s="20">
        <f>H38/SUM(H36:H38)</f>
        <v>0.907744874715262</v>
      </c>
      <c r="U38" s="20">
        <f>I38/SUM(I36:I38)</f>
        <v>0.89462809917355368</v>
      </c>
      <c r="V38" s="20">
        <f>J38/SUM(J36:J38)</f>
        <v>0.89183222958057395</v>
      </c>
      <c r="W38" s="20">
        <f>K38/SUM(K36:K38)</f>
        <v>0.91701680672268904</v>
      </c>
    </row>
    <row r="39" spans="2:23">
      <c r="B39" s="132" t="s">
        <v>136</v>
      </c>
      <c r="C39" s="133"/>
      <c r="D39" s="133"/>
      <c r="E39" s="133"/>
      <c r="F39" s="133"/>
      <c r="G39" s="133"/>
      <c r="H39" s="133"/>
      <c r="I39" s="133"/>
      <c r="J39" s="133"/>
      <c r="K39" s="133"/>
      <c r="M39" s="1" t="s">
        <v>173</v>
      </c>
      <c r="N39" s="1"/>
      <c r="O39" s="1" t="str">
        <f>$C$14</f>
        <v>2015-2016</v>
      </c>
      <c r="P39" s="1" t="str">
        <f>$D$14</f>
        <v>2016-2017</v>
      </c>
      <c r="Q39" s="1" t="str">
        <f>$E$14</f>
        <v>2017-2018</v>
      </c>
      <c r="R39" s="1" t="str">
        <f>$F$14</f>
        <v>2018-2019</v>
      </c>
      <c r="S39" s="1" t="str">
        <f>$G$14</f>
        <v>2019-2020</v>
      </c>
      <c r="T39" s="1" t="str">
        <f>$H$14</f>
        <v>2020-2021</v>
      </c>
      <c r="U39" s="1" t="str">
        <f>$I$14</f>
        <v>2021-2022</v>
      </c>
      <c r="V39" s="1" t="str">
        <f>$J$14</f>
        <v>2022-2023</v>
      </c>
      <c r="W39" s="1" t="str">
        <f>$K$14</f>
        <v>2023-2024</v>
      </c>
    </row>
    <row r="40" spans="2:23">
      <c r="B40" s="3" t="s">
        <v>113</v>
      </c>
      <c r="C40" s="8">
        <v>33</v>
      </c>
      <c r="D40" s="8">
        <v>26</v>
      </c>
      <c r="E40" s="8">
        <v>37</v>
      </c>
      <c r="F40" s="8">
        <v>37</v>
      </c>
      <c r="G40" s="8">
        <v>33</v>
      </c>
      <c r="H40" s="8">
        <v>64</v>
      </c>
      <c r="I40" s="8">
        <v>78</v>
      </c>
      <c r="J40" s="8">
        <v>62</v>
      </c>
      <c r="K40" s="8">
        <v>64</v>
      </c>
      <c r="N40" s="9" t="str">
        <f>B40</f>
        <v>Home-Based</v>
      </c>
      <c r="O40" s="11">
        <f>C40/SUM(C40:C42)</f>
        <v>3.9145907473309607E-2</v>
      </c>
      <c r="P40" s="11">
        <f>D40/SUM(D40:D42)</f>
        <v>3.0696576151121605E-2</v>
      </c>
      <c r="Q40" s="11">
        <f>E40/SUM(E40:E42)</f>
        <v>4.5343137254901959E-2</v>
      </c>
      <c r="R40" s="11">
        <f>F40/SUM(F40:F42)</f>
        <v>3.7298387096774195E-2</v>
      </c>
      <c r="S40" s="11">
        <f>G40/SUM(G40:G42)</f>
        <v>3.6995515695067267E-2</v>
      </c>
      <c r="T40" s="11">
        <f>H40/SUM(H40:H42)</f>
        <v>6.7439409905163325E-2</v>
      </c>
      <c r="U40" s="11">
        <f>I40/SUM(I40:I42)</f>
        <v>8.4507042253521125E-2</v>
      </c>
      <c r="V40" s="11">
        <f>J40/SUM(J40:J42)</f>
        <v>6.5817409766454352E-2</v>
      </c>
      <c r="W40" s="11">
        <f>K40/SUM(K40:K42)</f>
        <v>6.9945355191256831E-2</v>
      </c>
    </row>
    <row r="41" spans="2:23">
      <c r="B41" s="3" t="s">
        <v>114</v>
      </c>
      <c r="C41" s="8">
        <v>18</v>
      </c>
      <c r="D41" s="8">
        <v>14</v>
      </c>
      <c r="E41" s="8">
        <v>15</v>
      </c>
      <c r="F41" s="8">
        <v>12</v>
      </c>
      <c r="G41" s="8">
        <v>13</v>
      </c>
      <c r="H41" s="8">
        <v>11</v>
      </c>
      <c r="I41" s="8">
        <v>19</v>
      </c>
      <c r="J41" s="8">
        <v>21</v>
      </c>
      <c r="K41" s="8">
        <v>27</v>
      </c>
      <c r="N41" s="9" t="str">
        <f>B41</f>
        <v>Private</v>
      </c>
      <c r="O41" s="11">
        <f>C41/SUM(C40:C42)</f>
        <v>2.1352313167259787E-2</v>
      </c>
      <c r="P41" s="11">
        <f>D41/SUM(D40:D42)</f>
        <v>1.6528925619834711E-2</v>
      </c>
      <c r="Q41" s="11">
        <f>E41/SUM(E40:E42)</f>
        <v>1.8382352941176471E-2</v>
      </c>
      <c r="R41" s="11">
        <f>F41/SUM(F40:F42)</f>
        <v>1.2096774193548387E-2</v>
      </c>
      <c r="S41" s="11">
        <f>G41/SUM(G40:G42)</f>
        <v>1.4573991031390135E-2</v>
      </c>
      <c r="T41" s="11">
        <f>H41/SUM(H40:H42)</f>
        <v>1.1591148577449948E-2</v>
      </c>
      <c r="U41" s="11">
        <f>I41/SUM(I40:I42)</f>
        <v>2.0585048754062838E-2</v>
      </c>
      <c r="V41" s="11">
        <f>J41/SUM(J40:J42)</f>
        <v>2.2292993630573247E-2</v>
      </c>
      <c r="W41" s="11">
        <f>K41/SUM(K40:K42)</f>
        <v>2.9508196721311476E-2</v>
      </c>
    </row>
    <row r="42" spans="2:23">
      <c r="B42" s="3" t="s">
        <v>115</v>
      </c>
      <c r="C42" s="8">
        <v>792</v>
      </c>
      <c r="D42" s="8">
        <v>807</v>
      </c>
      <c r="E42" s="8">
        <v>764</v>
      </c>
      <c r="F42" s="8">
        <v>943</v>
      </c>
      <c r="G42" s="8">
        <v>846</v>
      </c>
      <c r="H42" s="8">
        <v>874</v>
      </c>
      <c r="I42" s="8">
        <v>826</v>
      </c>
      <c r="J42" s="8">
        <v>859</v>
      </c>
      <c r="K42" s="8">
        <v>824</v>
      </c>
      <c r="M42" s="19"/>
      <c r="N42" s="19" t="str">
        <f>B42</f>
        <v>Public</v>
      </c>
      <c r="O42" s="20">
        <f>C42/SUM(C40:C42)</f>
        <v>0.93950177935943058</v>
      </c>
      <c r="P42" s="20">
        <f>D42/SUM(D40:D42)</f>
        <v>0.9527744982290437</v>
      </c>
      <c r="Q42" s="20">
        <f>E42/SUM(E40:E42)</f>
        <v>0.93627450980392157</v>
      </c>
      <c r="R42" s="20">
        <f>F42/SUM(F40:F42)</f>
        <v>0.95060483870967738</v>
      </c>
      <c r="S42" s="20">
        <f>G42/SUM(G40:G42)</f>
        <v>0.94843049327354256</v>
      </c>
      <c r="T42" s="20">
        <f>H42/SUM(H40:H42)</f>
        <v>0.92096944151738669</v>
      </c>
      <c r="U42" s="20">
        <f>I42/SUM(I40:I42)</f>
        <v>0.89490790899241601</v>
      </c>
      <c r="V42" s="20">
        <f>J42/SUM(J40:J42)</f>
        <v>0.91188959660297242</v>
      </c>
      <c r="W42" s="20">
        <f>K42/SUM(K40:K42)</f>
        <v>0.90054644808743167</v>
      </c>
    </row>
    <row r="43" spans="2:23">
      <c r="B43" s="132" t="s">
        <v>137</v>
      </c>
      <c r="C43" s="133"/>
      <c r="D43" s="133"/>
      <c r="E43" s="133"/>
      <c r="F43" s="133"/>
      <c r="G43" s="133"/>
      <c r="H43" s="133"/>
      <c r="I43" s="133"/>
      <c r="J43" s="133"/>
      <c r="K43" s="133"/>
      <c r="M43" s="1" t="s">
        <v>174</v>
      </c>
      <c r="N43" s="1"/>
      <c r="O43" s="1" t="str">
        <f>$C$14</f>
        <v>2015-2016</v>
      </c>
      <c r="P43" s="1" t="str">
        <f>$D$14</f>
        <v>2016-2017</v>
      </c>
      <c r="Q43" s="1" t="str">
        <f>$E$14</f>
        <v>2017-2018</v>
      </c>
      <c r="R43" s="1" t="str">
        <f>$F$14</f>
        <v>2018-2019</v>
      </c>
      <c r="S43" s="1" t="str">
        <f>$G$14</f>
        <v>2019-2020</v>
      </c>
      <c r="T43" s="1" t="str">
        <f>$H$14</f>
        <v>2020-2021</v>
      </c>
      <c r="U43" s="1" t="str">
        <f>$I$14</f>
        <v>2021-2022</v>
      </c>
      <c r="V43" s="1" t="str">
        <f>$J$14</f>
        <v>2022-2023</v>
      </c>
      <c r="W43" s="1" t="str">
        <f>$K$14</f>
        <v>2023-2024</v>
      </c>
    </row>
    <row r="44" spans="2:23">
      <c r="B44" s="3" t="s">
        <v>113</v>
      </c>
      <c r="C44" s="8">
        <v>33</v>
      </c>
      <c r="D44" s="8">
        <v>41</v>
      </c>
      <c r="E44" s="8">
        <v>37</v>
      </c>
      <c r="F44" s="8">
        <v>24</v>
      </c>
      <c r="G44" s="8">
        <v>36</v>
      </c>
      <c r="H44" s="8">
        <v>59</v>
      </c>
      <c r="I44" s="8">
        <v>56</v>
      </c>
      <c r="J44" s="8">
        <v>49</v>
      </c>
      <c r="K44" s="8">
        <v>54</v>
      </c>
      <c r="N44" s="9" t="str">
        <f>B44</f>
        <v>Home-Based</v>
      </c>
      <c r="O44" s="11">
        <f>C44/SUM(C44:C46)</f>
        <v>3.896103896103896E-2</v>
      </c>
      <c r="P44" s="11">
        <f>D44/SUM(D44:D46)</f>
        <v>4.7563805104408351E-2</v>
      </c>
      <c r="Q44" s="11">
        <f>E44/SUM(E44:E46)</f>
        <v>4.2334096109839819E-2</v>
      </c>
      <c r="R44" s="11">
        <f>F44/SUM(F44:F46)</f>
        <v>2.7586206896551724E-2</v>
      </c>
      <c r="S44" s="11">
        <f>G44/SUM(G44:G46)</f>
        <v>3.5785288270377733E-2</v>
      </c>
      <c r="T44" s="11">
        <f>H44/SUM(H44:H46)</f>
        <v>6.4060803474484257E-2</v>
      </c>
      <c r="U44" s="11">
        <f>I44/SUM(I44:I46)</f>
        <v>5.8394160583941604E-2</v>
      </c>
      <c r="V44" s="11">
        <f>J44/SUM(J44:J46)</f>
        <v>5.4384017758046618E-2</v>
      </c>
      <c r="W44" s="11">
        <f>K44/SUM(K44:K46)</f>
        <v>5.7446808510638298E-2</v>
      </c>
    </row>
    <row r="45" spans="2:23">
      <c r="B45" s="3" t="s">
        <v>114</v>
      </c>
      <c r="C45" s="8">
        <v>17</v>
      </c>
      <c r="D45" s="8">
        <v>19</v>
      </c>
      <c r="E45" s="8">
        <v>13</v>
      </c>
      <c r="F45" s="8">
        <v>18</v>
      </c>
      <c r="G45" s="8">
        <v>17</v>
      </c>
      <c r="H45" s="8">
        <v>13</v>
      </c>
      <c r="I45" s="8">
        <v>24</v>
      </c>
      <c r="J45" s="8">
        <v>16</v>
      </c>
      <c r="K45" s="8">
        <v>24</v>
      </c>
      <c r="N45" s="9" t="str">
        <f>B45</f>
        <v>Private</v>
      </c>
      <c r="O45" s="11">
        <f>C45/SUM(C44:C46)</f>
        <v>2.0070838252656435E-2</v>
      </c>
      <c r="P45" s="11">
        <f>D45/SUM(D44:D46)</f>
        <v>2.2041763341067284E-2</v>
      </c>
      <c r="Q45" s="11">
        <f>E45/SUM(E44:E46)</f>
        <v>1.4874141876430207E-2</v>
      </c>
      <c r="R45" s="11">
        <f>F45/SUM(F44:F46)</f>
        <v>2.0689655172413793E-2</v>
      </c>
      <c r="S45" s="11">
        <f>G45/SUM(G44:G46)</f>
        <v>1.6898608349900597E-2</v>
      </c>
      <c r="T45" s="11">
        <f>H45/SUM(H44:H46)</f>
        <v>1.4115092290988056E-2</v>
      </c>
      <c r="U45" s="11">
        <f>I45/SUM(I44:I46)</f>
        <v>2.502606882168926E-2</v>
      </c>
      <c r="V45" s="11">
        <f>J45/SUM(J44:J46)</f>
        <v>1.7758046614872364E-2</v>
      </c>
      <c r="W45" s="11">
        <f>K45/SUM(K44:K46)</f>
        <v>2.553191489361702E-2</v>
      </c>
    </row>
    <row r="46" spans="2:23">
      <c r="B46" s="3" t="s">
        <v>115</v>
      </c>
      <c r="C46" s="8">
        <v>797</v>
      </c>
      <c r="D46" s="8">
        <v>802</v>
      </c>
      <c r="E46" s="8">
        <v>824</v>
      </c>
      <c r="F46" s="8">
        <v>828</v>
      </c>
      <c r="G46" s="8">
        <v>953</v>
      </c>
      <c r="H46" s="8">
        <v>849</v>
      </c>
      <c r="I46" s="8">
        <v>879</v>
      </c>
      <c r="J46" s="8">
        <v>836</v>
      </c>
      <c r="K46" s="8">
        <v>862</v>
      </c>
      <c r="M46" s="19"/>
      <c r="N46" s="19" t="str">
        <f>B46</f>
        <v>Public</v>
      </c>
      <c r="O46" s="20">
        <f>C46/SUM(C44:C46)</f>
        <v>0.94096812278630459</v>
      </c>
      <c r="P46" s="20">
        <f>D46/SUM(D44:D46)</f>
        <v>0.93039443155452439</v>
      </c>
      <c r="Q46" s="20">
        <f>E46/SUM(E44:E46)</f>
        <v>0.94279176201372994</v>
      </c>
      <c r="R46" s="20">
        <f>F46/SUM(F44:F46)</f>
        <v>0.9517241379310345</v>
      </c>
      <c r="S46" s="20">
        <f>G46/SUM(G44:G46)</f>
        <v>0.94731610337972172</v>
      </c>
      <c r="T46" s="20">
        <f>H46/SUM(H44:H46)</f>
        <v>0.92182410423452765</v>
      </c>
      <c r="U46" s="20">
        <f>I46/SUM(I44:I46)</f>
        <v>0.91657977059436913</v>
      </c>
      <c r="V46" s="20">
        <f>J46/SUM(J44:J46)</f>
        <v>0.92785793562708108</v>
      </c>
      <c r="W46" s="20">
        <f>K46/SUM(K44:K46)</f>
        <v>0.91702127659574473</v>
      </c>
    </row>
    <row r="47" spans="2:23">
      <c r="B47" s="132" t="s">
        <v>147</v>
      </c>
      <c r="C47" s="133"/>
      <c r="D47" s="133"/>
      <c r="E47" s="133"/>
      <c r="F47" s="133"/>
      <c r="G47" s="133"/>
      <c r="H47" s="133"/>
      <c r="I47" s="133"/>
      <c r="J47" s="133"/>
      <c r="K47" s="133"/>
      <c r="M47" s="1" t="s">
        <v>175</v>
      </c>
      <c r="N47" s="1"/>
      <c r="O47" s="1" t="str">
        <f>$C$14</f>
        <v>2015-2016</v>
      </c>
      <c r="P47" s="1" t="str">
        <f>$D$14</f>
        <v>2016-2017</v>
      </c>
      <c r="Q47" s="1" t="str">
        <f>$E$14</f>
        <v>2017-2018</v>
      </c>
      <c r="R47" s="1" t="str">
        <f>$F$14</f>
        <v>2018-2019</v>
      </c>
      <c r="S47" s="1" t="str">
        <f>$G$14</f>
        <v>2019-2020</v>
      </c>
      <c r="T47" s="1" t="str">
        <f>$H$14</f>
        <v>2020-2021</v>
      </c>
      <c r="U47" s="1" t="str">
        <f>$I$14</f>
        <v>2021-2022</v>
      </c>
      <c r="V47" s="1" t="str">
        <f>$J$14</f>
        <v>2022-2023</v>
      </c>
      <c r="W47" s="1" t="str">
        <f>$K$14</f>
        <v>2023-2024</v>
      </c>
    </row>
    <row r="48" spans="2:23">
      <c r="B48" s="3" t="s">
        <v>113</v>
      </c>
      <c r="C48" s="8">
        <v>35</v>
      </c>
      <c r="D48" s="8">
        <v>26</v>
      </c>
      <c r="E48" s="8">
        <v>37</v>
      </c>
      <c r="F48" s="8">
        <v>23</v>
      </c>
      <c r="G48" s="8">
        <v>23</v>
      </c>
      <c r="H48" s="8">
        <v>59</v>
      </c>
      <c r="I48" s="8">
        <v>56</v>
      </c>
      <c r="J48" s="8">
        <v>46</v>
      </c>
      <c r="K48" s="8">
        <v>53</v>
      </c>
      <c r="N48" s="9" t="str">
        <f>B48</f>
        <v>Home-Based</v>
      </c>
      <c r="O48" s="11">
        <f>C48/SUM(C48:C50)</f>
        <v>3.9637599093997736E-2</v>
      </c>
      <c r="P48" s="11">
        <f>D48/SUM(D48:D50)</f>
        <v>2.9850746268656716E-2</v>
      </c>
      <c r="Q48" s="11">
        <f>E48/SUM(E48:E50)</f>
        <v>4.209328782707622E-2</v>
      </c>
      <c r="R48" s="11">
        <f>F48/SUM(F48:F50)</f>
        <v>2.4468085106382979E-2</v>
      </c>
      <c r="S48" s="11">
        <f>G48/SUM(G48:G50)</f>
        <v>2.6166097838452786E-2</v>
      </c>
      <c r="T48" s="11">
        <f>H48/SUM(H48:H50)</f>
        <v>5.8531746031746032E-2</v>
      </c>
      <c r="U48" s="11">
        <f>I48/SUM(I48:I50)</f>
        <v>5.8031088082901555E-2</v>
      </c>
      <c r="V48" s="11">
        <f>J48/SUM(J48:J50)</f>
        <v>4.791666666666667E-2</v>
      </c>
      <c r="W48" s="11">
        <f>K48/SUM(K48:K50)</f>
        <v>5.3916581892166839E-2</v>
      </c>
    </row>
    <row r="49" spans="2:23">
      <c r="B49" s="3" t="s">
        <v>114</v>
      </c>
      <c r="C49" s="8">
        <v>21</v>
      </c>
      <c r="D49" s="8">
        <v>19</v>
      </c>
      <c r="E49" s="8">
        <v>18</v>
      </c>
      <c r="F49" s="8">
        <v>13</v>
      </c>
      <c r="G49" s="8">
        <v>7</v>
      </c>
      <c r="H49" s="8">
        <v>14</v>
      </c>
      <c r="I49" s="8">
        <v>25</v>
      </c>
      <c r="J49" s="8">
        <v>16</v>
      </c>
      <c r="K49" s="8">
        <v>15</v>
      </c>
      <c r="N49" s="9" t="str">
        <f>B49</f>
        <v>Private</v>
      </c>
      <c r="O49" s="11">
        <f>C49/SUM(C48:C50)</f>
        <v>2.3782559456398639E-2</v>
      </c>
      <c r="P49" s="11">
        <f>D49/SUM(D48:D50)</f>
        <v>2.1814006888633754E-2</v>
      </c>
      <c r="Q49" s="11">
        <f>E49/SUM(E48:E50)</f>
        <v>2.0477815699658702E-2</v>
      </c>
      <c r="R49" s="11">
        <f>F49/SUM(F48:F50)</f>
        <v>1.3829787234042552E-2</v>
      </c>
      <c r="S49" s="11">
        <f>G49/SUM(G48:G50)</f>
        <v>7.9635949943117172E-3</v>
      </c>
      <c r="T49" s="11">
        <f>H49/SUM(H48:H50)</f>
        <v>1.3888888888888888E-2</v>
      </c>
      <c r="U49" s="11">
        <f>I49/SUM(I48:I50)</f>
        <v>2.5906735751295335E-2</v>
      </c>
      <c r="V49" s="11">
        <f>J49/SUM(J48:J50)</f>
        <v>1.6666666666666666E-2</v>
      </c>
      <c r="W49" s="11">
        <f>K49/SUM(K48:K50)</f>
        <v>1.5259409969481181E-2</v>
      </c>
    </row>
    <row r="50" spans="2:23">
      <c r="B50" s="3" t="s">
        <v>115</v>
      </c>
      <c r="C50" s="8">
        <v>827</v>
      </c>
      <c r="D50" s="8">
        <v>826</v>
      </c>
      <c r="E50" s="8">
        <v>824</v>
      </c>
      <c r="F50" s="8">
        <v>904</v>
      </c>
      <c r="G50" s="8">
        <v>849</v>
      </c>
      <c r="H50" s="8">
        <v>935</v>
      </c>
      <c r="I50" s="8">
        <v>884</v>
      </c>
      <c r="J50" s="8">
        <v>898</v>
      </c>
      <c r="K50" s="8">
        <v>915</v>
      </c>
      <c r="M50" s="19"/>
      <c r="N50" s="19" t="str">
        <f>B50</f>
        <v>Public</v>
      </c>
      <c r="O50" s="20">
        <f>C50/SUM(C48:C50)</f>
        <v>0.9365798414496036</v>
      </c>
      <c r="P50" s="20">
        <f>D50/SUM(D48:D50)</f>
        <v>0.94833524684270953</v>
      </c>
      <c r="Q50" s="20">
        <f>E50/SUM(E48:E50)</f>
        <v>0.93742889647326511</v>
      </c>
      <c r="R50" s="20">
        <f>F50/SUM(F48:F50)</f>
        <v>0.96170212765957441</v>
      </c>
      <c r="S50" s="20">
        <f>G50/SUM(G48:G50)</f>
        <v>0.96587030716723554</v>
      </c>
      <c r="T50" s="20">
        <f>H50/SUM(H48:H50)</f>
        <v>0.92757936507936511</v>
      </c>
      <c r="U50" s="20">
        <f>I50/SUM(I48:I50)</f>
        <v>0.9160621761658031</v>
      </c>
      <c r="V50" s="20">
        <f>J50/SUM(J48:J50)</f>
        <v>0.93541666666666667</v>
      </c>
      <c r="W50" s="20">
        <f>K50/SUM(K48:K50)</f>
        <v>0.93082400813835198</v>
      </c>
    </row>
    <row r="51" spans="2:23">
      <c r="B51" s="132" t="s">
        <v>148</v>
      </c>
      <c r="C51" s="133"/>
      <c r="D51" s="133"/>
      <c r="E51" s="133"/>
      <c r="F51" s="133"/>
      <c r="G51" s="133"/>
      <c r="H51" s="133"/>
      <c r="I51" s="133"/>
      <c r="J51" s="133"/>
      <c r="K51" s="133"/>
      <c r="M51" s="1" t="s">
        <v>176</v>
      </c>
      <c r="N51" s="1"/>
      <c r="O51" s="1" t="str">
        <f>$C$14</f>
        <v>2015-2016</v>
      </c>
      <c r="P51" s="1" t="str">
        <f>$D$14</f>
        <v>2016-2017</v>
      </c>
      <c r="Q51" s="1" t="str">
        <f>$E$14</f>
        <v>2017-2018</v>
      </c>
      <c r="R51" s="1" t="str">
        <f>$F$14</f>
        <v>2018-2019</v>
      </c>
      <c r="S51" s="1" t="str">
        <f>$G$14</f>
        <v>2019-2020</v>
      </c>
      <c r="T51" s="1" t="str">
        <f>$H$14</f>
        <v>2020-2021</v>
      </c>
      <c r="U51" s="1" t="str">
        <f>$I$14</f>
        <v>2021-2022</v>
      </c>
      <c r="V51" s="1" t="str">
        <f>$J$14</f>
        <v>2022-2023</v>
      </c>
      <c r="W51" s="1" t="str">
        <f>$K$14</f>
        <v>2023-2024</v>
      </c>
    </row>
    <row r="52" spans="2:23">
      <c r="B52" s="3" t="s">
        <v>113</v>
      </c>
      <c r="C52" s="8">
        <v>34</v>
      </c>
      <c r="D52" s="8">
        <v>30</v>
      </c>
      <c r="E52" s="8">
        <v>28</v>
      </c>
      <c r="F52" s="8">
        <v>33</v>
      </c>
      <c r="G52" s="8">
        <v>21</v>
      </c>
      <c r="H52" s="8">
        <v>42</v>
      </c>
      <c r="I52" s="8">
        <v>49</v>
      </c>
      <c r="J52" s="8">
        <v>40</v>
      </c>
      <c r="K52" s="8">
        <v>37</v>
      </c>
      <c r="N52" s="9" t="str">
        <f>B52</f>
        <v>Home-Based</v>
      </c>
      <c r="O52" s="11">
        <f>C52/SUM(C52:C54)</f>
        <v>3.8374717832957109E-2</v>
      </c>
      <c r="P52" s="11">
        <f>D52/SUM(D52:D54)</f>
        <v>3.3333333333333333E-2</v>
      </c>
      <c r="Q52" s="11">
        <f>E52/SUM(E52:E54)</f>
        <v>3.192702394526796E-2</v>
      </c>
      <c r="R52" s="11">
        <f>F52/SUM(F52:F54)</f>
        <v>3.6223929747530186E-2</v>
      </c>
      <c r="S52" s="11">
        <f>G52/SUM(G52:G54)</f>
        <v>2.2556390977443608E-2</v>
      </c>
      <c r="T52" s="11">
        <f>H52/SUM(H52:H54)</f>
        <v>4.6511627906976744E-2</v>
      </c>
      <c r="U52" s="11">
        <f>I52/SUM(I52:I54)</f>
        <v>4.6755725190839696E-2</v>
      </c>
      <c r="V52" s="11">
        <f>J52/SUM(J52:J54)</f>
        <v>4.2598509052183174E-2</v>
      </c>
      <c r="W52" s="11">
        <f>K52/SUM(K52:K54)</f>
        <v>4.0393013100436678E-2</v>
      </c>
    </row>
    <row r="53" spans="2:23">
      <c r="B53" s="3" t="s">
        <v>114</v>
      </c>
      <c r="C53" s="8">
        <v>26</v>
      </c>
      <c r="D53" s="8">
        <v>17</v>
      </c>
      <c r="E53" s="8">
        <v>22</v>
      </c>
      <c r="F53" s="8">
        <v>13</v>
      </c>
      <c r="G53" s="8">
        <v>12</v>
      </c>
      <c r="H53" s="8">
        <v>3</v>
      </c>
      <c r="I53" s="8">
        <v>23</v>
      </c>
      <c r="J53" s="8">
        <v>13</v>
      </c>
      <c r="K53" s="8">
        <v>13</v>
      </c>
      <c r="N53" s="9" t="str">
        <f>B53</f>
        <v>Private</v>
      </c>
      <c r="O53" s="11">
        <f>C53/SUM(C52:C54)</f>
        <v>2.9345372460496615E-2</v>
      </c>
      <c r="P53" s="11">
        <f>D53/SUM(D52:D54)</f>
        <v>1.8888888888888889E-2</v>
      </c>
      <c r="Q53" s="11">
        <f>E53/SUM(E52:E54)</f>
        <v>2.5085518814139111E-2</v>
      </c>
      <c r="R53" s="11">
        <f>F53/SUM(F52:F54)</f>
        <v>1.4270032930845226E-2</v>
      </c>
      <c r="S53" s="11">
        <f>G53/SUM(G52:G54)</f>
        <v>1.288936627282492E-2</v>
      </c>
      <c r="T53" s="11">
        <f>H53/SUM(H52:H54)</f>
        <v>3.3222591362126247E-3</v>
      </c>
      <c r="U53" s="11">
        <f>I53/SUM(I52:I54)</f>
        <v>2.1946564885496182E-2</v>
      </c>
      <c r="V53" s="11">
        <f>J53/SUM(J52:J54)</f>
        <v>1.3844515441959531E-2</v>
      </c>
      <c r="W53" s="11">
        <f>K53/SUM(K52:K54)</f>
        <v>1.4192139737991267E-2</v>
      </c>
    </row>
    <row r="54" spans="2:23">
      <c r="B54" s="3" t="s">
        <v>115</v>
      </c>
      <c r="C54" s="8">
        <v>826</v>
      </c>
      <c r="D54" s="8">
        <v>853</v>
      </c>
      <c r="E54" s="8">
        <v>827</v>
      </c>
      <c r="F54" s="8">
        <v>865</v>
      </c>
      <c r="G54" s="8">
        <v>898</v>
      </c>
      <c r="H54" s="8">
        <v>858</v>
      </c>
      <c r="I54" s="8">
        <v>976</v>
      </c>
      <c r="J54" s="8">
        <v>886</v>
      </c>
      <c r="K54" s="8">
        <v>866</v>
      </c>
      <c r="M54" s="19"/>
      <c r="N54" s="19" t="str">
        <f>B54</f>
        <v>Public</v>
      </c>
      <c r="O54" s="20">
        <f>C54/SUM(C52:C54)</f>
        <v>0.93227990970654628</v>
      </c>
      <c r="P54" s="20">
        <f>D54/SUM(D52:D54)</f>
        <v>0.94777777777777783</v>
      </c>
      <c r="Q54" s="20">
        <f>E54/SUM(E52:E54)</f>
        <v>0.94298745724059296</v>
      </c>
      <c r="R54" s="20">
        <f>F54/SUM(F52:F54)</f>
        <v>0.94950603732162464</v>
      </c>
      <c r="S54" s="20">
        <f>G54/SUM(G52:G54)</f>
        <v>0.96455424274973145</v>
      </c>
      <c r="T54" s="20">
        <f>H54/SUM(H52:H54)</f>
        <v>0.95016611295681064</v>
      </c>
      <c r="U54" s="20">
        <f>I54/SUM(I52:I54)</f>
        <v>0.93129770992366412</v>
      </c>
      <c r="V54" s="20">
        <f>J54/SUM(J52:J54)</f>
        <v>0.94355697550585726</v>
      </c>
      <c r="W54" s="20">
        <f>K54/SUM(K52:K54)</f>
        <v>0.94541484716157209</v>
      </c>
    </row>
    <row r="55" spans="2:23">
      <c r="B55" s="132" t="s">
        <v>150</v>
      </c>
      <c r="C55" s="133"/>
      <c r="D55" s="133"/>
      <c r="E55" s="133"/>
      <c r="F55" s="133"/>
      <c r="G55" s="133"/>
      <c r="H55" s="133"/>
      <c r="I55" s="133"/>
      <c r="J55" s="133"/>
      <c r="K55" s="133"/>
      <c r="M55" s="1" t="s">
        <v>177</v>
      </c>
      <c r="N55" s="1"/>
      <c r="O55" s="1" t="str">
        <f>$C$14</f>
        <v>2015-2016</v>
      </c>
      <c r="P55" s="1" t="str">
        <f>$D$14</f>
        <v>2016-2017</v>
      </c>
      <c r="Q55" s="1" t="str">
        <f>$E$14</f>
        <v>2017-2018</v>
      </c>
      <c r="R55" s="1" t="str">
        <f>$F$14</f>
        <v>2018-2019</v>
      </c>
      <c r="S55" s="1" t="str">
        <f>$G$14</f>
        <v>2019-2020</v>
      </c>
      <c r="T55" s="1" t="str">
        <f>$H$14</f>
        <v>2020-2021</v>
      </c>
      <c r="U55" s="1" t="str">
        <f>$I$14</f>
        <v>2021-2022</v>
      </c>
      <c r="V55" s="1" t="str">
        <f>$J$14</f>
        <v>2022-2023</v>
      </c>
      <c r="W55" s="1" t="str">
        <f>$K$14</f>
        <v>2023-2024</v>
      </c>
    </row>
    <row r="56" spans="2:23">
      <c r="B56" s="3" t="s">
        <v>113</v>
      </c>
      <c r="C56" s="8">
        <v>27</v>
      </c>
      <c r="D56" s="8">
        <v>26</v>
      </c>
      <c r="E56" s="8">
        <v>32</v>
      </c>
      <c r="F56" s="8">
        <v>23</v>
      </c>
      <c r="G56" s="8">
        <v>21</v>
      </c>
      <c r="H56" s="8">
        <v>40</v>
      </c>
      <c r="I56" s="8">
        <v>40</v>
      </c>
      <c r="J56" s="8">
        <v>47</v>
      </c>
      <c r="K56" s="8">
        <v>43</v>
      </c>
      <c r="N56" s="9" t="str">
        <f>B56</f>
        <v>Home-Based</v>
      </c>
      <c r="O56" s="11">
        <f>C56/SUM(C56:C58)</f>
        <v>3.1652989449003514E-2</v>
      </c>
      <c r="P56" s="11">
        <f>D56/SUM(D56:D58)</f>
        <v>2.9312288613303268E-2</v>
      </c>
      <c r="Q56" s="11">
        <f>E56/SUM(E56:E58)</f>
        <v>3.5203520352035202E-2</v>
      </c>
      <c r="R56" s="11">
        <f>F56/SUM(F56:F58)</f>
        <v>2.7027027027027029E-2</v>
      </c>
      <c r="S56" s="11">
        <f>G56/SUM(G56:G58)</f>
        <v>2.4165707710011506E-2</v>
      </c>
      <c r="T56" s="11">
        <f>H56/SUM(H56:H58)</f>
        <v>4.3010752688172046E-2</v>
      </c>
      <c r="U56" s="11">
        <f>I56/SUM(I56:I58)</f>
        <v>4.6296296296296294E-2</v>
      </c>
      <c r="V56" s="11">
        <f>J56/SUM(J56:J58)</f>
        <v>4.8403707518022657E-2</v>
      </c>
      <c r="W56" s="11">
        <f>K56/SUM(K56:K58)</f>
        <v>4.5454545454545456E-2</v>
      </c>
    </row>
    <row r="57" spans="2:23">
      <c r="B57" s="3" t="s">
        <v>114</v>
      </c>
      <c r="C57" s="8">
        <v>19</v>
      </c>
      <c r="D57" s="8">
        <v>15</v>
      </c>
      <c r="E57" s="8">
        <v>11</v>
      </c>
      <c r="F57" s="8">
        <v>12</v>
      </c>
      <c r="G57" s="8">
        <v>13</v>
      </c>
      <c r="H57" s="8">
        <v>9</v>
      </c>
      <c r="I57" s="8">
        <v>7</v>
      </c>
      <c r="J57" s="8">
        <v>17</v>
      </c>
      <c r="K57" s="8">
        <v>11</v>
      </c>
      <c r="N57" s="9" t="str">
        <f>B57</f>
        <v>Private</v>
      </c>
      <c r="O57" s="11">
        <f>C57/SUM(C56:C58)</f>
        <v>2.2274325908558032E-2</v>
      </c>
      <c r="P57" s="11">
        <f>D57/SUM(D56:D58)</f>
        <v>1.6910935738444193E-2</v>
      </c>
      <c r="Q57" s="11">
        <f>E57/SUM(E56:E58)</f>
        <v>1.2101210121012101E-2</v>
      </c>
      <c r="R57" s="11">
        <f>F57/SUM(F56:F58)</f>
        <v>1.4101057579318449E-2</v>
      </c>
      <c r="S57" s="11">
        <f>G57/SUM(G56:G58)</f>
        <v>1.4959723820483314E-2</v>
      </c>
      <c r="T57" s="11">
        <f>H57/SUM(H56:H58)</f>
        <v>9.6774193548387101E-3</v>
      </c>
      <c r="U57" s="11">
        <f>I57/SUM(I56:I58)</f>
        <v>8.1018518518518514E-3</v>
      </c>
      <c r="V57" s="11">
        <f>J57/SUM(J56:J58)</f>
        <v>1.7507723995880537E-2</v>
      </c>
      <c r="W57" s="11">
        <f>K57/SUM(K56:K58)</f>
        <v>1.1627906976744186E-2</v>
      </c>
    </row>
    <row r="58" spans="2:23">
      <c r="B58" s="3" t="s">
        <v>115</v>
      </c>
      <c r="C58" s="8">
        <v>807</v>
      </c>
      <c r="D58" s="8">
        <v>846</v>
      </c>
      <c r="E58" s="8">
        <v>866</v>
      </c>
      <c r="F58" s="8">
        <v>816</v>
      </c>
      <c r="G58" s="8">
        <v>835</v>
      </c>
      <c r="H58" s="8">
        <v>881</v>
      </c>
      <c r="I58" s="8">
        <v>817</v>
      </c>
      <c r="J58" s="8">
        <v>907</v>
      </c>
      <c r="K58" s="8">
        <v>892</v>
      </c>
      <c r="M58" s="19"/>
      <c r="N58" s="19" t="str">
        <f>B58</f>
        <v>Public</v>
      </c>
      <c r="O58" s="20">
        <f>C58/SUM(C56:C58)</f>
        <v>0.94607268464243843</v>
      </c>
      <c r="P58" s="20">
        <f>D58/SUM(D56:D58)</f>
        <v>0.95377677564825258</v>
      </c>
      <c r="Q58" s="20">
        <f>E58/SUM(E56:E58)</f>
        <v>0.95269526952695271</v>
      </c>
      <c r="R58" s="20">
        <f>F58/SUM(F56:F58)</f>
        <v>0.95887191539365457</v>
      </c>
      <c r="S58" s="20">
        <f>G58/SUM(G56:G58)</f>
        <v>0.96087456846950514</v>
      </c>
      <c r="T58" s="20">
        <f>H58/SUM(H56:H58)</f>
        <v>0.94731182795698921</v>
      </c>
      <c r="U58" s="20">
        <f>I58/SUM(I56:I58)</f>
        <v>0.94560185185185186</v>
      </c>
      <c r="V58" s="20">
        <f>J58/SUM(J56:J58)</f>
        <v>0.93408856848609678</v>
      </c>
      <c r="W58" s="20">
        <f>K58/SUM(K56:K58)</f>
        <v>0.94291754756871038</v>
      </c>
    </row>
    <row r="59" spans="2:23">
      <c r="B59" s="132" t="s">
        <v>151</v>
      </c>
      <c r="C59" s="133"/>
      <c r="D59" s="133"/>
      <c r="E59" s="133"/>
      <c r="F59" s="133"/>
      <c r="G59" s="133"/>
      <c r="H59" s="133"/>
      <c r="I59" s="133"/>
      <c r="J59" s="133"/>
      <c r="K59" s="133"/>
      <c r="M59" s="1" t="s">
        <v>178</v>
      </c>
      <c r="N59" s="1"/>
      <c r="O59" s="1" t="str">
        <f>$C$14</f>
        <v>2015-2016</v>
      </c>
      <c r="P59" s="1" t="str">
        <f>$D$14</f>
        <v>2016-2017</v>
      </c>
      <c r="Q59" s="1" t="str">
        <f>$E$14</f>
        <v>2017-2018</v>
      </c>
      <c r="R59" s="1" t="str">
        <f>$F$14</f>
        <v>2018-2019</v>
      </c>
      <c r="S59" s="1" t="str">
        <f>$G$14</f>
        <v>2019-2020</v>
      </c>
      <c r="T59" s="1" t="str">
        <f>$H$14</f>
        <v>2020-2021</v>
      </c>
      <c r="U59" s="1" t="str">
        <f>$I$14</f>
        <v>2021-2022</v>
      </c>
      <c r="V59" s="1" t="str">
        <f>$J$14</f>
        <v>2022-2023</v>
      </c>
      <c r="W59" s="1" t="str">
        <f>$K$14</f>
        <v>2023-2024</v>
      </c>
    </row>
    <row r="60" spans="2:23">
      <c r="B60" s="3" t="s">
        <v>113</v>
      </c>
      <c r="C60" s="8">
        <v>25</v>
      </c>
      <c r="D60" s="8">
        <v>18</v>
      </c>
      <c r="E60" s="8">
        <v>24</v>
      </c>
      <c r="F60" s="8">
        <v>27</v>
      </c>
      <c r="G60" s="8">
        <v>20</v>
      </c>
      <c r="H60" s="8">
        <v>28</v>
      </c>
      <c r="I60" s="8">
        <v>41</v>
      </c>
      <c r="J60" s="8">
        <v>26</v>
      </c>
      <c r="K60" s="8">
        <v>30</v>
      </c>
      <c r="N60" s="9" t="str">
        <f>B60</f>
        <v>Home-Based</v>
      </c>
      <c r="O60" s="11">
        <f>C60/SUM(C60:C62)</f>
        <v>3.048780487804878E-2</v>
      </c>
      <c r="P60" s="11">
        <f>D60/SUM(D60:D62)</f>
        <v>2.2140221402214021E-2</v>
      </c>
      <c r="Q60" s="11">
        <f>E60/SUM(E60:E62)</f>
        <v>2.8950542822677925E-2</v>
      </c>
      <c r="R60" s="11">
        <f>F60/SUM(F60:F62)</f>
        <v>3.3707865168539325E-2</v>
      </c>
      <c r="S60" s="11">
        <f>G60/SUM(G60:G62)</f>
        <v>2.6109660574412531E-2</v>
      </c>
      <c r="T60" s="11">
        <f>H60/SUM(H60:H62)</f>
        <v>3.4188034188034191E-2</v>
      </c>
      <c r="U60" s="11">
        <f>I60/SUM(I60:I62)</f>
        <v>4.9043062200956937E-2</v>
      </c>
      <c r="V60" s="11">
        <f>J60/SUM(J60:J62)</f>
        <v>3.1862745098039214E-2</v>
      </c>
      <c r="W60" s="11">
        <f>K60/SUM(K60:K62)</f>
        <v>3.4324942791762014E-2</v>
      </c>
    </row>
    <row r="61" spans="2:23">
      <c r="B61" s="3" t="s">
        <v>114</v>
      </c>
      <c r="C61" s="8">
        <v>9</v>
      </c>
      <c r="D61" s="8">
        <v>12</v>
      </c>
      <c r="E61" s="8">
        <v>21</v>
      </c>
      <c r="F61" s="8">
        <v>9</v>
      </c>
      <c r="G61" s="8">
        <v>8</v>
      </c>
      <c r="H61" s="8">
        <v>1</v>
      </c>
      <c r="I61" s="8">
        <v>8</v>
      </c>
      <c r="J61" s="8">
        <v>6</v>
      </c>
      <c r="K61" s="8">
        <v>15</v>
      </c>
      <c r="N61" s="9" t="str">
        <f>B61</f>
        <v>Private</v>
      </c>
      <c r="O61" s="11">
        <f>C61/SUM(C60:C62)</f>
        <v>1.097560975609756E-2</v>
      </c>
      <c r="P61" s="11">
        <f>D61/SUM(D60:D62)</f>
        <v>1.4760147601476014E-2</v>
      </c>
      <c r="Q61" s="11">
        <f>E61/SUM(E60:E62)</f>
        <v>2.5331724969843185E-2</v>
      </c>
      <c r="R61" s="11">
        <f>F61/SUM(F60:F62)</f>
        <v>1.1235955056179775E-2</v>
      </c>
      <c r="S61" s="11">
        <f>G61/SUM(G60:G62)</f>
        <v>1.0443864229765013E-2</v>
      </c>
      <c r="T61" s="11">
        <f>H61/SUM(H60:H62)</f>
        <v>1.221001221001221E-3</v>
      </c>
      <c r="U61" s="11">
        <f>I61/SUM(I60:I62)</f>
        <v>9.5693779904306216E-3</v>
      </c>
      <c r="V61" s="11">
        <f>J61/SUM(J60:J62)</f>
        <v>7.3529411764705881E-3</v>
      </c>
      <c r="W61" s="11">
        <f>K61/SUM(K60:K62)</f>
        <v>1.7162471395881007E-2</v>
      </c>
    </row>
    <row r="62" spans="2:23">
      <c r="B62" s="3" t="s">
        <v>115</v>
      </c>
      <c r="C62" s="8">
        <v>786</v>
      </c>
      <c r="D62" s="8">
        <v>783</v>
      </c>
      <c r="E62" s="8">
        <v>784</v>
      </c>
      <c r="F62" s="8">
        <v>765</v>
      </c>
      <c r="G62" s="8">
        <v>738</v>
      </c>
      <c r="H62" s="8">
        <v>790</v>
      </c>
      <c r="I62" s="8">
        <v>787</v>
      </c>
      <c r="J62" s="8">
        <v>784</v>
      </c>
      <c r="K62" s="8">
        <v>829</v>
      </c>
      <c r="M62" s="19"/>
      <c r="N62" s="19" t="str">
        <f>B62</f>
        <v>Public</v>
      </c>
      <c r="O62" s="20">
        <f>C62/SUM(C60:C62)</f>
        <v>0.95853658536585362</v>
      </c>
      <c r="P62" s="20">
        <f>D62/SUM(D60:D62)</f>
        <v>0.96309963099630991</v>
      </c>
      <c r="Q62" s="20">
        <f>E62/SUM(E60:E62)</f>
        <v>0.9457177322074789</v>
      </c>
      <c r="R62" s="20">
        <f>F62/SUM(F60:F62)</f>
        <v>0.9550561797752809</v>
      </c>
      <c r="S62" s="20">
        <f>G62/SUM(G60:G62)</f>
        <v>0.96344647519582249</v>
      </c>
      <c r="T62" s="20">
        <f>H62/SUM(H60:H62)</f>
        <v>0.96459096459096461</v>
      </c>
      <c r="U62" s="20">
        <f>I62/SUM(I60:I62)</f>
        <v>0.94138755980861244</v>
      </c>
      <c r="V62" s="20">
        <f>J62/SUM(J60:J62)</f>
        <v>0.96078431372549022</v>
      </c>
      <c r="W62" s="20">
        <f>K62/SUM(K60:K62)</f>
        <v>0.94851258581235698</v>
      </c>
    </row>
    <row r="63" spans="2:23">
      <c r="B63" s="132" t="s">
        <v>152</v>
      </c>
      <c r="C63" s="133"/>
      <c r="D63" s="133"/>
      <c r="E63" s="133"/>
      <c r="F63" s="133"/>
      <c r="G63" s="133"/>
      <c r="H63" s="133"/>
      <c r="I63" s="133"/>
      <c r="J63" s="133"/>
      <c r="K63" s="133"/>
      <c r="M63" s="1" t="s">
        <v>179</v>
      </c>
      <c r="N63" s="1"/>
      <c r="O63" s="1" t="str">
        <f>$C$14</f>
        <v>2015-2016</v>
      </c>
      <c r="P63" s="1" t="str">
        <f>$D$14</f>
        <v>2016-2017</v>
      </c>
      <c r="Q63" s="1" t="str">
        <f>$E$14</f>
        <v>2017-2018</v>
      </c>
      <c r="R63" s="1" t="str">
        <f>$F$14</f>
        <v>2018-2019</v>
      </c>
      <c r="S63" s="1" t="str">
        <f>$G$14</f>
        <v>2019-2020</v>
      </c>
      <c r="T63" s="1" t="str">
        <f>$H$14</f>
        <v>2020-2021</v>
      </c>
      <c r="U63" s="1" t="str">
        <f>$I$14</f>
        <v>2021-2022</v>
      </c>
      <c r="V63" s="1" t="str">
        <f>$J$14</f>
        <v>2022-2023</v>
      </c>
      <c r="W63" s="1" t="str">
        <f>$K$14</f>
        <v>2023-2024</v>
      </c>
    </row>
    <row r="64" spans="2:23">
      <c r="B64" s="3" t="s">
        <v>113</v>
      </c>
      <c r="C64" s="8">
        <v>24</v>
      </c>
      <c r="D64" s="8">
        <v>21</v>
      </c>
      <c r="E64" s="8">
        <v>20</v>
      </c>
      <c r="F64" s="8">
        <v>24</v>
      </c>
      <c r="G64" s="8">
        <v>15</v>
      </c>
      <c r="H64" s="8">
        <v>19</v>
      </c>
      <c r="I64" s="8">
        <v>17</v>
      </c>
      <c r="J64" s="8">
        <v>25</v>
      </c>
      <c r="K64" s="8">
        <v>28</v>
      </c>
      <c r="N64" s="9" t="str">
        <f>B64</f>
        <v>Home-Based</v>
      </c>
      <c r="O64" s="11">
        <f>C64/SUM(C64:C66)</f>
        <v>2.8202115158636899E-2</v>
      </c>
      <c r="P64" s="11">
        <f>D64/SUM(D64:D66)</f>
        <v>2.4027459954233409E-2</v>
      </c>
      <c r="Q64" s="11">
        <f>E64/SUM(E64:E66)</f>
        <v>2.5873221216041398E-2</v>
      </c>
      <c r="R64" s="11">
        <f>F64/SUM(F64:F66)</f>
        <v>2.9339853300733496E-2</v>
      </c>
      <c r="S64" s="11">
        <f>G64/SUM(G64:G66)</f>
        <v>1.9181585677749361E-2</v>
      </c>
      <c r="T64" s="11">
        <f>H64/SUM(H64:H66)</f>
        <v>2.4111675126903553E-2</v>
      </c>
      <c r="U64" s="11">
        <f>I64/SUM(I64:I66)</f>
        <v>2.1276595744680851E-2</v>
      </c>
      <c r="V64" s="11">
        <f>J64/SUM(J64:J66)</f>
        <v>3.1055900621118012E-2</v>
      </c>
      <c r="W64" s="11">
        <f>K64/SUM(K64:K66)</f>
        <v>3.4869240348692404E-2</v>
      </c>
    </row>
    <row r="65" spans="2:23">
      <c r="B65" s="3" t="s">
        <v>114</v>
      </c>
      <c r="C65" s="8">
        <v>13</v>
      </c>
      <c r="D65" s="8">
        <v>7</v>
      </c>
      <c r="E65" s="8">
        <v>12</v>
      </c>
      <c r="F65" s="8">
        <v>20</v>
      </c>
      <c r="G65" s="8">
        <v>5</v>
      </c>
      <c r="H65" s="8">
        <v>31</v>
      </c>
      <c r="I65" s="8">
        <v>4</v>
      </c>
      <c r="J65" s="8">
        <v>5</v>
      </c>
      <c r="K65" s="8">
        <v>6</v>
      </c>
      <c r="N65" s="9" t="str">
        <f>B65</f>
        <v>Private</v>
      </c>
      <c r="O65" s="11">
        <f>C65/SUM(C64:C66)</f>
        <v>1.5276145710928319E-2</v>
      </c>
      <c r="P65" s="11">
        <f>D65/SUM(D64:D66)</f>
        <v>8.0091533180778034E-3</v>
      </c>
      <c r="Q65" s="11">
        <f>E65/SUM(E64:E66)</f>
        <v>1.5523932729624839E-2</v>
      </c>
      <c r="R65" s="11">
        <f>F65/SUM(F64:F66)</f>
        <v>2.4449877750611249E-2</v>
      </c>
      <c r="S65" s="11">
        <f>G65/SUM(G64:G66)</f>
        <v>6.3938618925831201E-3</v>
      </c>
      <c r="T65" s="11">
        <f>H65/SUM(H64:H66)</f>
        <v>3.934010152284264E-2</v>
      </c>
      <c r="U65" s="11">
        <f>I65/SUM(I64:I66)</f>
        <v>5.0062578222778474E-3</v>
      </c>
      <c r="V65" s="11">
        <f>J65/SUM(J64:J66)</f>
        <v>6.2111801242236021E-3</v>
      </c>
      <c r="W65" s="11">
        <f>K65/SUM(K64:K66)</f>
        <v>7.4719800747198011E-3</v>
      </c>
    </row>
    <row r="66" spans="2:23">
      <c r="B66" s="3" t="s">
        <v>115</v>
      </c>
      <c r="C66" s="8">
        <v>814</v>
      </c>
      <c r="D66" s="8">
        <v>846</v>
      </c>
      <c r="E66" s="8">
        <v>741</v>
      </c>
      <c r="F66" s="8">
        <v>774</v>
      </c>
      <c r="G66" s="8">
        <v>762</v>
      </c>
      <c r="H66" s="8">
        <v>738</v>
      </c>
      <c r="I66" s="8">
        <v>778</v>
      </c>
      <c r="J66" s="8">
        <v>775</v>
      </c>
      <c r="K66" s="8">
        <v>769</v>
      </c>
      <c r="M66" s="19"/>
      <c r="N66" s="19" t="str">
        <f>B66</f>
        <v>Public</v>
      </c>
      <c r="O66" s="20">
        <f>C66/SUM(C64:C66)</f>
        <v>0.95652173913043481</v>
      </c>
      <c r="P66" s="20">
        <f>D66/SUM(D64:D66)</f>
        <v>0.96796338672768878</v>
      </c>
      <c r="Q66" s="20">
        <f>E66/SUM(E64:E66)</f>
        <v>0.95860284605433377</v>
      </c>
      <c r="R66" s="20">
        <f>F66/SUM(F64:F66)</f>
        <v>0.94621026894865523</v>
      </c>
      <c r="S66" s="20">
        <f>G66/SUM(G64:G66)</f>
        <v>0.97442455242966752</v>
      </c>
      <c r="T66" s="20">
        <f>H66/SUM(H64:H66)</f>
        <v>0.93654822335025378</v>
      </c>
      <c r="U66" s="20">
        <f>I66/SUM(I64:I66)</f>
        <v>0.9737171464330413</v>
      </c>
      <c r="V66" s="20">
        <f>J66/SUM(J64:J66)</f>
        <v>0.96273291925465843</v>
      </c>
      <c r="W66" s="20">
        <f>K66/SUM(K64:K66)</f>
        <v>0.95765877957658785</v>
      </c>
    </row>
    <row r="67" spans="2:23">
      <c r="B67" s="132" t="s">
        <v>243</v>
      </c>
      <c r="C67" s="133"/>
      <c r="D67" s="133"/>
      <c r="E67" s="133"/>
      <c r="F67" s="133"/>
      <c r="G67" s="133"/>
      <c r="H67" s="133"/>
      <c r="I67" s="133"/>
      <c r="J67" s="133"/>
      <c r="K67" s="133"/>
      <c r="M67" s="1" t="s">
        <v>248</v>
      </c>
      <c r="N67" s="1"/>
      <c r="O67" s="1" t="str">
        <f>$C$14</f>
        <v>2015-2016</v>
      </c>
      <c r="P67" s="1" t="str">
        <f>$D$14</f>
        <v>2016-2017</v>
      </c>
      <c r="Q67" s="1" t="str">
        <f>$E$14</f>
        <v>2017-2018</v>
      </c>
      <c r="R67" s="1" t="str">
        <f>$F$14</f>
        <v>2018-2019</v>
      </c>
      <c r="S67" s="1" t="str">
        <f>$G$14</f>
        <v>2019-2020</v>
      </c>
      <c r="T67" s="1" t="str">
        <f>$H$14</f>
        <v>2020-2021</v>
      </c>
      <c r="U67" s="1" t="str">
        <f>$I$14</f>
        <v>2021-2022</v>
      </c>
      <c r="V67" s="1" t="str">
        <f>$J$14</f>
        <v>2022-2023</v>
      </c>
      <c r="W67" s="1" t="str">
        <f>$K$14</f>
        <v>2023-2024</v>
      </c>
    </row>
    <row r="68" spans="2:23">
      <c r="B68" s="3" t="s">
        <v>113</v>
      </c>
      <c r="C68" s="8">
        <v>110</v>
      </c>
      <c r="D68" s="8">
        <v>95</v>
      </c>
      <c r="E68" s="8">
        <v>104</v>
      </c>
      <c r="F68" s="8">
        <v>107</v>
      </c>
      <c r="G68" s="8">
        <v>77</v>
      </c>
      <c r="H68" s="8">
        <v>129</v>
      </c>
      <c r="I68" s="8">
        <v>147</v>
      </c>
      <c r="J68" s="8">
        <v>138</v>
      </c>
      <c r="K68" s="8">
        <v>138</v>
      </c>
      <c r="N68" s="9" t="str">
        <f>B68</f>
        <v>Home-Based</v>
      </c>
      <c r="O68" s="11">
        <f>C68/SUM(C68:C70)</f>
        <v>3.1600114909508759E-2</v>
      </c>
      <c r="P68" s="11">
        <f>D68/SUM(D68:D70)</f>
        <v>2.6783197067944742E-2</v>
      </c>
      <c r="Q68" s="11">
        <f>E68/SUM(E68:E70)</f>
        <v>2.9579067121729238E-2</v>
      </c>
      <c r="R68" s="11">
        <f>F68/SUM(F68:F70)</f>
        <v>2.9888268156424581E-2</v>
      </c>
      <c r="S68" s="11">
        <f>G68/SUM(G68:G70)</f>
        <v>2.1702367531003384E-2</v>
      </c>
      <c r="T68" s="11">
        <f>H68/SUM(H68:H70)</f>
        <v>3.5605851504278224E-2</v>
      </c>
      <c r="U68" s="11">
        <f>I68/SUM(I68:I70)</f>
        <v>4.0032679738562088E-2</v>
      </c>
      <c r="V68" s="11">
        <f>J68/SUM(J68:J70)</f>
        <v>3.7307380373073802E-2</v>
      </c>
      <c r="W68" s="11">
        <f>K68/SUM(K68:K70)</f>
        <v>3.6750998668442079E-2</v>
      </c>
    </row>
    <row r="69" spans="2:23">
      <c r="B69" s="3" t="s">
        <v>114</v>
      </c>
      <c r="C69" s="8">
        <v>67</v>
      </c>
      <c r="D69" s="8">
        <v>51</v>
      </c>
      <c r="E69" s="8">
        <v>66</v>
      </c>
      <c r="F69" s="8">
        <v>54</v>
      </c>
      <c r="G69" s="8">
        <v>38</v>
      </c>
      <c r="H69" s="8">
        <v>44</v>
      </c>
      <c r="I69" s="8">
        <v>42</v>
      </c>
      <c r="J69" s="8">
        <v>41</v>
      </c>
      <c r="K69" s="8">
        <v>45</v>
      </c>
      <c r="N69" s="9" t="str">
        <f>B69</f>
        <v>Private</v>
      </c>
      <c r="O69" s="11">
        <f>C69/SUM(C68:C70)</f>
        <v>1.9247342717609882E-2</v>
      </c>
      <c r="P69" s="11">
        <f>D69/SUM(D68:D70)</f>
        <v>1.4378347899633492E-2</v>
      </c>
      <c r="Q69" s="11">
        <f>E69/SUM(E68:E70)</f>
        <v>1.877133105802048E-2</v>
      </c>
      <c r="R69" s="11">
        <f>F69/SUM(F68:F70)</f>
        <v>1.5083798882681564E-2</v>
      </c>
      <c r="S69" s="11">
        <f>G69/SUM(G68:G70)</f>
        <v>1.0710259301014656E-2</v>
      </c>
      <c r="T69" s="11">
        <f>H69/SUM(H68:H70)</f>
        <v>1.2144631520839083E-2</v>
      </c>
      <c r="U69" s="11">
        <f>I69/SUM(I68:I70)</f>
        <v>1.1437908496732025E-2</v>
      </c>
      <c r="V69" s="11">
        <f>J69/SUM(J68:J70)</f>
        <v>1.1084076777507435E-2</v>
      </c>
      <c r="W69" s="11">
        <f>K69/SUM(K68:K70)</f>
        <v>1.1984021304926764E-2</v>
      </c>
    </row>
    <row r="70" spans="2:23">
      <c r="B70" s="3" t="s">
        <v>115</v>
      </c>
      <c r="C70" s="8">
        <v>3304</v>
      </c>
      <c r="D70" s="8">
        <v>3401</v>
      </c>
      <c r="E70" s="8">
        <v>3346</v>
      </c>
      <c r="F70" s="8">
        <v>3419</v>
      </c>
      <c r="G70" s="8">
        <v>3433</v>
      </c>
      <c r="H70" s="8">
        <v>3450</v>
      </c>
      <c r="I70" s="8">
        <v>3483</v>
      </c>
      <c r="J70" s="8">
        <v>3520</v>
      </c>
      <c r="K70" s="8">
        <v>3572</v>
      </c>
      <c r="N70" s="9" t="str">
        <f>B70</f>
        <v>Public</v>
      </c>
      <c r="O70" s="11">
        <f>C70/SUM(C68:C70)</f>
        <v>0.94915254237288138</v>
      </c>
      <c r="P70" s="11">
        <f>D70/SUM(D68:D70)</f>
        <v>0.95883845503242171</v>
      </c>
      <c r="Q70" s="11">
        <f>E70/SUM(E68:E70)</f>
        <v>0.95164960182025027</v>
      </c>
      <c r="R70" s="11">
        <f>F70/SUM(F68:F70)</f>
        <v>0.95502793296089383</v>
      </c>
      <c r="S70" s="11">
        <f>G70/SUM(G68:G70)</f>
        <v>0.96758737316798193</v>
      </c>
      <c r="T70" s="11">
        <f>H70/SUM(H68:H70)</f>
        <v>0.95224951697488269</v>
      </c>
      <c r="U70" s="11">
        <f>I70/SUM(I68:I70)</f>
        <v>0.94852941176470584</v>
      </c>
      <c r="V70" s="11">
        <f>J70/SUM(J68:J70)</f>
        <v>0.95160854284941876</v>
      </c>
      <c r="W70" s="11">
        <f>K70/SUM(K68:K70)</f>
        <v>0.95126498002663118</v>
      </c>
    </row>
    <row r="71" spans="2:23">
      <c r="B71" s="137" t="s">
        <v>153</v>
      </c>
      <c r="C71" s="138">
        <v>739.5</v>
      </c>
      <c r="D71" s="138">
        <v>810.5</v>
      </c>
      <c r="E71" s="138">
        <v>794.5</v>
      </c>
      <c r="F71" s="138">
        <v>843</v>
      </c>
      <c r="G71" s="138">
        <v>809.5</v>
      </c>
      <c r="H71" s="138">
        <v>818.5</v>
      </c>
      <c r="I71" s="138">
        <v>871</v>
      </c>
      <c r="J71" s="138">
        <v>856</v>
      </c>
      <c r="K71" s="138">
        <v>806</v>
      </c>
    </row>
    <row r="72" spans="2:23">
      <c r="B72" s="139" t="s">
        <v>154</v>
      </c>
      <c r="C72" s="140">
        <v>816.5</v>
      </c>
      <c r="D72" s="140">
        <v>760.5</v>
      </c>
      <c r="E72" s="140">
        <v>834.5</v>
      </c>
      <c r="F72" s="140">
        <v>819.5</v>
      </c>
      <c r="G72" s="140">
        <v>838</v>
      </c>
      <c r="H72" s="140">
        <v>858</v>
      </c>
      <c r="I72" s="140">
        <v>845</v>
      </c>
      <c r="J72" s="140">
        <v>925</v>
      </c>
      <c r="K72" s="140">
        <v>889</v>
      </c>
      <c r="M72" s="1"/>
      <c r="N72" s="1"/>
      <c r="O72" s="1"/>
      <c r="P72" s="1"/>
      <c r="Q72" s="1"/>
      <c r="R72" s="1"/>
      <c r="S72" s="1"/>
      <c r="T72" s="1"/>
      <c r="U72" s="1"/>
      <c r="V72" s="1"/>
      <c r="W72" s="1"/>
    </row>
    <row r="73" spans="2:23">
      <c r="B73" s="139" t="s">
        <v>155</v>
      </c>
      <c r="C73" s="140">
        <v>762.5</v>
      </c>
      <c r="D73" s="140">
        <v>832.5</v>
      </c>
      <c r="E73" s="140">
        <v>777</v>
      </c>
      <c r="F73" s="140">
        <v>866.5</v>
      </c>
      <c r="G73" s="140">
        <v>803</v>
      </c>
      <c r="H73" s="140">
        <v>890</v>
      </c>
      <c r="I73" s="140">
        <v>898</v>
      </c>
      <c r="J73" s="140">
        <v>813.5</v>
      </c>
      <c r="K73" s="140">
        <v>902</v>
      </c>
      <c r="O73" s="11"/>
      <c r="P73" s="11"/>
      <c r="Q73" s="11"/>
      <c r="R73" s="11"/>
      <c r="S73" s="11"/>
      <c r="T73" s="11"/>
      <c r="U73" s="11"/>
      <c r="V73" s="11"/>
      <c r="W73" s="11"/>
    </row>
    <row r="74" spans="2:23">
      <c r="B74" s="139" t="s">
        <v>156</v>
      </c>
      <c r="C74" s="140">
        <v>842</v>
      </c>
      <c r="D74" s="140">
        <v>823</v>
      </c>
      <c r="E74" s="140">
        <v>865</v>
      </c>
      <c r="F74" s="140">
        <v>824</v>
      </c>
      <c r="G74" s="140">
        <v>881</v>
      </c>
      <c r="H74" s="140">
        <v>862</v>
      </c>
      <c r="I74" s="140">
        <v>940</v>
      </c>
      <c r="J74" s="140">
        <v>946</v>
      </c>
      <c r="K74" s="140">
        <v>881</v>
      </c>
      <c r="O74" s="11"/>
      <c r="P74" s="11"/>
      <c r="Q74" s="11"/>
      <c r="R74" s="11"/>
      <c r="S74" s="11"/>
      <c r="T74" s="11"/>
      <c r="U74" s="11"/>
      <c r="V74" s="11"/>
      <c r="W74" s="11"/>
    </row>
    <row r="75" spans="2:23">
      <c r="B75" s="139" t="s">
        <v>157</v>
      </c>
      <c r="C75" s="140">
        <v>791</v>
      </c>
      <c r="D75" s="140">
        <v>881</v>
      </c>
      <c r="E75" s="140">
        <v>835</v>
      </c>
      <c r="F75" s="140">
        <v>896</v>
      </c>
      <c r="G75" s="140">
        <v>817</v>
      </c>
      <c r="H75" s="140">
        <v>964</v>
      </c>
      <c r="I75" s="140">
        <v>909</v>
      </c>
      <c r="J75" s="140">
        <v>935</v>
      </c>
      <c r="K75" s="140">
        <v>974</v>
      </c>
      <c r="O75" s="11"/>
      <c r="P75" s="11"/>
      <c r="Q75" s="11"/>
      <c r="R75" s="11"/>
      <c r="S75" s="11"/>
      <c r="T75" s="11"/>
      <c r="U75" s="11"/>
      <c r="V75" s="11"/>
      <c r="W75" s="11"/>
    </row>
    <row r="76" spans="2:23">
      <c r="B76" s="139" t="s">
        <v>158</v>
      </c>
      <c r="C76" s="140">
        <v>833</v>
      </c>
      <c r="D76" s="140">
        <v>786</v>
      </c>
      <c r="E76" s="140">
        <v>928</v>
      </c>
      <c r="F76" s="140">
        <v>890</v>
      </c>
      <c r="G76" s="140">
        <v>893</v>
      </c>
      <c r="H76" s="140">
        <v>878</v>
      </c>
      <c r="I76" s="140">
        <v>968</v>
      </c>
      <c r="J76" s="140">
        <v>906</v>
      </c>
      <c r="K76" s="140">
        <v>952</v>
      </c>
    </row>
    <row r="77" spans="2:23">
      <c r="B77" s="139" t="s">
        <v>159</v>
      </c>
      <c r="C77" s="140">
        <v>843</v>
      </c>
      <c r="D77" s="140">
        <v>847</v>
      </c>
      <c r="E77" s="140">
        <v>816</v>
      </c>
      <c r="F77" s="140">
        <v>992</v>
      </c>
      <c r="G77" s="140">
        <v>892</v>
      </c>
      <c r="H77" s="140">
        <v>949</v>
      </c>
      <c r="I77" s="140">
        <v>923</v>
      </c>
      <c r="J77" s="140">
        <v>942</v>
      </c>
      <c r="K77" s="140">
        <v>915</v>
      </c>
      <c r="M77" s="1"/>
      <c r="N77" s="1"/>
      <c r="O77" s="1"/>
      <c r="P77" s="1"/>
      <c r="Q77" s="1"/>
      <c r="R77" s="1"/>
      <c r="S77" s="1"/>
      <c r="T77" s="1"/>
      <c r="U77" s="1"/>
      <c r="V77" s="1"/>
      <c r="W77" s="1"/>
    </row>
    <row r="78" spans="2:23">
      <c r="B78" s="139" t="s">
        <v>160</v>
      </c>
      <c r="C78" s="140">
        <v>847</v>
      </c>
      <c r="D78" s="140">
        <v>862</v>
      </c>
      <c r="E78" s="140">
        <v>874</v>
      </c>
      <c r="F78" s="140">
        <v>870</v>
      </c>
      <c r="G78" s="140">
        <v>1006</v>
      </c>
      <c r="H78" s="140">
        <v>921</v>
      </c>
      <c r="I78" s="140">
        <v>959</v>
      </c>
      <c r="J78" s="140">
        <v>901</v>
      </c>
      <c r="K78" s="140">
        <v>940</v>
      </c>
      <c r="O78" s="11"/>
      <c r="P78" s="11"/>
      <c r="Q78" s="11"/>
      <c r="R78" s="11"/>
      <c r="S78" s="11"/>
      <c r="T78" s="11"/>
      <c r="U78" s="11"/>
      <c r="V78" s="11"/>
      <c r="W78" s="11"/>
    </row>
    <row r="79" spans="2:23">
      <c r="B79" s="139" t="s">
        <v>161</v>
      </c>
      <c r="C79" s="140">
        <v>883</v>
      </c>
      <c r="D79" s="140">
        <v>871</v>
      </c>
      <c r="E79" s="140">
        <v>879</v>
      </c>
      <c r="F79" s="140">
        <v>940</v>
      </c>
      <c r="G79" s="140">
        <v>879</v>
      </c>
      <c r="H79" s="140">
        <v>1008</v>
      </c>
      <c r="I79" s="140">
        <v>965</v>
      </c>
      <c r="J79" s="140">
        <v>960</v>
      </c>
      <c r="K79" s="140">
        <v>983</v>
      </c>
      <c r="O79" s="11"/>
      <c r="P79" s="11"/>
      <c r="Q79" s="11"/>
      <c r="R79" s="11"/>
      <c r="S79" s="11"/>
      <c r="T79" s="11"/>
      <c r="U79" s="11"/>
      <c r="V79" s="11"/>
      <c r="W79" s="11"/>
    </row>
    <row r="80" spans="2:23">
      <c r="B80" s="139" t="s">
        <v>163</v>
      </c>
      <c r="C80" s="140">
        <v>886</v>
      </c>
      <c r="D80" s="140">
        <v>900</v>
      </c>
      <c r="E80" s="140">
        <v>877</v>
      </c>
      <c r="F80" s="140">
        <v>911</v>
      </c>
      <c r="G80" s="140">
        <v>931</v>
      </c>
      <c r="H80" s="140">
        <v>903</v>
      </c>
      <c r="I80" s="140">
        <v>1048</v>
      </c>
      <c r="J80" s="140">
        <v>939</v>
      </c>
      <c r="K80" s="140">
        <v>916</v>
      </c>
      <c r="O80" s="11"/>
      <c r="P80" s="11"/>
      <c r="Q80" s="11"/>
      <c r="R80" s="11"/>
      <c r="S80" s="11"/>
      <c r="T80" s="11"/>
      <c r="U80" s="11"/>
      <c r="V80" s="11"/>
      <c r="W80" s="11"/>
    </row>
    <row r="81" spans="2:23">
      <c r="B81" s="139" t="s">
        <v>164</v>
      </c>
      <c r="C81" s="140">
        <v>853</v>
      </c>
      <c r="D81" s="140">
        <v>887</v>
      </c>
      <c r="E81" s="140">
        <v>909</v>
      </c>
      <c r="F81" s="140">
        <v>851</v>
      </c>
      <c r="G81" s="140">
        <v>869</v>
      </c>
      <c r="H81" s="140">
        <v>930</v>
      </c>
      <c r="I81" s="140">
        <v>864</v>
      </c>
      <c r="J81" s="140">
        <v>971</v>
      </c>
      <c r="K81" s="140">
        <v>946</v>
      </c>
    </row>
    <row r="82" spans="2:23">
      <c r="B82" s="139" t="s">
        <v>165</v>
      </c>
      <c r="C82" s="140">
        <v>820</v>
      </c>
      <c r="D82" s="140">
        <v>813</v>
      </c>
      <c r="E82" s="140">
        <v>829</v>
      </c>
      <c r="F82" s="140">
        <v>801</v>
      </c>
      <c r="G82" s="140">
        <v>766</v>
      </c>
      <c r="H82" s="140">
        <v>819</v>
      </c>
      <c r="I82" s="140">
        <v>836</v>
      </c>
      <c r="J82" s="140">
        <v>816</v>
      </c>
      <c r="K82" s="140">
        <v>874</v>
      </c>
      <c r="M82" s="1"/>
      <c r="N82" s="1"/>
      <c r="O82" s="1"/>
      <c r="P82" s="1"/>
      <c r="Q82" s="1"/>
      <c r="R82" s="1"/>
      <c r="S82" s="1"/>
      <c r="T82" s="1"/>
      <c r="U82" s="1"/>
      <c r="V82" s="1"/>
      <c r="W82" s="1"/>
    </row>
    <row r="83" spans="2:23">
      <c r="B83" s="139" t="s">
        <v>166</v>
      </c>
      <c r="C83" s="140">
        <v>851</v>
      </c>
      <c r="D83" s="140">
        <v>874</v>
      </c>
      <c r="E83" s="140">
        <v>773</v>
      </c>
      <c r="F83" s="140">
        <v>818</v>
      </c>
      <c r="G83" s="140">
        <v>782</v>
      </c>
      <c r="H83" s="140">
        <v>788</v>
      </c>
      <c r="I83" s="140">
        <v>799</v>
      </c>
      <c r="J83" s="140">
        <v>805</v>
      </c>
      <c r="K83" s="140">
        <v>803</v>
      </c>
      <c r="O83" s="11"/>
      <c r="P83" s="11"/>
      <c r="Q83" s="11"/>
      <c r="R83" s="11"/>
      <c r="S83" s="11"/>
      <c r="T83" s="11"/>
      <c r="U83" s="11"/>
      <c r="V83" s="11"/>
      <c r="W83" s="11"/>
    </row>
    <row r="84" spans="2:23">
      <c r="B84" s="139" t="s">
        <v>247</v>
      </c>
      <c r="C84" s="140">
        <v>3481</v>
      </c>
      <c r="D84" s="140">
        <v>3547</v>
      </c>
      <c r="E84" s="140">
        <v>3516</v>
      </c>
      <c r="F84" s="140">
        <v>3580</v>
      </c>
      <c r="G84" s="140">
        <v>3548</v>
      </c>
      <c r="H84" s="140">
        <v>3623</v>
      </c>
      <c r="I84" s="140">
        <v>3672</v>
      </c>
      <c r="J84" s="140">
        <v>3699</v>
      </c>
      <c r="K84" s="140">
        <v>3755</v>
      </c>
      <c r="O84" s="11"/>
      <c r="P84" s="11"/>
      <c r="Q84" s="11"/>
      <c r="R84" s="11"/>
      <c r="S84" s="11"/>
      <c r="T84" s="11"/>
      <c r="U84" s="11"/>
      <c r="V84" s="11"/>
      <c r="W84" s="11"/>
    </row>
    <row r="85" spans="2:23">
      <c r="O85" s="11"/>
      <c r="P85" s="11"/>
      <c r="Q85" s="11"/>
      <c r="R85" s="11"/>
      <c r="S85" s="11"/>
      <c r="T85" s="11"/>
      <c r="U85" s="11"/>
      <c r="V85" s="11"/>
      <c r="W85" s="11"/>
    </row>
    <row r="87" spans="2:23">
      <c r="M87" s="1"/>
      <c r="N87" s="1"/>
      <c r="O87" s="1"/>
      <c r="P87" s="1"/>
      <c r="Q87" s="1"/>
      <c r="R87" s="1"/>
      <c r="S87" s="1"/>
      <c r="T87" s="1"/>
      <c r="U87" s="1"/>
      <c r="V87" s="1"/>
      <c r="W87" s="1"/>
    </row>
    <row r="88" spans="2:23">
      <c r="O88" s="11"/>
      <c r="P88" s="11"/>
      <c r="Q88" s="11"/>
      <c r="R88" s="11"/>
      <c r="S88" s="11"/>
      <c r="T88" s="11"/>
      <c r="U88" s="11"/>
      <c r="V88" s="11"/>
      <c r="W88" s="11"/>
    </row>
    <row r="89" spans="2:23">
      <c r="O89" s="11"/>
      <c r="P89" s="11"/>
      <c r="Q89" s="11"/>
      <c r="R89" s="11"/>
      <c r="S89" s="11"/>
      <c r="T89" s="11"/>
      <c r="U89" s="11"/>
      <c r="V89" s="11"/>
      <c r="W89" s="11"/>
    </row>
    <row r="90" spans="2:23">
      <c r="O90" s="11"/>
      <c r="P90" s="11"/>
      <c r="Q90" s="11"/>
      <c r="R90" s="11"/>
      <c r="S90" s="11"/>
      <c r="T90" s="11"/>
      <c r="U90" s="11"/>
      <c r="V90" s="11"/>
      <c r="W90" s="11"/>
    </row>
    <row r="92" spans="2:23">
      <c r="M92" s="1"/>
      <c r="N92" s="1"/>
      <c r="O92" s="1"/>
      <c r="P92" s="1"/>
      <c r="Q92" s="1"/>
      <c r="R92" s="1"/>
      <c r="S92" s="1"/>
      <c r="T92" s="1"/>
      <c r="U92" s="1"/>
      <c r="V92" s="1"/>
      <c r="W92" s="1"/>
    </row>
    <row r="93" spans="2:23">
      <c r="O93" s="11"/>
      <c r="P93" s="11"/>
      <c r="Q93" s="11"/>
      <c r="R93" s="11"/>
      <c r="S93" s="11"/>
      <c r="T93" s="11"/>
      <c r="U93" s="11"/>
      <c r="V93" s="11"/>
      <c r="W93" s="11"/>
    </row>
    <row r="94" spans="2:23">
      <c r="O94" s="11"/>
      <c r="P94" s="11"/>
      <c r="Q94" s="11"/>
      <c r="R94" s="11"/>
      <c r="S94" s="11"/>
      <c r="T94" s="11"/>
      <c r="U94" s="11"/>
      <c r="V94" s="11"/>
      <c r="W94" s="11"/>
    </row>
    <row r="95" spans="2:23">
      <c r="O95" s="11"/>
      <c r="P95" s="11"/>
      <c r="Q95" s="11"/>
      <c r="R95" s="11"/>
      <c r="S95" s="11"/>
      <c r="T95" s="11"/>
      <c r="U95" s="11"/>
      <c r="V95" s="11"/>
      <c r="W95" s="11"/>
    </row>
    <row r="97" spans="13:23">
      <c r="M97" s="1"/>
      <c r="N97" s="1"/>
      <c r="O97" s="1"/>
      <c r="P97" s="1"/>
      <c r="Q97" s="1"/>
      <c r="R97" s="1"/>
      <c r="S97" s="1"/>
      <c r="T97" s="1"/>
      <c r="U97" s="1"/>
      <c r="V97" s="1"/>
      <c r="W97" s="1"/>
    </row>
    <row r="98" spans="13:23">
      <c r="O98" s="11"/>
      <c r="P98" s="11"/>
      <c r="Q98" s="11"/>
      <c r="R98" s="11"/>
      <c r="S98" s="11"/>
      <c r="T98" s="11"/>
      <c r="U98" s="11"/>
      <c r="V98" s="11"/>
      <c r="W98" s="11"/>
    </row>
    <row r="99" spans="13:23">
      <c r="O99" s="11"/>
      <c r="P99" s="11"/>
      <c r="Q99" s="11"/>
      <c r="R99" s="11"/>
      <c r="S99" s="11"/>
      <c r="T99" s="11"/>
      <c r="U99" s="11"/>
      <c r="V99" s="11"/>
      <c r="W99" s="11"/>
    </row>
    <row r="100" spans="13:23">
      <c r="O100" s="11"/>
      <c r="P100" s="11"/>
      <c r="Q100" s="11"/>
      <c r="R100" s="11"/>
      <c r="S100" s="11"/>
      <c r="T100" s="11"/>
      <c r="U100" s="11"/>
      <c r="V100" s="11"/>
      <c r="W100" s="11"/>
    </row>
    <row r="102" spans="13:23">
      <c r="M102" s="1"/>
      <c r="N102" s="1"/>
      <c r="O102" s="1"/>
      <c r="P102" s="1"/>
      <c r="Q102" s="1"/>
      <c r="R102" s="1"/>
      <c r="S102" s="1"/>
      <c r="T102" s="1"/>
      <c r="U102" s="1"/>
      <c r="V102" s="1"/>
      <c r="W102" s="1"/>
    </row>
    <row r="103" spans="13:23">
      <c r="O103" s="11"/>
      <c r="P103" s="11"/>
      <c r="Q103" s="11"/>
      <c r="R103" s="11"/>
      <c r="S103" s="11"/>
      <c r="T103" s="11"/>
      <c r="U103" s="11"/>
      <c r="V103" s="11"/>
      <c r="W103" s="11"/>
    </row>
    <row r="104" spans="13:23">
      <c r="O104" s="11"/>
      <c r="P104" s="11"/>
      <c r="Q104" s="11"/>
      <c r="R104" s="11"/>
      <c r="S104" s="11"/>
      <c r="T104" s="11"/>
      <c r="U104" s="11"/>
      <c r="V104" s="11"/>
      <c r="W104" s="11"/>
    </row>
    <row r="105" spans="13:23">
      <c r="O105" s="11"/>
      <c r="P105" s="11"/>
      <c r="Q105" s="11"/>
      <c r="R105" s="11"/>
      <c r="S105" s="11"/>
      <c r="T105" s="11"/>
      <c r="U105" s="11"/>
      <c r="V105" s="11"/>
      <c r="W105" s="11"/>
    </row>
    <row r="107" spans="13:23">
      <c r="M107" s="1"/>
      <c r="N107" s="1"/>
      <c r="O107" s="1"/>
      <c r="P107" s="1"/>
      <c r="Q107" s="1"/>
      <c r="R107" s="1"/>
      <c r="S107" s="1"/>
      <c r="T107" s="1"/>
      <c r="U107" s="1"/>
      <c r="V107" s="1"/>
      <c r="W107" s="1"/>
    </row>
    <row r="108" spans="13:23">
      <c r="O108" s="11"/>
      <c r="P108" s="11"/>
      <c r="Q108" s="11"/>
      <c r="R108" s="11"/>
      <c r="S108" s="11"/>
      <c r="T108" s="11"/>
      <c r="U108" s="11"/>
      <c r="V108" s="11"/>
      <c r="W108" s="11"/>
    </row>
    <row r="109" spans="13:23">
      <c r="O109" s="11"/>
      <c r="P109" s="11"/>
      <c r="Q109" s="11"/>
      <c r="R109" s="11"/>
      <c r="S109" s="11"/>
      <c r="T109" s="11"/>
      <c r="U109" s="11"/>
      <c r="V109" s="11"/>
      <c r="W109" s="11"/>
    </row>
    <row r="110" spans="13:23">
      <c r="O110" s="11"/>
      <c r="P110" s="11"/>
      <c r="Q110" s="11"/>
      <c r="R110" s="11"/>
      <c r="S110" s="11"/>
      <c r="T110" s="11"/>
      <c r="U110" s="11"/>
      <c r="V110" s="11"/>
      <c r="W110" s="11"/>
    </row>
    <row r="112" spans="13:23">
      <c r="M112" s="1"/>
      <c r="N112" s="1"/>
      <c r="O112" s="1"/>
      <c r="P112" s="1"/>
      <c r="Q112" s="1"/>
      <c r="R112" s="1"/>
      <c r="S112" s="1"/>
      <c r="T112" s="1"/>
      <c r="U112" s="1"/>
      <c r="V112" s="1"/>
      <c r="W112" s="1"/>
    </row>
    <row r="113" spans="13:23">
      <c r="O113" s="11"/>
      <c r="P113" s="11"/>
      <c r="Q113" s="11"/>
      <c r="R113" s="11"/>
      <c r="S113" s="11"/>
      <c r="T113" s="11"/>
      <c r="U113" s="11"/>
      <c r="V113" s="11"/>
      <c r="W113" s="11"/>
    </row>
    <row r="114" spans="13:23">
      <c r="O114" s="11"/>
      <c r="P114" s="11"/>
      <c r="Q114" s="11"/>
      <c r="R114" s="11"/>
      <c r="S114" s="11"/>
      <c r="T114" s="11"/>
      <c r="U114" s="11"/>
      <c r="V114" s="11"/>
      <c r="W114" s="11"/>
    </row>
    <row r="115" spans="13:23">
      <c r="O115" s="11"/>
      <c r="P115" s="11"/>
      <c r="Q115" s="11"/>
      <c r="R115" s="11"/>
      <c r="S115" s="11"/>
      <c r="T115" s="11"/>
      <c r="U115" s="11"/>
      <c r="V115" s="11"/>
      <c r="W115" s="11"/>
    </row>
    <row r="117" spans="13:23">
      <c r="M117" s="1"/>
      <c r="N117" s="1"/>
      <c r="O117" s="1"/>
      <c r="P117" s="1"/>
      <c r="Q117" s="1"/>
      <c r="R117" s="1"/>
      <c r="S117" s="1"/>
      <c r="T117" s="1"/>
      <c r="U117" s="1"/>
      <c r="V117" s="1"/>
      <c r="W117" s="1"/>
    </row>
    <row r="118" spans="13:23">
      <c r="O118" s="11"/>
      <c r="P118" s="11"/>
      <c r="Q118" s="11"/>
      <c r="R118" s="11"/>
      <c r="S118" s="11"/>
      <c r="T118" s="11"/>
      <c r="U118" s="11"/>
      <c r="V118" s="11"/>
      <c r="W118" s="11"/>
    </row>
    <row r="119" spans="13:23">
      <c r="O119" s="11"/>
      <c r="P119" s="11"/>
      <c r="Q119" s="11"/>
      <c r="R119" s="11"/>
      <c r="S119" s="11"/>
      <c r="T119" s="11"/>
      <c r="U119" s="11"/>
      <c r="V119" s="11"/>
      <c r="W119" s="11"/>
    </row>
    <row r="120" spans="13:23">
      <c r="O120" s="11"/>
      <c r="P120" s="11"/>
      <c r="Q120" s="11"/>
      <c r="R120" s="11"/>
      <c r="S120" s="11"/>
      <c r="T120" s="11"/>
      <c r="U120" s="11"/>
      <c r="V120" s="11"/>
      <c r="W120" s="11"/>
    </row>
    <row r="122" spans="13:23">
      <c r="M122" s="1"/>
      <c r="N122" s="1"/>
      <c r="O122" s="1"/>
      <c r="P122" s="1"/>
      <c r="Q122" s="1"/>
      <c r="R122" s="1"/>
      <c r="S122" s="1"/>
      <c r="T122" s="1"/>
      <c r="U122" s="1"/>
      <c r="V122" s="1"/>
      <c r="W122" s="1"/>
    </row>
    <row r="123" spans="13:23">
      <c r="O123" s="11"/>
      <c r="P123" s="11"/>
      <c r="Q123" s="11"/>
      <c r="R123" s="11"/>
      <c r="S123" s="11"/>
      <c r="T123" s="11"/>
      <c r="U123" s="11"/>
      <c r="V123" s="11"/>
      <c r="W123" s="11"/>
    </row>
    <row r="124" spans="13:23">
      <c r="O124" s="11"/>
      <c r="P124" s="11"/>
      <c r="Q124" s="11"/>
      <c r="R124" s="11"/>
      <c r="S124" s="11"/>
      <c r="T124" s="11"/>
      <c r="U124" s="11"/>
      <c r="V124" s="11"/>
      <c r="W124" s="11"/>
    </row>
    <row r="125" spans="13:23">
      <c r="O125" s="11"/>
      <c r="P125" s="11"/>
      <c r="Q125" s="11"/>
      <c r="R125" s="11"/>
      <c r="S125" s="11"/>
      <c r="T125" s="11"/>
      <c r="U125" s="11"/>
      <c r="V125" s="11"/>
      <c r="W125" s="11"/>
    </row>
    <row r="127" spans="13:23">
      <c r="M127" s="1"/>
      <c r="N127" s="1"/>
      <c r="O127" s="1"/>
      <c r="P127" s="1"/>
      <c r="Q127" s="1"/>
      <c r="R127" s="1"/>
      <c r="S127" s="1"/>
      <c r="T127" s="1"/>
      <c r="U127" s="1"/>
      <c r="V127" s="1"/>
      <c r="W127" s="1"/>
    </row>
    <row r="128" spans="13:23">
      <c r="O128" s="11"/>
      <c r="P128" s="11"/>
      <c r="Q128" s="11"/>
      <c r="R128" s="11"/>
      <c r="S128" s="11"/>
      <c r="T128" s="11"/>
      <c r="U128" s="11"/>
      <c r="V128" s="11"/>
      <c r="W128" s="11"/>
    </row>
    <row r="129" spans="13:23">
      <c r="O129" s="11"/>
      <c r="P129" s="11"/>
      <c r="Q129" s="11"/>
      <c r="R129" s="11"/>
      <c r="S129" s="11"/>
      <c r="T129" s="11"/>
      <c r="U129" s="11"/>
      <c r="V129" s="11"/>
      <c r="W129" s="11"/>
    </row>
    <row r="130" spans="13:23">
      <c r="O130" s="11"/>
      <c r="P130" s="11"/>
      <c r="Q130" s="11"/>
      <c r="R130" s="11"/>
      <c r="S130" s="11"/>
      <c r="T130" s="11"/>
      <c r="U130" s="11"/>
      <c r="V130" s="11"/>
      <c r="W130" s="11"/>
    </row>
    <row r="132" spans="13:23">
      <c r="M132" s="1"/>
      <c r="N132" s="1"/>
      <c r="O132" s="1"/>
      <c r="P132" s="1"/>
      <c r="Q132" s="1"/>
      <c r="R132" s="1"/>
      <c r="S132" s="1"/>
      <c r="T132" s="1"/>
      <c r="U132" s="1"/>
      <c r="V132" s="1"/>
      <c r="W132" s="1"/>
    </row>
    <row r="133" spans="13:23">
      <c r="O133" s="11"/>
      <c r="P133" s="11"/>
      <c r="Q133" s="11"/>
      <c r="R133" s="11"/>
      <c r="S133" s="11"/>
      <c r="T133" s="11"/>
      <c r="U133" s="11"/>
      <c r="V133" s="11"/>
      <c r="W133" s="11"/>
    </row>
    <row r="134" spans="13:23">
      <c r="O134" s="11"/>
      <c r="P134" s="11"/>
      <c r="Q134" s="11"/>
      <c r="R134" s="11"/>
      <c r="S134" s="11"/>
      <c r="T134" s="11"/>
      <c r="U134" s="11"/>
      <c r="V134" s="11"/>
      <c r="W134" s="11"/>
    </row>
    <row r="135" spans="13:23">
      <c r="O135" s="11"/>
      <c r="P135" s="11"/>
      <c r="Q135" s="11"/>
      <c r="R135" s="11"/>
      <c r="S135" s="11"/>
      <c r="T135" s="11"/>
      <c r="U135" s="11"/>
      <c r="V135" s="11"/>
      <c r="W135" s="11"/>
    </row>
    <row r="137" spans="13:23">
      <c r="M137" s="1"/>
      <c r="N137" s="1"/>
      <c r="O137" s="1"/>
      <c r="P137" s="1"/>
      <c r="Q137" s="1"/>
      <c r="R137" s="1"/>
      <c r="S137" s="1"/>
      <c r="T137" s="1"/>
      <c r="U137" s="1"/>
      <c r="V137" s="1"/>
      <c r="W137" s="1"/>
    </row>
    <row r="138" spans="13:23">
      <c r="O138" s="11"/>
      <c r="P138" s="11"/>
      <c r="Q138" s="11"/>
      <c r="R138" s="11"/>
      <c r="S138" s="11"/>
      <c r="T138" s="11"/>
      <c r="U138" s="11"/>
      <c r="V138" s="11"/>
      <c r="W138" s="11"/>
    </row>
    <row r="139" spans="13:23">
      <c r="O139" s="11"/>
      <c r="P139" s="11"/>
      <c r="Q139" s="11"/>
      <c r="R139" s="11"/>
      <c r="S139" s="11"/>
      <c r="T139" s="11"/>
      <c r="U139" s="11"/>
      <c r="V139" s="11"/>
      <c r="W139" s="11"/>
    </row>
    <row r="141" spans="13:23">
      <c r="M141" s="1"/>
      <c r="N141" s="1"/>
      <c r="O141" s="1"/>
      <c r="P141" s="1"/>
      <c r="Q141" s="1"/>
      <c r="R141" s="1"/>
      <c r="S141" s="1"/>
      <c r="T141" s="1"/>
      <c r="U141" s="1"/>
      <c r="V141" s="1"/>
      <c r="W141" s="1"/>
    </row>
    <row r="142" spans="13:23">
      <c r="O142" s="11"/>
      <c r="P142" s="11"/>
      <c r="Q142" s="11"/>
      <c r="R142" s="11"/>
      <c r="S142" s="11"/>
      <c r="T142" s="11"/>
      <c r="U142" s="11"/>
      <c r="V142" s="11"/>
      <c r="W142" s="11"/>
    </row>
    <row r="143" spans="13:23">
      <c r="O143" s="11"/>
      <c r="P143" s="11"/>
      <c r="Q143" s="11"/>
      <c r="R143" s="11"/>
      <c r="S143" s="11"/>
      <c r="T143" s="11"/>
      <c r="U143" s="11"/>
      <c r="V143" s="11"/>
      <c r="W143" s="11"/>
    </row>
    <row r="144" spans="13:23">
      <c r="O144" s="11"/>
      <c r="P144" s="11"/>
      <c r="Q144" s="11"/>
      <c r="R144" s="11"/>
      <c r="S144" s="11"/>
      <c r="T144" s="11"/>
      <c r="U144" s="11"/>
      <c r="V144" s="11"/>
      <c r="W144" s="11"/>
    </row>
    <row r="146" spans="13:23">
      <c r="M146" s="1"/>
      <c r="N146" s="1"/>
      <c r="O146" s="1"/>
      <c r="P146" s="1"/>
      <c r="Q146" s="1"/>
      <c r="R146" s="1"/>
      <c r="S146" s="1"/>
      <c r="T146" s="1"/>
      <c r="U146" s="1"/>
      <c r="V146" s="1"/>
      <c r="W146" s="1"/>
    </row>
    <row r="147" spans="13:23">
      <c r="O147" s="11"/>
      <c r="P147" s="11"/>
      <c r="Q147" s="11"/>
      <c r="R147" s="11"/>
      <c r="S147" s="11"/>
      <c r="T147" s="11"/>
      <c r="U147" s="11"/>
      <c r="V147" s="11"/>
      <c r="W147" s="11"/>
    </row>
    <row r="148" spans="13:23">
      <c r="O148" s="11"/>
      <c r="P148" s="11"/>
      <c r="Q148" s="11"/>
      <c r="R148" s="11"/>
      <c r="S148" s="11"/>
      <c r="T148" s="11"/>
      <c r="U148" s="11"/>
      <c r="V148" s="11"/>
      <c r="W148" s="11"/>
    </row>
    <row r="149" spans="13:23">
      <c r="O149" s="11"/>
      <c r="P149" s="11"/>
      <c r="Q149" s="11"/>
      <c r="R149" s="11"/>
      <c r="S149" s="11"/>
      <c r="T149" s="11"/>
      <c r="U149" s="11"/>
      <c r="V149" s="11"/>
      <c r="W149" s="11"/>
    </row>
    <row r="151" spans="13:23">
      <c r="M151" s="1"/>
      <c r="N151" s="1"/>
      <c r="O151" s="1"/>
      <c r="P151" s="1"/>
      <c r="Q151" s="1"/>
      <c r="R151" s="1"/>
      <c r="S151" s="1"/>
      <c r="T151" s="1"/>
      <c r="U151" s="1"/>
      <c r="V151" s="1"/>
      <c r="W151" s="1"/>
    </row>
    <row r="152" spans="13:23">
      <c r="O152" s="11"/>
      <c r="P152" s="11"/>
      <c r="Q152" s="11"/>
      <c r="R152" s="11"/>
      <c r="S152" s="11"/>
      <c r="T152" s="11"/>
      <c r="U152" s="11"/>
      <c r="V152" s="11"/>
      <c r="W152" s="11"/>
    </row>
    <row r="153" spans="13:23">
      <c r="O153" s="11"/>
      <c r="P153" s="11"/>
      <c r="Q153" s="11"/>
      <c r="R153" s="11"/>
      <c r="S153" s="11"/>
      <c r="T153" s="11"/>
      <c r="U153" s="11"/>
      <c r="V153" s="11"/>
      <c r="W153" s="11"/>
    </row>
    <row r="154" spans="13:23">
      <c r="O154" s="11"/>
      <c r="P154" s="11"/>
      <c r="Q154" s="11"/>
      <c r="R154" s="11"/>
      <c r="S154" s="11"/>
      <c r="T154" s="11"/>
      <c r="U154" s="11"/>
      <c r="V154" s="11"/>
      <c r="W154" s="11"/>
    </row>
    <row r="156" spans="13:23">
      <c r="M156" s="1"/>
      <c r="N156" s="1"/>
      <c r="O156" s="1"/>
      <c r="P156" s="1"/>
      <c r="Q156" s="1"/>
      <c r="R156" s="1"/>
      <c r="S156" s="1"/>
      <c r="T156" s="1"/>
      <c r="U156" s="1"/>
      <c r="V156" s="1"/>
      <c r="W156" s="1"/>
    </row>
    <row r="157" spans="13:23">
      <c r="O157" s="11"/>
      <c r="P157" s="11"/>
      <c r="Q157" s="11"/>
      <c r="R157" s="11"/>
      <c r="S157" s="11"/>
      <c r="T157" s="11"/>
      <c r="U157" s="11"/>
      <c r="V157" s="11"/>
      <c r="W157" s="11"/>
    </row>
    <row r="158" spans="13:23">
      <c r="O158" s="11"/>
      <c r="P158" s="11"/>
      <c r="Q158" s="11"/>
      <c r="R158" s="11"/>
      <c r="S158" s="11"/>
      <c r="T158" s="11"/>
      <c r="U158" s="11"/>
      <c r="V158" s="11"/>
      <c r="W158" s="11"/>
    </row>
    <row r="160" spans="13:23">
      <c r="M160" s="1"/>
      <c r="N160" s="1"/>
      <c r="O160" s="1"/>
      <c r="P160" s="1"/>
      <c r="Q160" s="1"/>
      <c r="R160" s="1"/>
      <c r="S160" s="1"/>
      <c r="T160" s="1"/>
      <c r="U160" s="1"/>
      <c r="V160" s="1"/>
      <c r="W160" s="1"/>
    </row>
    <row r="161" spans="13:23">
      <c r="O161" s="11"/>
      <c r="P161" s="11"/>
      <c r="Q161" s="11"/>
      <c r="R161" s="11"/>
      <c r="S161" s="11"/>
      <c r="T161" s="11"/>
      <c r="U161" s="11"/>
      <c r="V161" s="11"/>
      <c r="W161" s="11"/>
    </row>
    <row r="162" spans="13:23">
      <c r="O162" s="11"/>
      <c r="P162" s="11"/>
      <c r="Q162" s="11"/>
      <c r="R162" s="11"/>
      <c r="S162" s="11"/>
      <c r="T162" s="11"/>
      <c r="U162" s="11"/>
      <c r="V162" s="11"/>
      <c r="W162" s="11"/>
    </row>
    <row r="163" spans="13:23">
      <c r="O163" s="11"/>
      <c r="P163" s="11"/>
      <c r="Q163" s="11"/>
      <c r="R163" s="11"/>
      <c r="S163" s="11"/>
      <c r="T163" s="11"/>
      <c r="U163" s="11"/>
      <c r="V163" s="11"/>
      <c r="W163" s="11"/>
    </row>
    <row r="165" spans="13:23">
      <c r="M165" s="1"/>
      <c r="N165" s="1"/>
      <c r="O165" s="1"/>
      <c r="P165" s="1"/>
      <c r="Q165" s="1"/>
      <c r="R165" s="1"/>
      <c r="S165" s="1"/>
      <c r="T165" s="1"/>
      <c r="U165" s="1"/>
      <c r="V165" s="1"/>
      <c r="W165" s="1"/>
    </row>
    <row r="166" spans="13:23">
      <c r="O166" s="11"/>
      <c r="P166" s="11"/>
      <c r="Q166" s="11"/>
      <c r="R166" s="11"/>
      <c r="S166" s="11"/>
      <c r="T166" s="11"/>
      <c r="U166" s="11"/>
      <c r="V166" s="11"/>
      <c r="W166" s="11"/>
    </row>
    <row r="167" spans="13:23">
      <c r="O167" s="11"/>
      <c r="P167" s="11"/>
      <c r="Q167" s="11"/>
      <c r="R167" s="11"/>
      <c r="S167" s="11"/>
      <c r="T167" s="11"/>
      <c r="U167" s="11"/>
      <c r="V167" s="11"/>
      <c r="W167" s="11"/>
    </row>
    <row r="168" spans="13:23">
      <c r="O168" s="11"/>
      <c r="P168" s="11"/>
      <c r="Q168" s="11"/>
      <c r="R168" s="11"/>
      <c r="S168" s="11"/>
      <c r="T168" s="11"/>
      <c r="U168" s="11"/>
      <c r="V168" s="11"/>
      <c r="W168" s="11"/>
    </row>
    <row r="170" spans="13:23">
      <c r="M170" s="1"/>
      <c r="N170" s="1"/>
      <c r="O170" s="1"/>
      <c r="P170" s="1"/>
      <c r="Q170" s="1"/>
      <c r="R170" s="1"/>
      <c r="S170" s="1"/>
      <c r="T170" s="1"/>
      <c r="U170" s="1"/>
      <c r="V170" s="1"/>
      <c r="W170" s="1"/>
    </row>
    <row r="171" spans="13:23">
      <c r="O171" s="11"/>
      <c r="P171" s="11"/>
      <c r="Q171" s="11"/>
      <c r="R171" s="11"/>
      <c r="S171" s="11"/>
      <c r="T171" s="11"/>
      <c r="U171" s="11"/>
      <c r="V171" s="11"/>
      <c r="W171" s="11"/>
    </row>
    <row r="172" spans="13:23">
      <c r="O172" s="11"/>
      <c r="P172" s="11"/>
      <c r="Q172" s="11"/>
      <c r="R172" s="11"/>
      <c r="S172" s="11"/>
      <c r="T172" s="11"/>
      <c r="U172" s="11"/>
      <c r="V172" s="11"/>
      <c r="W172" s="11"/>
    </row>
    <row r="173" spans="13:23">
      <c r="O173" s="11"/>
      <c r="P173" s="11"/>
      <c r="Q173" s="11"/>
      <c r="R173" s="11"/>
      <c r="S173" s="11"/>
      <c r="T173" s="11"/>
      <c r="U173" s="11"/>
      <c r="V173" s="11"/>
      <c r="W173" s="11"/>
    </row>
    <row r="175" spans="13:23">
      <c r="M175" s="1"/>
      <c r="N175" s="1"/>
      <c r="O175" s="1"/>
      <c r="P175" s="1"/>
      <c r="Q175" s="1"/>
      <c r="R175" s="1"/>
      <c r="S175" s="1"/>
      <c r="T175" s="1"/>
      <c r="U175" s="1"/>
      <c r="V175" s="1"/>
      <c r="W175" s="1"/>
    </row>
    <row r="176" spans="13:23">
      <c r="O176" s="11"/>
      <c r="P176" s="11"/>
      <c r="Q176" s="11"/>
      <c r="R176" s="11"/>
      <c r="S176" s="11"/>
      <c r="T176" s="11"/>
      <c r="U176" s="11"/>
      <c r="V176" s="11"/>
      <c r="W176" s="11"/>
    </row>
    <row r="177" spans="13:23">
      <c r="O177" s="11"/>
      <c r="P177" s="11"/>
      <c r="Q177" s="11"/>
      <c r="R177" s="11"/>
      <c r="S177" s="11"/>
      <c r="T177" s="11"/>
      <c r="U177" s="11"/>
      <c r="V177" s="11"/>
      <c r="W177" s="11"/>
    </row>
    <row r="178" spans="13:23">
      <c r="O178" s="11"/>
      <c r="P178" s="11"/>
      <c r="Q178" s="11"/>
      <c r="R178" s="11"/>
      <c r="S178" s="11"/>
      <c r="T178" s="11"/>
      <c r="U178" s="11"/>
      <c r="V178" s="11"/>
      <c r="W178" s="11"/>
    </row>
    <row r="180" spans="13:23">
      <c r="M180" s="1"/>
      <c r="N180" s="1"/>
      <c r="O180" s="1"/>
      <c r="P180" s="1"/>
      <c r="Q180" s="1"/>
      <c r="R180" s="1"/>
      <c r="S180" s="1"/>
      <c r="T180" s="1"/>
      <c r="U180" s="1"/>
      <c r="V180" s="1"/>
      <c r="W180" s="1"/>
    </row>
    <row r="181" spans="13:23">
      <c r="O181" s="11"/>
      <c r="P181" s="11"/>
      <c r="Q181" s="11"/>
      <c r="R181" s="11"/>
      <c r="S181" s="11"/>
      <c r="T181" s="11"/>
      <c r="U181" s="11"/>
      <c r="V181" s="11"/>
      <c r="W181" s="11"/>
    </row>
    <row r="182" spans="13:23">
      <c r="O182" s="11"/>
      <c r="P182" s="11"/>
      <c r="Q182" s="11"/>
      <c r="R182" s="11"/>
      <c r="S182" s="11"/>
      <c r="T182" s="11"/>
      <c r="U182" s="11"/>
      <c r="V182" s="11"/>
      <c r="W182" s="11"/>
    </row>
    <row r="184" spans="13:23">
      <c r="M184" s="1"/>
      <c r="N184" s="1"/>
      <c r="O184" s="1"/>
      <c r="P184" s="1"/>
      <c r="Q184" s="1"/>
      <c r="R184" s="1"/>
      <c r="S184" s="1"/>
      <c r="T184" s="1"/>
      <c r="U184" s="1"/>
      <c r="V184" s="1"/>
      <c r="W184" s="1"/>
    </row>
    <row r="185" spans="13:23">
      <c r="O185" s="11"/>
      <c r="P185" s="11"/>
      <c r="Q185" s="11"/>
      <c r="R185" s="11"/>
      <c r="S185" s="11"/>
      <c r="T185" s="11"/>
      <c r="U185" s="11"/>
      <c r="V185" s="11"/>
      <c r="W185" s="11"/>
    </row>
    <row r="186" spans="13:23">
      <c r="O186" s="11"/>
      <c r="P186" s="11"/>
      <c r="Q186" s="11"/>
      <c r="R186" s="11"/>
      <c r="S186" s="11"/>
      <c r="T186" s="11"/>
      <c r="U186" s="11"/>
      <c r="V186" s="11"/>
      <c r="W186" s="11"/>
    </row>
    <row r="187" spans="13:23">
      <c r="O187" s="11"/>
      <c r="P187" s="11"/>
      <c r="Q187" s="11"/>
      <c r="R187" s="11"/>
      <c r="S187" s="11"/>
      <c r="T187" s="11"/>
      <c r="U187" s="11"/>
      <c r="V187" s="11"/>
      <c r="W187" s="11"/>
    </row>
    <row r="189" spans="13:23">
      <c r="M189" s="1"/>
      <c r="N189" s="1"/>
      <c r="O189" s="1"/>
      <c r="P189" s="1"/>
      <c r="Q189" s="1"/>
      <c r="R189" s="1"/>
      <c r="S189" s="1"/>
      <c r="T189" s="1"/>
      <c r="U189" s="1"/>
      <c r="V189" s="1"/>
      <c r="W189" s="1"/>
    </row>
    <row r="190" spans="13:23">
      <c r="O190" s="11"/>
      <c r="P190" s="11"/>
      <c r="Q190" s="11"/>
      <c r="R190" s="11"/>
      <c r="S190" s="11"/>
      <c r="T190" s="11"/>
      <c r="U190" s="11"/>
      <c r="V190" s="11"/>
      <c r="W190" s="11"/>
    </row>
    <row r="191" spans="13:23">
      <c r="O191" s="11"/>
      <c r="P191" s="11"/>
      <c r="Q191" s="11"/>
      <c r="R191" s="11"/>
      <c r="S191" s="11"/>
      <c r="T191" s="11"/>
      <c r="U191" s="11"/>
      <c r="V191" s="11"/>
      <c r="W191" s="11"/>
    </row>
    <row r="192" spans="13:23">
      <c r="O192" s="11"/>
      <c r="P192" s="11"/>
      <c r="Q192" s="11"/>
      <c r="R192" s="11"/>
      <c r="S192" s="11"/>
      <c r="T192" s="11"/>
      <c r="U192" s="11"/>
      <c r="V192" s="11"/>
      <c r="W192" s="11"/>
    </row>
    <row r="194" spans="13:23">
      <c r="M194" s="1"/>
      <c r="N194" s="1"/>
      <c r="O194" s="1"/>
      <c r="P194" s="1"/>
      <c r="Q194" s="1"/>
      <c r="R194" s="1"/>
      <c r="S194" s="1"/>
      <c r="T194" s="1"/>
      <c r="U194" s="1"/>
      <c r="V194" s="1"/>
      <c r="W194" s="1"/>
    </row>
    <row r="195" spans="13:23">
      <c r="O195" s="11"/>
      <c r="P195" s="11"/>
      <c r="Q195" s="11"/>
      <c r="R195" s="11"/>
      <c r="S195" s="11"/>
      <c r="T195" s="11"/>
      <c r="U195" s="11"/>
      <c r="V195" s="11"/>
      <c r="W195" s="11"/>
    </row>
    <row r="196" spans="13:23">
      <c r="O196" s="11"/>
      <c r="P196" s="11"/>
      <c r="Q196" s="11"/>
      <c r="R196" s="11"/>
      <c r="S196" s="11"/>
      <c r="T196" s="11"/>
      <c r="U196" s="11"/>
      <c r="V196" s="11"/>
      <c r="W196" s="11"/>
    </row>
    <row r="197" spans="13:23">
      <c r="O197" s="11"/>
      <c r="P197" s="11"/>
      <c r="Q197" s="11"/>
      <c r="R197" s="11"/>
      <c r="S197" s="11"/>
      <c r="T197" s="11"/>
      <c r="U197" s="11"/>
      <c r="V197" s="11"/>
      <c r="W197" s="11"/>
    </row>
    <row r="199" spans="13:23">
      <c r="M199" s="1"/>
      <c r="N199" s="1"/>
      <c r="O199" s="1"/>
      <c r="P199" s="1"/>
      <c r="Q199" s="1"/>
      <c r="R199" s="1"/>
      <c r="S199" s="1"/>
      <c r="T199" s="1"/>
      <c r="U199" s="1"/>
      <c r="V199" s="1"/>
      <c r="W199" s="1"/>
    </row>
    <row r="200" spans="13:23">
      <c r="O200" s="11"/>
      <c r="P200" s="11"/>
      <c r="Q200" s="11"/>
      <c r="R200" s="11"/>
      <c r="S200" s="11"/>
      <c r="T200" s="11"/>
      <c r="U200" s="11"/>
      <c r="V200" s="11"/>
      <c r="W200" s="11"/>
    </row>
    <row r="201" spans="13:23">
      <c r="O201" s="11"/>
      <c r="P201" s="11"/>
      <c r="Q201" s="11"/>
      <c r="R201" s="11"/>
      <c r="S201" s="11"/>
      <c r="T201" s="11"/>
      <c r="U201" s="11"/>
      <c r="V201" s="11"/>
      <c r="W201" s="11"/>
    </row>
    <row r="202" spans="13:23">
      <c r="O202" s="11"/>
      <c r="P202" s="11"/>
      <c r="Q202" s="11"/>
      <c r="R202" s="11"/>
      <c r="S202" s="11"/>
      <c r="T202" s="11"/>
      <c r="U202" s="11"/>
      <c r="V202" s="11"/>
      <c r="W202" s="11"/>
    </row>
  </sheetData>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674FD-83BC-41EE-9890-B748E6C5FA11}">
  <dimension ref="A1:W202"/>
  <sheetViews>
    <sheetView workbookViewId="0">
      <selection activeCell="D11" sqref="D11"/>
    </sheetView>
  </sheetViews>
  <sheetFormatPr defaultRowHeight="15"/>
  <cols>
    <col min="1" max="1" width="10.42578125" style="9" bestFit="1" customWidth="1"/>
    <col min="2" max="2" width="30.140625" style="9" customWidth="1"/>
    <col min="3" max="3" width="16.28515625" style="9" bestFit="1" customWidth="1"/>
    <col min="4" max="4" width="79.140625" style="9" bestFit="1" customWidth="1"/>
    <col min="5" max="9" width="9.7109375" style="9" bestFit="1" customWidth="1"/>
    <col min="10" max="11" width="9.7109375" style="9" customWidth="1"/>
    <col min="12" max="12" width="6.7109375" style="9" customWidth="1"/>
    <col min="13" max="13" width="18.28515625" style="9" bestFit="1" customWidth="1"/>
    <col min="14" max="14" width="14.5703125" style="9" bestFit="1" customWidth="1"/>
    <col min="15" max="15" width="9.7109375" style="9" bestFit="1" customWidth="1"/>
    <col min="16" max="16" width="14.5703125" style="9" bestFit="1" customWidth="1"/>
    <col min="17" max="17" width="9.7109375" style="9" bestFit="1" customWidth="1"/>
    <col min="18" max="18" width="14.5703125" style="9" bestFit="1" customWidth="1"/>
    <col min="19" max="19" width="11.85546875" style="9" customWidth="1"/>
    <col min="20" max="20" width="12.5703125" style="9" customWidth="1"/>
    <col min="21" max="23" width="11.85546875" style="9" customWidth="1"/>
    <col min="24" max="16384" width="9.140625" style="9"/>
  </cols>
  <sheetData>
    <row r="1" spans="1:23">
      <c r="B1" s="136" t="s">
        <v>193</v>
      </c>
      <c r="C1" s="9" t="s">
        <v>27</v>
      </c>
      <c r="D1" s="9" t="s">
        <v>129</v>
      </c>
      <c r="M1" s="1" t="s">
        <v>149</v>
      </c>
      <c r="N1" s="9" t="s">
        <v>268</v>
      </c>
    </row>
    <row r="2" spans="1:23">
      <c r="D2" s="9" t="s">
        <v>241</v>
      </c>
      <c r="M2" s="1"/>
    </row>
    <row r="3" spans="1:23">
      <c r="B3" s="128" t="s">
        <v>118</v>
      </c>
      <c r="C3" s="128" t="s">
        <v>112</v>
      </c>
      <c r="D3" s="128"/>
      <c r="E3" s="128"/>
      <c r="F3" s="128"/>
      <c r="G3" s="128"/>
      <c r="H3" s="128"/>
      <c r="I3" s="128"/>
      <c r="J3" s="128"/>
      <c r="K3" s="128"/>
    </row>
    <row r="4" spans="1:23">
      <c r="B4" s="129" t="s">
        <v>110</v>
      </c>
      <c r="C4" s="129" t="s">
        <v>0</v>
      </c>
      <c r="D4" s="129" t="s">
        <v>103</v>
      </c>
      <c r="E4" s="129" t="s">
        <v>104</v>
      </c>
      <c r="F4" s="129" t="s">
        <v>105</v>
      </c>
      <c r="G4" s="129" t="s">
        <v>106</v>
      </c>
      <c r="H4" s="129" t="s">
        <v>107</v>
      </c>
      <c r="I4" s="129" t="s">
        <v>108</v>
      </c>
      <c r="J4" s="129" t="s">
        <v>230</v>
      </c>
      <c r="K4" s="129" t="s">
        <v>234</v>
      </c>
      <c r="M4" s="1" t="s">
        <v>116</v>
      </c>
      <c r="N4" s="1"/>
      <c r="O4" s="1" t="str">
        <f t="shared" ref="O4:W4" si="0">C4</f>
        <v>2015-2016</v>
      </c>
      <c r="P4" s="1" t="str">
        <f t="shared" si="0"/>
        <v>2016-2017</v>
      </c>
      <c r="Q4" s="1" t="str">
        <f t="shared" si="0"/>
        <v>2017-2018</v>
      </c>
      <c r="R4" s="1" t="str">
        <f t="shared" si="0"/>
        <v>2018-2019</v>
      </c>
      <c r="S4" s="1" t="str">
        <f t="shared" si="0"/>
        <v>2019-2020</v>
      </c>
      <c r="T4" s="1" t="str">
        <f t="shared" si="0"/>
        <v>2020-2021</v>
      </c>
      <c r="U4" s="1" t="str">
        <f t="shared" si="0"/>
        <v>2021-2022</v>
      </c>
      <c r="V4" s="1" t="str">
        <f t="shared" si="0"/>
        <v>2022-2023</v>
      </c>
      <c r="W4" s="1" t="str">
        <f t="shared" si="0"/>
        <v>2023-2024</v>
      </c>
    </row>
    <row r="5" spans="1:23">
      <c r="A5" s="1"/>
      <c r="B5" s="10" t="s">
        <v>113</v>
      </c>
      <c r="C5" s="8">
        <v>2984</v>
      </c>
      <c r="D5" s="8">
        <v>3099</v>
      </c>
      <c r="E5" s="8">
        <v>3109</v>
      </c>
      <c r="F5" s="8">
        <v>3135.5</v>
      </c>
      <c r="G5" s="8">
        <v>3357</v>
      </c>
      <c r="H5" s="8">
        <v>6077.5</v>
      </c>
      <c r="I5" s="8">
        <v>4640</v>
      </c>
      <c r="J5" s="8">
        <v>4410</v>
      </c>
      <c r="K5" s="8">
        <v>4259</v>
      </c>
      <c r="N5" s="9" t="str">
        <f>B5</f>
        <v>Home-Based</v>
      </c>
      <c r="O5" s="11">
        <f>C5/C8</f>
        <v>2.0911734819019586E-2</v>
      </c>
      <c r="P5" s="11">
        <f t="shared" ref="P5:W5" si="1">D5/D8</f>
        <v>2.1483684462283967E-2</v>
      </c>
      <c r="Q5" s="11">
        <f t="shared" si="1"/>
        <v>2.131043038981157E-2</v>
      </c>
      <c r="R5" s="11">
        <f t="shared" si="1"/>
        <v>2.1328553596876392E-2</v>
      </c>
      <c r="S5" s="11">
        <f t="shared" si="1"/>
        <v>2.2761482445791466E-2</v>
      </c>
      <c r="T5" s="11">
        <f t="shared" si="1"/>
        <v>4.2110551022882782E-2</v>
      </c>
      <c r="U5" s="11">
        <f t="shared" si="1"/>
        <v>3.1730617994816419E-2</v>
      </c>
      <c r="V5" s="11">
        <f t="shared" si="1"/>
        <v>3.0064013852624978E-2</v>
      </c>
      <c r="W5" s="11">
        <f t="shared" si="1"/>
        <v>2.9012261580381473E-2</v>
      </c>
    </row>
    <row r="6" spans="1:23">
      <c r="B6" s="10" t="s">
        <v>114</v>
      </c>
      <c r="C6" s="8">
        <v>7509</v>
      </c>
      <c r="D6" s="8">
        <v>7431</v>
      </c>
      <c r="E6" s="8">
        <v>7389</v>
      </c>
      <c r="F6" s="8">
        <v>7698</v>
      </c>
      <c r="G6" s="8">
        <v>6714</v>
      </c>
      <c r="H6" s="8">
        <v>6771</v>
      </c>
      <c r="I6" s="8">
        <v>8489</v>
      </c>
      <c r="J6" s="8">
        <v>8391</v>
      </c>
      <c r="K6" s="8">
        <v>8765</v>
      </c>
      <c r="N6" s="9" t="str">
        <f>B6</f>
        <v>Private</v>
      </c>
      <c r="O6" s="11">
        <f t="shared" ref="O6:W6" si="2">C6/C8</f>
        <v>5.2622726794912228E-2</v>
      </c>
      <c r="P6" s="11">
        <f t="shared" si="2"/>
        <v>5.1515088492814505E-2</v>
      </c>
      <c r="Q6" s="11">
        <f t="shared" si="2"/>
        <v>5.0647401141948441E-2</v>
      </c>
      <c r="R6" s="11">
        <f t="shared" si="2"/>
        <v>5.2363962873147651E-2</v>
      </c>
      <c r="S6" s="11">
        <f t="shared" si="2"/>
        <v>4.5522964891582932E-2</v>
      </c>
      <c r="T6" s="11">
        <f t="shared" si="2"/>
        <v>4.6915761575637892E-2</v>
      </c>
      <c r="U6" s="11">
        <f t="shared" si="2"/>
        <v>5.805198624094754E-2</v>
      </c>
      <c r="V6" s="11">
        <f t="shared" si="2"/>
        <v>5.7203433160402765E-2</v>
      </c>
      <c r="W6" s="11">
        <f t="shared" si="2"/>
        <v>5.9707084468664851E-2</v>
      </c>
    </row>
    <row r="7" spans="1:23">
      <c r="B7" s="10" t="s">
        <v>115</v>
      </c>
      <c r="C7" s="8">
        <v>132202</v>
      </c>
      <c r="D7" s="8">
        <v>133719</v>
      </c>
      <c r="E7" s="8">
        <v>135393</v>
      </c>
      <c r="F7" s="8">
        <v>136176</v>
      </c>
      <c r="G7" s="8">
        <v>137415</v>
      </c>
      <c r="H7" s="8">
        <v>131474</v>
      </c>
      <c r="I7" s="8">
        <v>133102</v>
      </c>
      <c r="J7" s="8">
        <v>133886</v>
      </c>
      <c r="K7" s="8">
        <v>133776</v>
      </c>
      <c r="N7" s="9" t="str">
        <f>B7</f>
        <v>Public</v>
      </c>
      <c r="O7" s="11">
        <f t="shared" ref="O7:W7" si="3">C7/C8</f>
        <v>0.92646553838606815</v>
      </c>
      <c r="P7" s="11">
        <f t="shared" si="3"/>
        <v>0.92700122704490151</v>
      </c>
      <c r="Q7" s="11">
        <f t="shared" si="3"/>
        <v>0.92804216846823995</v>
      </c>
      <c r="R7" s="11">
        <f t="shared" si="3"/>
        <v>0.92630748352997594</v>
      </c>
      <c r="S7" s="11">
        <f t="shared" si="3"/>
        <v>0.93171555266262562</v>
      </c>
      <c r="T7" s="11">
        <f t="shared" si="3"/>
        <v>0.91097368740147933</v>
      </c>
      <c r="U7" s="11">
        <f t="shared" si="3"/>
        <v>0.91021739576423599</v>
      </c>
      <c r="V7" s="11">
        <f t="shared" si="3"/>
        <v>0.91273255298697231</v>
      </c>
      <c r="W7" s="11">
        <f t="shared" si="3"/>
        <v>0.9112806539509537</v>
      </c>
    </row>
    <row r="8" spans="1:23">
      <c r="B8" s="130" t="s">
        <v>111</v>
      </c>
      <c r="C8" s="131">
        <v>142695</v>
      </c>
      <c r="D8" s="131">
        <v>144249</v>
      </c>
      <c r="E8" s="131">
        <v>145891</v>
      </c>
      <c r="F8" s="131">
        <v>147009.5</v>
      </c>
      <c r="G8" s="131">
        <v>147486</v>
      </c>
      <c r="H8" s="131">
        <v>144322.5</v>
      </c>
      <c r="I8" s="131">
        <v>146231</v>
      </c>
      <c r="J8" s="131">
        <v>146687</v>
      </c>
      <c r="K8" s="131">
        <v>146800</v>
      </c>
    </row>
    <row r="9" spans="1:23">
      <c r="B9" s="10"/>
      <c r="C9" s="8"/>
      <c r="D9" s="8"/>
      <c r="E9" s="8"/>
      <c r="F9" s="8"/>
      <c r="G9" s="8"/>
      <c r="H9" s="8"/>
      <c r="I9" s="8"/>
      <c r="J9" s="8"/>
      <c r="K9" s="8"/>
    </row>
    <row r="10" spans="1:23">
      <c r="B10" s="10"/>
      <c r="C10" s="8"/>
      <c r="D10" s="8"/>
      <c r="E10" s="8"/>
      <c r="F10" s="8"/>
      <c r="G10" s="8"/>
      <c r="H10" s="8"/>
      <c r="I10" s="8"/>
      <c r="J10" s="8"/>
      <c r="K10" s="8"/>
    </row>
    <row r="11" spans="1:23">
      <c r="B11" s="9" t="s">
        <v>193</v>
      </c>
      <c r="C11" s="9" t="s">
        <v>27</v>
      </c>
    </row>
    <row r="12" spans="1:23">
      <c r="B12" s="1" t="s">
        <v>149</v>
      </c>
      <c r="C12" s="10"/>
      <c r="D12" s="1"/>
      <c r="E12" s="10"/>
      <c r="F12" s="10"/>
      <c r="G12" s="10"/>
      <c r="H12" s="10"/>
      <c r="I12" s="10"/>
      <c r="J12" s="10"/>
      <c r="K12" s="10"/>
      <c r="M12" s="1"/>
    </row>
    <row r="13" spans="1:23">
      <c r="B13" s="128"/>
      <c r="C13" s="128" t="s">
        <v>112</v>
      </c>
      <c r="D13" s="128"/>
      <c r="E13" s="128"/>
      <c r="F13" s="128"/>
      <c r="G13" s="128"/>
      <c r="H13" s="128"/>
      <c r="I13" s="128"/>
      <c r="J13" s="128"/>
      <c r="K13" s="128"/>
    </row>
    <row r="14" spans="1:23">
      <c r="B14" s="129" t="s">
        <v>110</v>
      </c>
      <c r="C14" s="129" t="s">
        <v>0</v>
      </c>
      <c r="D14" s="129" t="s">
        <v>103</v>
      </c>
      <c r="E14" s="129" t="s">
        <v>104</v>
      </c>
      <c r="F14" s="129" t="s">
        <v>105</v>
      </c>
      <c r="G14" s="129" t="s">
        <v>106</v>
      </c>
      <c r="H14" s="129" t="s">
        <v>107</v>
      </c>
      <c r="I14" s="129" t="s">
        <v>108</v>
      </c>
      <c r="J14" s="129" t="s">
        <v>230</v>
      </c>
      <c r="K14" s="129" t="s">
        <v>234</v>
      </c>
    </row>
    <row r="15" spans="1:23">
      <c r="B15" s="132" t="s">
        <v>127</v>
      </c>
      <c r="C15" s="133"/>
      <c r="D15" s="133"/>
      <c r="E15" s="133"/>
      <c r="F15" s="133"/>
      <c r="G15" s="133"/>
      <c r="H15" s="133"/>
      <c r="I15" s="133"/>
      <c r="J15" s="133"/>
      <c r="K15" s="133"/>
      <c r="M15" s="1" t="s">
        <v>167</v>
      </c>
      <c r="N15" s="1"/>
      <c r="O15" s="1" t="str">
        <f>$C$14</f>
        <v>2015-2016</v>
      </c>
      <c r="P15" s="1" t="str">
        <f>$D$14</f>
        <v>2016-2017</v>
      </c>
      <c r="Q15" s="1" t="str">
        <f>$E$14</f>
        <v>2017-2018</v>
      </c>
      <c r="R15" s="1" t="str">
        <f>$F$14</f>
        <v>2018-2019</v>
      </c>
      <c r="S15" s="1" t="str">
        <f>$G$14</f>
        <v>2019-2020</v>
      </c>
      <c r="T15" s="1" t="str">
        <f>$H$14</f>
        <v>2020-2021</v>
      </c>
      <c r="U15" s="1" t="str">
        <f>$I$14</f>
        <v>2021-2022</v>
      </c>
      <c r="V15" s="1" t="str">
        <f>$J$14</f>
        <v>2022-2023</v>
      </c>
      <c r="W15" s="1" t="str">
        <f>$K$14</f>
        <v>2023-2024</v>
      </c>
    </row>
    <row r="16" spans="1:23">
      <c r="B16" s="3" t="s">
        <v>113</v>
      </c>
      <c r="C16" s="8">
        <v>276</v>
      </c>
      <c r="D16" s="8">
        <v>290</v>
      </c>
      <c r="E16" s="8">
        <v>290</v>
      </c>
      <c r="F16" s="8">
        <v>274.5</v>
      </c>
      <c r="G16" s="8">
        <v>306</v>
      </c>
      <c r="H16" s="8">
        <v>664.5</v>
      </c>
      <c r="I16" s="8">
        <v>472.99999999999994</v>
      </c>
      <c r="J16" s="8">
        <v>428.00000000000006</v>
      </c>
      <c r="K16" s="8">
        <v>400</v>
      </c>
      <c r="N16" s="9" t="str">
        <f>B16</f>
        <v>Home-Based</v>
      </c>
      <c r="O16" s="11">
        <f>C16/SUM(C16:C18)</f>
        <v>2.5152647407272397E-2</v>
      </c>
      <c r="P16" s="11">
        <f t="shared" ref="P16:V16" si="4">D16/SUM(D16:D18)</f>
        <v>2.605570530098832E-2</v>
      </c>
      <c r="Q16" s="11">
        <f t="shared" si="4"/>
        <v>2.5713779038836673E-2</v>
      </c>
      <c r="R16" s="11">
        <f t="shared" si="4"/>
        <v>2.4002098544135007E-2</v>
      </c>
      <c r="S16" s="11">
        <f t="shared" si="4"/>
        <v>2.6349780418496511E-2</v>
      </c>
      <c r="T16" s="11">
        <f t="shared" si="4"/>
        <v>6.5016388630693214E-2</v>
      </c>
      <c r="U16" s="11">
        <f t="shared" si="4"/>
        <v>4.1385948026948984E-2</v>
      </c>
      <c r="V16" s="11">
        <f t="shared" si="4"/>
        <v>3.87400434467777E-2</v>
      </c>
      <c r="W16" s="11">
        <f>K16/SUM(K16:K18)</f>
        <v>3.8048130885570249E-2</v>
      </c>
    </row>
    <row r="17" spans="2:23">
      <c r="B17" s="3" t="s">
        <v>114</v>
      </c>
      <c r="C17" s="8">
        <v>652</v>
      </c>
      <c r="D17" s="8">
        <v>625</v>
      </c>
      <c r="E17" s="8">
        <v>680</v>
      </c>
      <c r="F17" s="8">
        <v>705</v>
      </c>
      <c r="G17" s="8">
        <v>580</v>
      </c>
      <c r="H17" s="8">
        <v>563</v>
      </c>
      <c r="I17" s="8">
        <v>859</v>
      </c>
      <c r="J17" s="8">
        <v>756</v>
      </c>
      <c r="K17" s="8">
        <v>780</v>
      </c>
      <c r="N17" s="9" t="str">
        <f>B17</f>
        <v>Private</v>
      </c>
      <c r="O17" s="11">
        <f>C17/SUM(C16:C18)</f>
        <v>5.9418572860657978E-2</v>
      </c>
      <c r="P17" s="11">
        <f t="shared" ref="P17:W17" si="5">D17/SUM(D16:D18)</f>
        <v>5.6154537286612759E-2</v>
      </c>
      <c r="Q17" s="11">
        <f t="shared" si="5"/>
        <v>6.0294378435892887E-2</v>
      </c>
      <c r="R17" s="11">
        <f t="shared" si="5"/>
        <v>6.1644733965811216E-2</v>
      </c>
      <c r="S17" s="11">
        <f t="shared" si="5"/>
        <v>4.9944028244209078E-2</v>
      </c>
      <c r="T17" s="11">
        <f t="shared" si="5"/>
        <v>5.5085367643461669E-2</v>
      </c>
      <c r="U17" s="11">
        <f t="shared" si="5"/>
        <v>7.5159681511943299E-2</v>
      </c>
      <c r="V17" s="11">
        <f t="shared" si="5"/>
        <v>6.8428674873280235E-2</v>
      </c>
      <c r="W17" s="11">
        <f t="shared" si="5"/>
        <v>7.4193855226861977E-2</v>
      </c>
    </row>
    <row r="18" spans="2:23">
      <c r="B18" s="3" t="s">
        <v>115</v>
      </c>
      <c r="C18" s="8">
        <v>10045</v>
      </c>
      <c r="D18" s="8">
        <v>10215</v>
      </c>
      <c r="E18" s="8">
        <v>10308</v>
      </c>
      <c r="F18" s="8">
        <v>10457</v>
      </c>
      <c r="G18" s="8">
        <v>10727</v>
      </c>
      <c r="H18" s="8">
        <v>8993</v>
      </c>
      <c r="I18" s="8">
        <v>10097</v>
      </c>
      <c r="J18" s="8">
        <v>9864</v>
      </c>
      <c r="K18" s="8">
        <v>9333</v>
      </c>
      <c r="M18" s="19"/>
      <c r="N18" s="19" t="str">
        <f>B18</f>
        <v>Public</v>
      </c>
      <c r="O18" s="20">
        <f>C18/SUM(C16:C18)</f>
        <v>0.9154287797320696</v>
      </c>
      <c r="P18" s="20">
        <f t="shared" ref="P18:W18" si="6">D18/SUM(D16:D18)</f>
        <v>0.91778975741239888</v>
      </c>
      <c r="Q18" s="20">
        <f t="shared" si="6"/>
        <v>0.91399184252527044</v>
      </c>
      <c r="R18" s="20">
        <f t="shared" si="6"/>
        <v>0.9143531674900538</v>
      </c>
      <c r="S18" s="20">
        <f t="shared" si="6"/>
        <v>0.92370619133729437</v>
      </c>
      <c r="T18" s="20">
        <f t="shared" si="6"/>
        <v>0.87989824372584513</v>
      </c>
      <c r="U18" s="20">
        <f t="shared" si="6"/>
        <v>0.88345437046110775</v>
      </c>
      <c r="V18" s="20">
        <f t="shared" si="6"/>
        <v>0.89283128167994208</v>
      </c>
      <c r="W18" s="20">
        <f t="shared" si="6"/>
        <v>0.88775801388756781</v>
      </c>
    </row>
    <row r="19" spans="2:23">
      <c r="B19" s="132" t="s">
        <v>128</v>
      </c>
      <c r="C19" s="133"/>
      <c r="D19" s="133"/>
      <c r="E19" s="133"/>
      <c r="F19" s="133"/>
      <c r="G19" s="133"/>
      <c r="H19" s="133"/>
      <c r="I19" s="133"/>
      <c r="J19" s="133"/>
      <c r="K19" s="133"/>
      <c r="M19" s="1" t="s">
        <v>168</v>
      </c>
      <c r="N19" s="1"/>
      <c r="O19" s="1" t="str">
        <f>$C$14</f>
        <v>2015-2016</v>
      </c>
      <c r="P19" s="1" t="str">
        <f>$D$14</f>
        <v>2016-2017</v>
      </c>
      <c r="Q19" s="1" t="str">
        <f>$E$14</f>
        <v>2017-2018</v>
      </c>
      <c r="R19" s="1" t="str">
        <f>$F$14</f>
        <v>2018-2019</v>
      </c>
      <c r="S19" s="1" t="str">
        <f>$G$14</f>
        <v>2019-2020</v>
      </c>
      <c r="T19" s="1" t="str">
        <f>$H$14</f>
        <v>2020-2021</v>
      </c>
      <c r="U19" s="1" t="str">
        <f>$I$14</f>
        <v>2021-2022</v>
      </c>
      <c r="V19" s="1" t="str">
        <f>$J$14</f>
        <v>2022-2023</v>
      </c>
      <c r="W19" s="1" t="str">
        <f>$K$14</f>
        <v>2023-2024</v>
      </c>
    </row>
    <row r="20" spans="2:23">
      <c r="B20" s="3" t="s">
        <v>113</v>
      </c>
      <c r="C20" s="8">
        <v>276</v>
      </c>
      <c r="D20" s="8">
        <v>290</v>
      </c>
      <c r="E20" s="8">
        <v>290</v>
      </c>
      <c r="F20" s="8">
        <v>274.5</v>
      </c>
      <c r="G20" s="8">
        <v>306</v>
      </c>
      <c r="H20" s="8">
        <v>664.5</v>
      </c>
      <c r="I20" s="8">
        <v>473</v>
      </c>
      <c r="J20" s="8">
        <v>428</v>
      </c>
      <c r="K20" s="8">
        <v>400</v>
      </c>
      <c r="N20" s="9" t="str">
        <f>B20</f>
        <v>Home-Based</v>
      </c>
      <c r="O20" s="11">
        <f>C20/SUM(C20:C22)</f>
        <v>2.4250944556717335E-2</v>
      </c>
      <c r="P20" s="11">
        <f t="shared" ref="P20:W20" si="7">D20/SUM(D20:D22)</f>
        <v>2.6121419564042514E-2</v>
      </c>
      <c r="Q20" s="11">
        <f t="shared" si="7"/>
        <v>2.5665988140543411E-2</v>
      </c>
      <c r="R20" s="11">
        <f t="shared" si="7"/>
        <v>2.4321091569574269E-2</v>
      </c>
      <c r="S20" s="11">
        <f t="shared" si="7"/>
        <v>2.6785714285714284E-2</v>
      </c>
      <c r="T20" s="11">
        <f t="shared" si="7"/>
        <v>5.9333005937765082E-2</v>
      </c>
      <c r="U20" s="11">
        <f t="shared" si="7"/>
        <v>4.3338830859446585E-2</v>
      </c>
      <c r="V20" s="11">
        <f t="shared" si="7"/>
        <v>3.6706689536878216E-2</v>
      </c>
      <c r="W20" s="11">
        <f t="shared" si="7"/>
        <v>3.566333808844508E-2</v>
      </c>
    </row>
    <row r="21" spans="2:23">
      <c r="B21" s="3" t="s">
        <v>114</v>
      </c>
      <c r="C21" s="8">
        <v>596</v>
      </c>
      <c r="D21" s="8">
        <v>605</v>
      </c>
      <c r="E21" s="8">
        <v>609</v>
      </c>
      <c r="F21" s="8">
        <v>662</v>
      </c>
      <c r="G21" s="8">
        <v>558</v>
      </c>
      <c r="H21" s="8">
        <v>534</v>
      </c>
      <c r="I21" s="8">
        <v>749</v>
      </c>
      <c r="J21" s="8">
        <v>782</v>
      </c>
      <c r="K21" s="8">
        <v>756</v>
      </c>
      <c r="N21" s="9" t="str">
        <f>B21</f>
        <v>Private</v>
      </c>
      <c r="O21" s="11">
        <f>C21/SUM(C20:C22)</f>
        <v>5.2367981723925844E-2</v>
      </c>
      <c r="P21" s="11">
        <f t="shared" ref="P21:W21" si="8">D21/SUM(D20:D22)</f>
        <v>5.4494685642226627E-2</v>
      </c>
      <c r="Q21" s="11">
        <f t="shared" si="8"/>
        <v>5.3898575095141163E-2</v>
      </c>
      <c r="R21" s="11">
        <f t="shared" si="8"/>
        <v>5.8654144331723744E-2</v>
      </c>
      <c r="S21" s="11">
        <f t="shared" si="8"/>
        <v>4.884453781512605E-2</v>
      </c>
      <c r="T21" s="11">
        <f t="shared" si="8"/>
        <v>4.7680700031251397E-2</v>
      </c>
      <c r="U21" s="11">
        <f t="shared" si="8"/>
        <v>6.8627450980392163E-2</v>
      </c>
      <c r="V21" s="11">
        <f t="shared" si="8"/>
        <v>6.7066895368782159E-2</v>
      </c>
      <c r="W21" s="11">
        <f t="shared" si="8"/>
        <v>6.7403708987161193E-2</v>
      </c>
    </row>
    <row r="22" spans="2:23">
      <c r="B22" s="3" t="s">
        <v>115</v>
      </c>
      <c r="C22" s="8">
        <v>10509</v>
      </c>
      <c r="D22" s="8">
        <v>10207</v>
      </c>
      <c r="E22" s="8">
        <v>10400</v>
      </c>
      <c r="F22" s="8">
        <v>10350</v>
      </c>
      <c r="G22" s="8">
        <v>10560</v>
      </c>
      <c r="H22" s="8">
        <v>10001</v>
      </c>
      <c r="I22" s="8">
        <v>9692</v>
      </c>
      <c r="J22" s="8">
        <v>10450</v>
      </c>
      <c r="K22" s="8">
        <v>10060</v>
      </c>
      <c r="M22" s="19"/>
      <c r="N22" s="19" t="str">
        <f>B22</f>
        <v>Public</v>
      </c>
      <c r="O22" s="20">
        <f>C22/SUM(C20:C22)</f>
        <v>0.92338107371935685</v>
      </c>
      <c r="P22" s="20">
        <f t="shared" ref="P22:W22" si="9">D22/SUM(D20:D22)</f>
        <v>0.91938389479373084</v>
      </c>
      <c r="Q22" s="20">
        <f t="shared" si="9"/>
        <v>0.92043543676431538</v>
      </c>
      <c r="R22" s="20">
        <f t="shared" si="9"/>
        <v>0.91702476409870204</v>
      </c>
      <c r="S22" s="20">
        <f t="shared" si="9"/>
        <v>0.92436974789915971</v>
      </c>
      <c r="T22" s="20">
        <f t="shared" si="9"/>
        <v>0.89298629403098351</v>
      </c>
      <c r="U22" s="20">
        <f t="shared" si="9"/>
        <v>0.8880337181601613</v>
      </c>
      <c r="V22" s="20">
        <f t="shared" si="9"/>
        <v>0.89622641509433965</v>
      </c>
      <c r="W22" s="20">
        <f t="shared" si="9"/>
        <v>0.89693295292439368</v>
      </c>
    </row>
    <row r="23" spans="2:23">
      <c r="B23" s="132" t="s">
        <v>130</v>
      </c>
      <c r="C23" s="133"/>
      <c r="D23" s="133"/>
      <c r="E23" s="133"/>
      <c r="F23" s="133"/>
      <c r="G23" s="133"/>
      <c r="H23" s="133"/>
      <c r="I23" s="133"/>
      <c r="J23" s="133"/>
      <c r="K23" s="133"/>
      <c r="M23" s="1" t="s">
        <v>169</v>
      </c>
      <c r="N23" s="1"/>
      <c r="O23" s="1" t="str">
        <f>$C$14</f>
        <v>2015-2016</v>
      </c>
      <c r="P23" s="1" t="str">
        <f>$D$14</f>
        <v>2016-2017</v>
      </c>
      <c r="Q23" s="1" t="str">
        <f>$E$14</f>
        <v>2017-2018</v>
      </c>
      <c r="R23" s="1" t="str">
        <f>$F$14</f>
        <v>2018-2019</v>
      </c>
      <c r="S23" s="1" t="str">
        <f>$G$14</f>
        <v>2019-2020</v>
      </c>
      <c r="T23" s="1" t="str">
        <f>$H$14</f>
        <v>2020-2021</v>
      </c>
      <c r="U23" s="1" t="str">
        <f>$I$14</f>
        <v>2021-2022</v>
      </c>
      <c r="V23" s="1" t="str">
        <f>$J$14</f>
        <v>2022-2023</v>
      </c>
      <c r="W23" s="1" t="str">
        <f>$K$14</f>
        <v>2023-2024</v>
      </c>
    </row>
    <row r="24" spans="2:23">
      <c r="B24" s="3" t="s">
        <v>113</v>
      </c>
      <c r="C24" s="8">
        <v>276</v>
      </c>
      <c r="D24" s="8">
        <v>290</v>
      </c>
      <c r="E24" s="8">
        <v>290</v>
      </c>
      <c r="F24" s="8">
        <v>274.5</v>
      </c>
      <c r="G24" s="8">
        <v>306</v>
      </c>
      <c r="H24" s="8">
        <v>664.5</v>
      </c>
      <c r="I24" s="8">
        <v>473</v>
      </c>
      <c r="J24" s="8">
        <v>428</v>
      </c>
      <c r="K24" s="8">
        <v>400</v>
      </c>
      <c r="N24" s="9" t="str">
        <f>B24</f>
        <v>Home-Based</v>
      </c>
      <c r="O24" s="11">
        <f>C24/SUM(C24:C26)</f>
        <v>2.4353657460513545E-2</v>
      </c>
      <c r="P24" s="11">
        <f t="shared" ref="P24:W24" si="10">D24/SUM(D24:D26)</f>
        <v>2.536295259751618E-2</v>
      </c>
      <c r="Q24" s="11">
        <f t="shared" si="10"/>
        <v>2.5934537649794313E-2</v>
      </c>
      <c r="R24" s="11">
        <f t="shared" si="10"/>
        <v>2.41435419323629E-2</v>
      </c>
      <c r="S24" s="11">
        <f t="shared" si="10"/>
        <v>2.7038967924361581E-2</v>
      </c>
      <c r="T24" s="11">
        <f t="shared" si="10"/>
        <v>5.9991874689658282E-2</v>
      </c>
      <c r="U24" s="11">
        <f t="shared" si="10"/>
        <v>4.149122807017544E-2</v>
      </c>
      <c r="V24" s="11">
        <f t="shared" si="10"/>
        <v>3.8894947291893855E-2</v>
      </c>
      <c r="W24" s="11">
        <f t="shared" si="10"/>
        <v>3.4240712206813899E-2</v>
      </c>
    </row>
    <row r="25" spans="2:23">
      <c r="B25" s="3" t="s">
        <v>114</v>
      </c>
      <c r="C25" s="8">
        <v>584</v>
      </c>
      <c r="D25" s="8">
        <v>567</v>
      </c>
      <c r="E25" s="8">
        <v>574</v>
      </c>
      <c r="F25" s="8">
        <v>614</v>
      </c>
      <c r="G25" s="8">
        <v>546</v>
      </c>
      <c r="H25" s="8">
        <v>538</v>
      </c>
      <c r="I25" s="8">
        <v>725</v>
      </c>
      <c r="J25" s="8">
        <v>709</v>
      </c>
      <c r="K25" s="8">
        <v>785</v>
      </c>
      <c r="N25" s="9" t="str">
        <f>B25</f>
        <v>Private</v>
      </c>
      <c r="O25" s="11">
        <f>C25/SUM(C24:C26)</f>
        <v>5.1530927380217063E-2</v>
      </c>
      <c r="P25" s="11">
        <f t="shared" ref="P25:W25" si="11">D25/SUM(D24:D26)</f>
        <v>4.9588945251005774E-2</v>
      </c>
      <c r="Q25" s="11">
        <f t="shared" si="11"/>
        <v>5.1332498658558399E-2</v>
      </c>
      <c r="R25" s="11">
        <f t="shared" si="11"/>
        <v>5.4004133866924667E-2</v>
      </c>
      <c r="S25" s="11">
        <f t="shared" si="11"/>
        <v>4.8246001590527526E-2</v>
      </c>
      <c r="T25" s="11">
        <f t="shared" si="11"/>
        <v>4.8571299598248546E-2</v>
      </c>
      <c r="U25" s="11">
        <f t="shared" si="11"/>
        <v>6.3596491228070179E-2</v>
      </c>
      <c r="V25" s="11">
        <f t="shared" si="11"/>
        <v>6.4431115957833518E-2</v>
      </c>
      <c r="W25" s="11">
        <f t="shared" si="11"/>
        <v>6.7197397705872283E-2</v>
      </c>
    </row>
    <row r="26" spans="2:23">
      <c r="B26" s="3" t="s">
        <v>115</v>
      </c>
      <c r="C26" s="8">
        <v>10473</v>
      </c>
      <c r="D26" s="8">
        <v>10577</v>
      </c>
      <c r="E26" s="8">
        <v>10318</v>
      </c>
      <c r="F26" s="8">
        <v>10481</v>
      </c>
      <c r="G26" s="8">
        <v>10465</v>
      </c>
      <c r="H26" s="8">
        <v>9874</v>
      </c>
      <c r="I26" s="8">
        <v>10202</v>
      </c>
      <c r="J26" s="8">
        <v>9867</v>
      </c>
      <c r="K26" s="8">
        <v>10497</v>
      </c>
      <c r="M26" s="19"/>
      <c r="N26" s="19" t="str">
        <f>B26</f>
        <v>Public</v>
      </c>
      <c r="O26" s="20">
        <f>C26/SUM(C24:C26)</f>
        <v>0.92411541515926943</v>
      </c>
      <c r="P26" s="20">
        <f t="shared" ref="P26:W26" si="12">D26/SUM(D24:D26)</f>
        <v>0.92504810215147804</v>
      </c>
      <c r="Q26" s="20">
        <f t="shared" si="12"/>
        <v>0.92273296369164726</v>
      </c>
      <c r="R26" s="20">
        <f t="shared" si="12"/>
        <v>0.92185232420071239</v>
      </c>
      <c r="S26" s="20">
        <f t="shared" si="12"/>
        <v>0.92471503048511094</v>
      </c>
      <c r="T26" s="20">
        <f t="shared" si="12"/>
        <v>0.89143682571209315</v>
      </c>
      <c r="U26" s="20">
        <f t="shared" si="12"/>
        <v>0.89491228070175444</v>
      </c>
      <c r="V26" s="20">
        <f t="shared" si="12"/>
        <v>0.89667393675027263</v>
      </c>
      <c r="W26" s="20">
        <f t="shared" si="12"/>
        <v>0.8985618900873138</v>
      </c>
    </row>
    <row r="27" spans="2:23">
      <c r="B27" s="132" t="s">
        <v>133</v>
      </c>
      <c r="C27" s="133"/>
      <c r="D27" s="133"/>
      <c r="E27" s="133"/>
      <c r="F27" s="133"/>
      <c r="G27" s="133"/>
      <c r="H27" s="133"/>
      <c r="I27" s="133"/>
      <c r="J27" s="133"/>
      <c r="K27" s="133"/>
      <c r="M27" s="1" t="s">
        <v>170</v>
      </c>
      <c r="N27" s="1"/>
      <c r="O27" s="1" t="str">
        <f>$C$14</f>
        <v>2015-2016</v>
      </c>
      <c r="P27" s="1" t="str">
        <f>$D$14</f>
        <v>2016-2017</v>
      </c>
      <c r="Q27" s="1" t="str">
        <f>$E$14</f>
        <v>2017-2018</v>
      </c>
      <c r="R27" s="1" t="str">
        <f>$F$14</f>
        <v>2018-2019</v>
      </c>
      <c r="S27" s="1" t="str">
        <f>$G$14</f>
        <v>2019-2020</v>
      </c>
      <c r="T27" s="1" t="str">
        <f>$H$14</f>
        <v>2020-2021</v>
      </c>
      <c r="U27" s="1" t="str">
        <f>$I$14</f>
        <v>2021-2022</v>
      </c>
      <c r="V27" s="1" t="str">
        <f>$J$14</f>
        <v>2022-2023</v>
      </c>
      <c r="W27" s="1" t="str">
        <f>$K$14</f>
        <v>2023-2024</v>
      </c>
    </row>
    <row r="28" spans="2:23">
      <c r="B28" s="3" t="s">
        <v>113</v>
      </c>
      <c r="C28" s="8">
        <v>274</v>
      </c>
      <c r="D28" s="8">
        <v>288</v>
      </c>
      <c r="E28" s="8">
        <v>280</v>
      </c>
      <c r="F28" s="8">
        <v>261</v>
      </c>
      <c r="G28" s="8">
        <v>333</v>
      </c>
      <c r="H28" s="8">
        <v>723</v>
      </c>
      <c r="I28" s="8">
        <v>465</v>
      </c>
      <c r="J28" s="8">
        <v>443</v>
      </c>
      <c r="K28" s="8">
        <v>424</v>
      </c>
      <c r="N28" s="9" t="str">
        <f>B28</f>
        <v>Home-Based</v>
      </c>
      <c r="O28" s="11">
        <f>C28/SUM(C28:C30)</f>
        <v>2.4003504161191416E-2</v>
      </c>
      <c r="P28" s="11">
        <f t="shared" ref="P28:W28" si="13">D28/SUM(D28:D30)</f>
        <v>2.515943041845025E-2</v>
      </c>
      <c r="Q28" s="11">
        <f t="shared" si="13"/>
        <v>2.4135850357727782E-2</v>
      </c>
      <c r="R28" s="11">
        <f t="shared" si="13"/>
        <v>2.3130095710740872E-2</v>
      </c>
      <c r="S28" s="11">
        <f t="shared" si="13"/>
        <v>2.909313297221737E-2</v>
      </c>
      <c r="T28" s="11">
        <f t="shared" si="13"/>
        <v>6.5293958276889733E-2</v>
      </c>
      <c r="U28" s="11">
        <f t="shared" si="13"/>
        <v>4.1599570585077829E-2</v>
      </c>
      <c r="V28" s="11">
        <f t="shared" si="13"/>
        <v>3.8598937004443667E-2</v>
      </c>
      <c r="W28" s="11">
        <f t="shared" si="13"/>
        <v>3.823953823953824E-2</v>
      </c>
    </row>
    <row r="29" spans="2:23">
      <c r="B29" s="3" t="s">
        <v>114</v>
      </c>
      <c r="C29" s="8">
        <v>564</v>
      </c>
      <c r="D29" s="8">
        <v>555</v>
      </c>
      <c r="E29" s="8">
        <v>560</v>
      </c>
      <c r="F29" s="8">
        <v>608</v>
      </c>
      <c r="G29" s="8">
        <v>515</v>
      </c>
      <c r="H29" s="8">
        <v>533</v>
      </c>
      <c r="I29" s="8">
        <v>676</v>
      </c>
      <c r="J29" s="8">
        <v>684</v>
      </c>
      <c r="K29" s="8">
        <v>707</v>
      </c>
      <c r="N29" s="9" t="str">
        <f>B29</f>
        <v>Private</v>
      </c>
      <c r="O29" s="11">
        <f>C29/SUM(C28:C30)</f>
        <v>4.9408672798948755E-2</v>
      </c>
      <c r="P29" s="11">
        <f t="shared" ref="P29:W29" si="14">D29/SUM(D28:D30)</f>
        <v>4.8484319035555168E-2</v>
      </c>
      <c r="Q29" s="11">
        <f t="shared" si="14"/>
        <v>4.8271700715455564E-2</v>
      </c>
      <c r="R29" s="11">
        <f t="shared" si="14"/>
        <v>5.3881602268699043E-2</v>
      </c>
      <c r="S29" s="11">
        <f t="shared" si="14"/>
        <v>4.4993884326402236E-2</v>
      </c>
      <c r="T29" s="11">
        <f t="shared" si="14"/>
        <v>4.8135103404678047E-2</v>
      </c>
      <c r="U29" s="11">
        <f t="shared" si="14"/>
        <v>6.047593487207014E-2</v>
      </c>
      <c r="V29" s="11">
        <f t="shared" si="14"/>
        <v>5.9597455781127476E-2</v>
      </c>
      <c r="W29" s="11">
        <f t="shared" si="14"/>
        <v>6.3762626262626257E-2</v>
      </c>
    </row>
    <row r="30" spans="2:23">
      <c r="B30" s="3" t="s">
        <v>115</v>
      </c>
      <c r="C30" s="8">
        <v>10577</v>
      </c>
      <c r="D30" s="8">
        <v>10604</v>
      </c>
      <c r="E30" s="8">
        <v>10761</v>
      </c>
      <c r="F30" s="8">
        <v>10415</v>
      </c>
      <c r="G30" s="8">
        <v>10598</v>
      </c>
      <c r="H30" s="8">
        <v>9817</v>
      </c>
      <c r="I30" s="8">
        <v>10037</v>
      </c>
      <c r="J30" s="8">
        <v>10350</v>
      </c>
      <c r="K30" s="8">
        <v>9957</v>
      </c>
      <c r="M30" s="19"/>
      <c r="N30" s="19" t="str">
        <f>B30</f>
        <v>Public</v>
      </c>
      <c r="O30" s="20">
        <f>C30/SUM(C28:C30)</f>
        <v>0.92658782303985987</v>
      </c>
      <c r="P30" s="20">
        <f t="shared" ref="P30:W30" si="15">D30/SUM(D28:D30)</f>
        <v>0.92635625054599458</v>
      </c>
      <c r="Q30" s="20">
        <f t="shared" si="15"/>
        <v>0.92759244892681669</v>
      </c>
      <c r="R30" s="20">
        <f t="shared" si="15"/>
        <v>0.92298830202056004</v>
      </c>
      <c r="S30" s="20">
        <f t="shared" si="15"/>
        <v>0.92591298270138045</v>
      </c>
      <c r="T30" s="20">
        <f t="shared" si="15"/>
        <v>0.88657093831843226</v>
      </c>
      <c r="U30" s="20">
        <f t="shared" si="15"/>
        <v>0.89792449454285206</v>
      </c>
      <c r="V30" s="20">
        <f t="shared" si="15"/>
        <v>0.90180360721442887</v>
      </c>
      <c r="W30" s="20">
        <f t="shared" si="15"/>
        <v>0.89799783549783552</v>
      </c>
    </row>
    <row r="31" spans="2:23">
      <c r="B31" s="132" t="s">
        <v>134</v>
      </c>
      <c r="C31" s="133"/>
      <c r="D31" s="133"/>
      <c r="E31" s="133"/>
      <c r="F31" s="133"/>
      <c r="G31" s="133"/>
      <c r="H31" s="133"/>
      <c r="I31" s="133"/>
      <c r="J31" s="133"/>
      <c r="K31" s="133"/>
      <c r="M31" s="1" t="s">
        <v>171</v>
      </c>
      <c r="N31" s="1"/>
      <c r="O31" s="1" t="str">
        <f>$C$14</f>
        <v>2015-2016</v>
      </c>
      <c r="P31" s="1" t="str">
        <f>$D$14</f>
        <v>2016-2017</v>
      </c>
      <c r="Q31" s="1" t="str">
        <f>$E$14</f>
        <v>2017-2018</v>
      </c>
      <c r="R31" s="1" t="str">
        <f>$F$14</f>
        <v>2018-2019</v>
      </c>
      <c r="S31" s="1" t="str">
        <f>$G$14</f>
        <v>2019-2020</v>
      </c>
      <c r="T31" s="1" t="str">
        <f>$H$14</f>
        <v>2020-2021</v>
      </c>
      <c r="U31" s="1" t="str">
        <f>$I$14</f>
        <v>2021-2022</v>
      </c>
      <c r="V31" s="1" t="str">
        <f>$J$14</f>
        <v>2022-2023</v>
      </c>
      <c r="W31" s="1" t="str">
        <f>$K$14</f>
        <v>2023-2024</v>
      </c>
    </row>
    <row r="32" spans="2:23">
      <c r="B32" s="3" t="s">
        <v>113</v>
      </c>
      <c r="C32" s="8">
        <v>278</v>
      </c>
      <c r="D32" s="8">
        <v>292</v>
      </c>
      <c r="E32" s="8">
        <v>300</v>
      </c>
      <c r="F32" s="8">
        <v>288</v>
      </c>
      <c r="G32" s="8">
        <v>279</v>
      </c>
      <c r="H32" s="8">
        <v>606</v>
      </c>
      <c r="I32" s="8">
        <v>481</v>
      </c>
      <c r="J32" s="8">
        <v>413</v>
      </c>
      <c r="K32" s="8">
        <v>376</v>
      </c>
      <c r="N32" s="9" t="str">
        <f>B32</f>
        <v>Home-Based</v>
      </c>
      <c r="O32" s="11">
        <f>C32/SUM(C32:C34)</f>
        <v>2.5146992311171415E-2</v>
      </c>
      <c r="P32" s="11">
        <f t="shared" ref="P32:W32" si="16">D32/SUM(D32:D34)</f>
        <v>2.5331829617419969E-2</v>
      </c>
      <c r="Q32" s="11">
        <f t="shared" si="16"/>
        <v>2.5804231894030621E-2</v>
      </c>
      <c r="R32" s="11">
        <f t="shared" si="16"/>
        <v>2.4693475092171825E-2</v>
      </c>
      <c r="S32" s="11">
        <f t="shared" si="16"/>
        <v>2.4714323677916556E-2</v>
      </c>
      <c r="T32" s="11">
        <f t="shared" si="16"/>
        <v>5.4344901802528919E-2</v>
      </c>
      <c r="U32" s="11">
        <f t="shared" si="16"/>
        <v>4.3628117913832198E-2</v>
      </c>
      <c r="V32" s="11">
        <f t="shared" si="16"/>
        <v>3.6714374611076538E-2</v>
      </c>
      <c r="W32" s="11">
        <f t="shared" si="16"/>
        <v>3.2630391391130782E-2</v>
      </c>
    </row>
    <row r="33" spans="2:23">
      <c r="B33" s="3" t="s">
        <v>114</v>
      </c>
      <c r="C33" s="8">
        <v>595</v>
      </c>
      <c r="D33" s="8">
        <v>579</v>
      </c>
      <c r="E33" s="8">
        <v>539</v>
      </c>
      <c r="F33" s="8">
        <v>586</v>
      </c>
      <c r="G33" s="8">
        <v>477</v>
      </c>
      <c r="H33" s="8">
        <v>506</v>
      </c>
      <c r="I33" s="8">
        <v>680</v>
      </c>
      <c r="J33" s="8">
        <v>664</v>
      </c>
      <c r="K33" s="8">
        <v>703</v>
      </c>
      <c r="N33" s="9" t="str">
        <f>B33</f>
        <v>Private</v>
      </c>
      <c r="O33" s="11">
        <f>C33/SUM(C32:C34)</f>
        <v>5.3821800090456805E-2</v>
      </c>
      <c r="P33" s="11">
        <f t="shared" ref="P33:W33" si="17">D33/SUM(D32:D34)</f>
        <v>5.0229895029062201E-2</v>
      </c>
      <c r="Q33" s="11">
        <f t="shared" si="17"/>
        <v>4.636160330294168E-2</v>
      </c>
      <c r="R33" s="11">
        <f t="shared" si="17"/>
        <v>5.0244362513932952E-2</v>
      </c>
      <c r="S33" s="11">
        <f t="shared" si="17"/>
        <v>4.2253521126760563E-2</v>
      </c>
      <c r="T33" s="11">
        <f t="shared" si="17"/>
        <v>4.5377096224553853E-2</v>
      </c>
      <c r="U33" s="11">
        <f t="shared" si="17"/>
        <v>6.1678004535147393E-2</v>
      </c>
      <c r="V33" s="11">
        <f t="shared" si="17"/>
        <v>5.9027469108365191E-2</v>
      </c>
      <c r="W33" s="11">
        <f t="shared" si="17"/>
        <v>6.1008417946715264E-2</v>
      </c>
    </row>
    <row r="34" spans="2:23">
      <c r="B34" s="3" t="s">
        <v>115</v>
      </c>
      <c r="C34" s="8">
        <v>10182</v>
      </c>
      <c r="D34" s="8">
        <v>10656</v>
      </c>
      <c r="E34" s="8">
        <v>10787</v>
      </c>
      <c r="F34" s="8">
        <v>10789</v>
      </c>
      <c r="G34" s="8">
        <v>10533</v>
      </c>
      <c r="H34" s="8">
        <v>10039</v>
      </c>
      <c r="I34" s="8">
        <v>9864</v>
      </c>
      <c r="J34" s="8">
        <v>10172</v>
      </c>
      <c r="K34" s="8">
        <v>10444</v>
      </c>
      <c r="M34" s="19"/>
      <c r="N34" s="19" t="str">
        <f>B34</f>
        <v>Public</v>
      </c>
      <c r="O34" s="20">
        <f>C34/SUM(C32:C34)</f>
        <v>0.92103120759837176</v>
      </c>
      <c r="P34" s="20">
        <f t="shared" ref="P34:V34" si="18">D34/SUM(D32:D34)</f>
        <v>0.92443827535351786</v>
      </c>
      <c r="Q34" s="20">
        <f t="shared" si="18"/>
        <v>0.92783416480302772</v>
      </c>
      <c r="R34" s="20">
        <f t="shared" si="18"/>
        <v>0.92506216239389527</v>
      </c>
      <c r="S34" s="20">
        <f t="shared" si="18"/>
        <v>0.9330321551953229</v>
      </c>
      <c r="T34" s="20">
        <f t="shared" si="18"/>
        <v>0.90027800197291719</v>
      </c>
      <c r="U34" s="20">
        <f t="shared" si="18"/>
        <v>0.89469387755102037</v>
      </c>
      <c r="V34" s="20">
        <f t="shared" si="18"/>
        <v>0.90425815628055828</v>
      </c>
      <c r="W34" s="20">
        <f>K34/SUM(K32:K34)</f>
        <v>0.90636119066215393</v>
      </c>
    </row>
    <row r="35" spans="2:23">
      <c r="B35" s="132" t="s">
        <v>135</v>
      </c>
      <c r="C35" s="133"/>
      <c r="D35" s="133"/>
      <c r="E35" s="133"/>
      <c r="F35" s="133"/>
      <c r="G35" s="133"/>
      <c r="H35" s="133"/>
      <c r="I35" s="133"/>
      <c r="J35" s="133"/>
      <c r="K35" s="133"/>
      <c r="M35" s="1" t="s">
        <v>172</v>
      </c>
      <c r="N35" s="1"/>
      <c r="O35" s="1" t="str">
        <f>$C$14</f>
        <v>2015-2016</v>
      </c>
      <c r="P35" s="1" t="str">
        <f>$D$14</f>
        <v>2016-2017</v>
      </c>
      <c r="Q35" s="1" t="str">
        <f>$E$14</f>
        <v>2017-2018</v>
      </c>
      <c r="R35" s="1" t="str">
        <f>$F$14</f>
        <v>2018-2019</v>
      </c>
      <c r="S35" s="1" t="str">
        <f>$G$14</f>
        <v>2019-2020</v>
      </c>
      <c r="T35" s="1" t="str">
        <f>$H$14</f>
        <v>2020-2021</v>
      </c>
      <c r="U35" s="1" t="str">
        <f>$I$14</f>
        <v>2021-2022</v>
      </c>
      <c r="V35" s="1" t="str">
        <f>$J$14</f>
        <v>2022-2023</v>
      </c>
      <c r="W35" s="1" t="str">
        <f>$K$14</f>
        <v>2023-2024</v>
      </c>
    </row>
    <row r="36" spans="2:23">
      <c r="B36" s="3" t="s">
        <v>113</v>
      </c>
      <c r="C36" s="8">
        <v>244</v>
      </c>
      <c r="D36" s="8">
        <v>283</v>
      </c>
      <c r="E36" s="8">
        <v>283</v>
      </c>
      <c r="F36" s="8">
        <v>290</v>
      </c>
      <c r="G36" s="8">
        <v>302</v>
      </c>
      <c r="H36" s="8">
        <v>505</v>
      </c>
      <c r="I36" s="8">
        <v>433</v>
      </c>
      <c r="J36" s="8">
        <v>395</v>
      </c>
      <c r="K36" s="8">
        <v>386</v>
      </c>
      <c r="N36" s="9" t="str">
        <f>B36</f>
        <v>Home-Based</v>
      </c>
      <c r="O36" s="11">
        <f>C36/SUM(C36:C38)</f>
        <v>2.3121387283236993E-2</v>
      </c>
      <c r="P36" s="11">
        <f t="shared" ref="P36:W36" si="19">D36/SUM(D36:D38)</f>
        <v>2.5328917927145797E-2</v>
      </c>
      <c r="Q36" s="11">
        <f t="shared" si="19"/>
        <v>2.43482749720382E-2</v>
      </c>
      <c r="R36" s="11">
        <f t="shared" si="19"/>
        <v>2.482876712328767E-2</v>
      </c>
      <c r="S36" s="11">
        <f t="shared" si="19"/>
        <v>2.5811965811965813E-2</v>
      </c>
      <c r="T36" s="11">
        <f t="shared" si="19"/>
        <v>4.6181984453589391E-2</v>
      </c>
      <c r="U36" s="11">
        <f t="shared" si="19"/>
        <v>3.8799283154121865E-2</v>
      </c>
      <c r="V36" s="11">
        <f t="shared" si="19"/>
        <v>3.583091436865022E-2</v>
      </c>
      <c r="W36" s="11">
        <f t="shared" si="19"/>
        <v>3.4274551589415732E-2</v>
      </c>
    </row>
    <row r="37" spans="2:23">
      <c r="B37" s="3" t="s">
        <v>114</v>
      </c>
      <c r="C37" s="8">
        <v>566</v>
      </c>
      <c r="D37" s="8">
        <v>587</v>
      </c>
      <c r="E37" s="8">
        <v>555</v>
      </c>
      <c r="F37" s="8">
        <v>553</v>
      </c>
      <c r="G37" s="8">
        <v>484</v>
      </c>
      <c r="H37" s="8">
        <v>488</v>
      </c>
      <c r="I37" s="8">
        <v>637</v>
      </c>
      <c r="J37" s="8">
        <v>662</v>
      </c>
      <c r="K37" s="8">
        <v>670</v>
      </c>
      <c r="N37" s="9" t="str">
        <f>B37</f>
        <v>Private</v>
      </c>
      <c r="O37" s="11">
        <f>C37/SUM(C36:C38)</f>
        <v>5.3634037714394012E-2</v>
      </c>
      <c r="P37" s="11">
        <f t="shared" ref="P37:W37" si="20">D37/SUM(D36:D38)</f>
        <v>5.2537366866553296E-2</v>
      </c>
      <c r="Q37" s="11">
        <f t="shared" si="20"/>
        <v>4.7750150563537812E-2</v>
      </c>
      <c r="R37" s="11">
        <f t="shared" si="20"/>
        <v>4.7345890410958907E-2</v>
      </c>
      <c r="S37" s="11">
        <f t="shared" si="20"/>
        <v>4.1367521367521365E-2</v>
      </c>
      <c r="T37" s="11">
        <f t="shared" si="20"/>
        <v>4.4627343392775493E-2</v>
      </c>
      <c r="U37" s="11">
        <f t="shared" si="20"/>
        <v>5.7078853046594984E-2</v>
      </c>
      <c r="V37" s="11">
        <f t="shared" si="20"/>
        <v>6.0050798258345431E-2</v>
      </c>
      <c r="W37" s="11">
        <f t="shared" si="20"/>
        <v>5.9492097318415912E-2</v>
      </c>
    </row>
    <row r="38" spans="2:23">
      <c r="B38" s="3" t="s">
        <v>115</v>
      </c>
      <c r="C38" s="8">
        <v>9743</v>
      </c>
      <c r="D38" s="8">
        <v>10303</v>
      </c>
      <c r="E38" s="8">
        <v>10785</v>
      </c>
      <c r="F38" s="8">
        <v>10837</v>
      </c>
      <c r="G38" s="8">
        <v>10914</v>
      </c>
      <c r="H38" s="8">
        <v>9942</v>
      </c>
      <c r="I38" s="8">
        <v>10090</v>
      </c>
      <c r="J38" s="8">
        <v>9967</v>
      </c>
      <c r="K38" s="8">
        <v>10206</v>
      </c>
      <c r="M38" s="19"/>
      <c r="N38" s="19" t="str">
        <f>B38</f>
        <v>Public</v>
      </c>
      <c r="O38" s="20">
        <f>C38/SUM(C36:C38)</f>
        <v>0.92324457500236901</v>
      </c>
      <c r="P38" s="20">
        <f t="shared" ref="P38:W38" si="21">D38/SUM(D36:D38)</f>
        <v>0.92213371520630094</v>
      </c>
      <c r="Q38" s="20">
        <f t="shared" si="21"/>
        <v>0.92790157446442401</v>
      </c>
      <c r="R38" s="20">
        <f t="shared" si="21"/>
        <v>0.92782534246575343</v>
      </c>
      <c r="S38" s="20">
        <f t="shared" si="21"/>
        <v>0.93282051282051281</v>
      </c>
      <c r="T38" s="20">
        <f t="shared" si="21"/>
        <v>0.90919067215363514</v>
      </c>
      <c r="U38" s="20">
        <f t="shared" si="21"/>
        <v>0.90412186379928317</v>
      </c>
      <c r="V38" s="20">
        <f t="shared" si="21"/>
        <v>0.90411828737300437</v>
      </c>
      <c r="W38" s="20">
        <f t="shared" si="21"/>
        <v>0.9062333510921684</v>
      </c>
    </row>
    <row r="39" spans="2:23">
      <c r="B39" s="132" t="s">
        <v>136</v>
      </c>
      <c r="C39" s="133"/>
      <c r="D39" s="133"/>
      <c r="E39" s="133"/>
      <c r="F39" s="133"/>
      <c r="G39" s="133"/>
      <c r="H39" s="133"/>
      <c r="I39" s="133"/>
      <c r="J39" s="133"/>
      <c r="K39" s="133"/>
      <c r="M39" s="1" t="s">
        <v>173</v>
      </c>
      <c r="N39" s="1"/>
      <c r="O39" s="1" t="str">
        <f>$C$14</f>
        <v>2015-2016</v>
      </c>
      <c r="P39" s="1" t="str">
        <f>$D$14</f>
        <v>2016-2017</v>
      </c>
      <c r="Q39" s="1" t="str">
        <f>$E$14</f>
        <v>2017-2018</v>
      </c>
      <c r="R39" s="1" t="str">
        <f>$F$14</f>
        <v>2018-2019</v>
      </c>
      <c r="S39" s="1" t="str">
        <f>$G$14</f>
        <v>2019-2020</v>
      </c>
      <c r="T39" s="1" t="str">
        <f>$H$14</f>
        <v>2020-2021</v>
      </c>
      <c r="U39" s="1" t="str">
        <f>$I$14</f>
        <v>2021-2022</v>
      </c>
      <c r="V39" s="1" t="str">
        <f>$J$14</f>
        <v>2022-2023</v>
      </c>
      <c r="W39" s="1" t="str">
        <f>$K$14</f>
        <v>2023-2024</v>
      </c>
    </row>
    <row r="40" spans="2:23">
      <c r="B40" s="3" t="s">
        <v>113</v>
      </c>
      <c r="C40" s="8">
        <v>276</v>
      </c>
      <c r="D40" s="8">
        <v>256</v>
      </c>
      <c r="E40" s="8">
        <v>247</v>
      </c>
      <c r="F40" s="8">
        <v>294</v>
      </c>
      <c r="G40" s="8">
        <v>296</v>
      </c>
      <c r="H40" s="8">
        <v>560</v>
      </c>
      <c r="I40" s="8">
        <v>373</v>
      </c>
      <c r="J40" s="8">
        <v>387</v>
      </c>
      <c r="K40" s="8">
        <v>382</v>
      </c>
      <c r="N40" s="9" t="str">
        <f>B40</f>
        <v>Home-Based</v>
      </c>
      <c r="O40" s="11">
        <f>C40/SUM(C40:C42)</f>
        <v>2.6013195098963243E-2</v>
      </c>
      <c r="P40" s="11">
        <f t="shared" ref="P40:W40" si="22">D40/SUM(D40:D42)</f>
        <v>2.39857584559168E-2</v>
      </c>
      <c r="Q40" s="11">
        <f t="shared" si="22"/>
        <v>2.1926320461606745E-2</v>
      </c>
      <c r="R40" s="11">
        <f t="shared" si="22"/>
        <v>2.5128205128205128E-2</v>
      </c>
      <c r="S40" s="11">
        <f t="shared" si="22"/>
        <v>2.5368529310935892E-2</v>
      </c>
      <c r="T40" s="11">
        <f t="shared" si="22"/>
        <v>4.8666029373424874E-2</v>
      </c>
      <c r="U40" s="11">
        <f t="shared" si="22"/>
        <v>3.3902926740592622E-2</v>
      </c>
      <c r="V40" s="11">
        <f t="shared" si="22"/>
        <v>3.4827213822894165E-2</v>
      </c>
      <c r="W40" s="11">
        <f t="shared" si="22"/>
        <v>3.4371063523483895E-2</v>
      </c>
    </row>
    <row r="41" spans="2:23">
      <c r="B41" s="3" t="s">
        <v>114</v>
      </c>
      <c r="C41" s="8">
        <v>537</v>
      </c>
      <c r="D41" s="8">
        <v>576</v>
      </c>
      <c r="E41" s="8">
        <v>602</v>
      </c>
      <c r="F41" s="8">
        <v>615</v>
      </c>
      <c r="G41" s="8">
        <v>505</v>
      </c>
      <c r="H41" s="8">
        <v>528</v>
      </c>
      <c r="I41" s="8">
        <v>657</v>
      </c>
      <c r="J41" s="8">
        <v>690</v>
      </c>
      <c r="K41" s="8">
        <v>715</v>
      </c>
      <c r="N41" s="9" t="str">
        <f>B41</f>
        <v>Private</v>
      </c>
      <c r="O41" s="11">
        <f>C41/SUM(C40:C42)</f>
        <v>5.0612629594721958E-2</v>
      </c>
      <c r="P41" s="11">
        <f t="shared" ref="P41:W41" si="23">D41/SUM(D40:D42)</f>
        <v>5.3967956525812801E-2</v>
      </c>
      <c r="Q41" s="11">
        <f t="shared" si="23"/>
        <v>5.3439857967154905E-2</v>
      </c>
      <c r="R41" s="11">
        <f t="shared" si="23"/>
        <v>5.2564102564102565E-2</v>
      </c>
      <c r="S41" s="11">
        <f t="shared" si="23"/>
        <v>4.3280767912238602E-2</v>
      </c>
      <c r="T41" s="11">
        <f t="shared" si="23"/>
        <v>4.5885113409229163E-2</v>
      </c>
      <c r="U41" s="11">
        <f t="shared" si="23"/>
        <v>5.9716415197236868E-2</v>
      </c>
      <c r="V41" s="11">
        <f t="shared" si="23"/>
        <v>6.2095032397408205E-2</v>
      </c>
      <c r="W41" s="11">
        <f t="shared" si="23"/>
        <v>6.4333273348929285E-2</v>
      </c>
    </row>
    <row r="42" spans="2:23">
      <c r="B42" s="3" t="s">
        <v>115</v>
      </c>
      <c r="C42" s="8">
        <v>9797</v>
      </c>
      <c r="D42" s="8">
        <v>9841</v>
      </c>
      <c r="E42" s="8">
        <v>10416</v>
      </c>
      <c r="F42" s="8">
        <v>10791</v>
      </c>
      <c r="G42" s="8">
        <v>10867</v>
      </c>
      <c r="H42" s="8">
        <v>10419</v>
      </c>
      <c r="I42" s="8">
        <v>9972</v>
      </c>
      <c r="J42" s="8">
        <v>10035</v>
      </c>
      <c r="K42" s="8">
        <v>10017</v>
      </c>
      <c r="M42" s="19"/>
      <c r="N42" s="19" t="str">
        <f>B42</f>
        <v>Public</v>
      </c>
      <c r="O42" s="20">
        <f>C42/SUM(C40:C42)</f>
        <v>0.92337417530631483</v>
      </c>
      <c r="P42" s="20">
        <f t="shared" ref="P42:W42" si="24">D42/SUM(D40:D42)</f>
        <v>0.92204628501827035</v>
      </c>
      <c r="Q42" s="20">
        <f t="shared" si="24"/>
        <v>0.9246338215712383</v>
      </c>
      <c r="R42" s="20">
        <f t="shared" si="24"/>
        <v>0.92230769230769227</v>
      </c>
      <c r="S42" s="20">
        <f t="shared" si="24"/>
        <v>0.93135070277682552</v>
      </c>
      <c r="T42" s="20">
        <f t="shared" si="24"/>
        <v>0.90544885721734591</v>
      </c>
      <c r="U42" s="20">
        <f t="shared" si="24"/>
        <v>0.9063806580621705</v>
      </c>
      <c r="V42" s="20">
        <f t="shared" si="24"/>
        <v>0.90307775377969768</v>
      </c>
      <c r="W42" s="20">
        <f t="shared" si="24"/>
        <v>0.9012956631275868</v>
      </c>
    </row>
    <row r="43" spans="2:23">
      <c r="B43" s="132" t="s">
        <v>137</v>
      </c>
      <c r="C43" s="133"/>
      <c r="D43" s="133"/>
      <c r="E43" s="133"/>
      <c r="F43" s="133"/>
      <c r="G43" s="133"/>
      <c r="H43" s="133"/>
      <c r="I43" s="133"/>
      <c r="J43" s="133"/>
      <c r="K43" s="133"/>
      <c r="M43" s="1" t="s">
        <v>174</v>
      </c>
      <c r="N43" s="1"/>
      <c r="O43" s="1" t="str">
        <f>$C$14</f>
        <v>2015-2016</v>
      </c>
      <c r="P43" s="1" t="str">
        <f>$D$14</f>
        <v>2016-2017</v>
      </c>
      <c r="Q43" s="1" t="str">
        <f>$E$14</f>
        <v>2017-2018</v>
      </c>
      <c r="R43" s="1" t="str">
        <f>$F$14</f>
        <v>2018-2019</v>
      </c>
      <c r="S43" s="1" t="str">
        <f>$G$14</f>
        <v>2019-2020</v>
      </c>
      <c r="T43" s="1" t="str">
        <f>$H$14</f>
        <v>2020-2021</v>
      </c>
      <c r="U43" s="1" t="str">
        <f>$I$14</f>
        <v>2021-2022</v>
      </c>
      <c r="V43" s="1" t="str">
        <f>$J$14</f>
        <v>2022-2023</v>
      </c>
      <c r="W43" s="1" t="str">
        <f>$K$14</f>
        <v>2023-2024</v>
      </c>
    </row>
    <row r="44" spans="2:23">
      <c r="B44" s="3" t="s">
        <v>113</v>
      </c>
      <c r="C44" s="8">
        <v>198</v>
      </c>
      <c r="D44" s="8">
        <v>243</v>
      </c>
      <c r="E44" s="8">
        <v>276</v>
      </c>
      <c r="F44" s="8">
        <v>248</v>
      </c>
      <c r="G44" s="8">
        <v>304</v>
      </c>
      <c r="H44" s="8">
        <v>479</v>
      </c>
      <c r="I44" s="8">
        <v>374</v>
      </c>
      <c r="J44" s="8">
        <v>312</v>
      </c>
      <c r="K44" s="8">
        <v>344</v>
      </c>
      <c r="N44" s="9" t="str">
        <f>B44</f>
        <v>Home-Based</v>
      </c>
      <c r="O44" s="11">
        <f>C44/SUM(C44:C46)</f>
        <v>1.923450553720614E-2</v>
      </c>
      <c r="P44" s="11">
        <f t="shared" ref="P44:W44" si="25">D44/SUM(D44:D46)</f>
        <v>2.2725147292621341E-2</v>
      </c>
      <c r="Q44" s="11">
        <f t="shared" si="25"/>
        <v>2.574386717656935E-2</v>
      </c>
      <c r="R44" s="11">
        <f t="shared" si="25"/>
        <v>2.1915871332626371E-2</v>
      </c>
      <c r="S44" s="11">
        <f t="shared" si="25"/>
        <v>2.6020713857742017E-2</v>
      </c>
      <c r="T44" s="11">
        <f t="shared" si="25"/>
        <v>4.2058126262182811E-2</v>
      </c>
      <c r="U44" s="11">
        <f t="shared" si="25"/>
        <v>3.2792634809294167E-2</v>
      </c>
      <c r="V44" s="11">
        <f t="shared" si="25"/>
        <v>2.8469750889679714E-2</v>
      </c>
      <c r="W44" s="11">
        <f t="shared" si="25"/>
        <v>3.0899128716428637E-2</v>
      </c>
    </row>
    <row r="45" spans="2:23">
      <c r="B45" s="3" t="s">
        <v>114</v>
      </c>
      <c r="C45" s="8">
        <v>526</v>
      </c>
      <c r="D45" s="8">
        <v>511</v>
      </c>
      <c r="E45" s="8">
        <v>538</v>
      </c>
      <c r="F45" s="8">
        <v>616</v>
      </c>
      <c r="G45" s="8">
        <v>520</v>
      </c>
      <c r="H45" s="8">
        <v>477</v>
      </c>
      <c r="I45" s="8">
        <v>618</v>
      </c>
      <c r="J45" s="8">
        <v>645</v>
      </c>
      <c r="K45" s="8">
        <v>700</v>
      </c>
      <c r="N45" s="9" t="str">
        <f>B45</f>
        <v>Private</v>
      </c>
      <c r="O45" s="11">
        <f>C45/SUM(C44:C46)</f>
        <v>5.1097726831163787E-2</v>
      </c>
      <c r="P45" s="11">
        <f t="shared" ref="P45:W45" si="26">D45/SUM(D44:D46)</f>
        <v>4.7788272701767512E-2</v>
      </c>
      <c r="Q45" s="11">
        <f t="shared" si="26"/>
        <v>5.0181886018095326E-2</v>
      </c>
      <c r="R45" s="11">
        <f t="shared" si="26"/>
        <v>5.4436196535878403E-2</v>
      </c>
      <c r="S45" s="11">
        <f t="shared" si="26"/>
        <v>4.4509115809295556E-2</v>
      </c>
      <c r="T45" s="11">
        <f t="shared" si="26"/>
        <v>4.1882518219334447E-2</v>
      </c>
      <c r="U45" s="11">
        <f t="shared" si="26"/>
        <v>5.4186760192897851E-2</v>
      </c>
      <c r="V45" s="11">
        <f t="shared" si="26"/>
        <v>5.8855735012318645E-2</v>
      </c>
      <c r="W45" s="11">
        <f t="shared" si="26"/>
        <v>6.2876134015988502E-2</v>
      </c>
    </row>
    <row r="46" spans="2:23">
      <c r="B46" s="3" t="s">
        <v>115</v>
      </c>
      <c r="C46" s="8">
        <v>9570</v>
      </c>
      <c r="D46" s="8">
        <v>9939</v>
      </c>
      <c r="E46" s="8">
        <v>9907</v>
      </c>
      <c r="F46" s="8">
        <v>10452</v>
      </c>
      <c r="G46" s="8">
        <v>10859</v>
      </c>
      <c r="H46" s="8">
        <v>10433</v>
      </c>
      <c r="I46" s="8">
        <v>10413</v>
      </c>
      <c r="J46" s="8">
        <v>10002</v>
      </c>
      <c r="K46" s="8">
        <v>10089</v>
      </c>
      <c r="M46" s="19"/>
      <c r="N46" s="19" t="str">
        <f>B46</f>
        <v>Public</v>
      </c>
      <c r="O46" s="20">
        <f>C46/SUM(C44:C46)</f>
        <v>0.92966776763163006</v>
      </c>
      <c r="P46" s="20">
        <f t="shared" ref="P46:W46" si="27">D46/SUM(D44:D46)</f>
        <v>0.92948658000561113</v>
      </c>
      <c r="Q46" s="20">
        <f t="shared" si="27"/>
        <v>0.92407424680533534</v>
      </c>
      <c r="R46" s="20">
        <f t="shared" si="27"/>
        <v>0.92364793213149521</v>
      </c>
      <c r="S46" s="20">
        <f t="shared" si="27"/>
        <v>0.92947017033296242</v>
      </c>
      <c r="T46" s="20">
        <f t="shared" si="27"/>
        <v>0.91605935551848272</v>
      </c>
      <c r="U46" s="20">
        <f t="shared" si="27"/>
        <v>0.91302060499780802</v>
      </c>
      <c r="V46" s="20">
        <f t="shared" si="27"/>
        <v>0.9126745140980016</v>
      </c>
      <c r="W46" s="20">
        <f t="shared" si="27"/>
        <v>0.9062247372675829</v>
      </c>
    </row>
    <row r="47" spans="2:23">
      <c r="B47" s="132" t="s">
        <v>147</v>
      </c>
      <c r="C47" s="133"/>
      <c r="D47" s="133"/>
      <c r="E47" s="133"/>
      <c r="F47" s="133"/>
      <c r="G47" s="133"/>
      <c r="H47" s="133"/>
      <c r="I47" s="133"/>
      <c r="J47" s="133"/>
      <c r="K47" s="133"/>
      <c r="M47" s="1" t="s">
        <v>175</v>
      </c>
      <c r="N47" s="1"/>
      <c r="O47" s="1" t="str">
        <f>$C$14</f>
        <v>2015-2016</v>
      </c>
      <c r="P47" s="1" t="str">
        <f>$D$14</f>
        <v>2016-2017</v>
      </c>
      <c r="Q47" s="1" t="str">
        <f>$E$14</f>
        <v>2017-2018</v>
      </c>
      <c r="R47" s="1" t="str">
        <f>$F$14</f>
        <v>2018-2019</v>
      </c>
      <c r="S47" s="1" t="str">
        <f>$G$14</f>
        <v>2019-2020</v>
      </c>
      <c r="T47" s="1" t="str">
        <f>$H$14</f>
        <v>2020-2021</v>
      </c>
      <c r="U47" s="1" t="str">
        <f>$I$14</f>
        <v>2021-2022</v>
      </c>
      <c r="V47" s="1" t="str">
        <f>$J$14</f>
        <v>2022-2023</v>
      </c>
      <c r="W47" s="1" t="str">
        <f>$K$14</f>
        <v>2023-2024</v>
      </c>
    </row>
    <row r="48" spans="2:23">
      <c r="B48" s="3" t="s">
        <v>113</v>
      </c>
      <c r="C48" s="8">
        <v>215</v>
      </c>
      <c r="D48" s="8">
        <v>197</v>
      </c>
      <c r="E48" s="8">
        <v>233</v>
      </c>
      <c r="F48" s="8">
        <v>276</v>
      </c>
      <c r="G48" s="8">
        <v>251</v>
      </c>
      <c r="H48" s="8">
        <v>392</v>
      </c>
      <c r="I48" s="8">
        <v>320</v>
      </c>
      <c r="J48" s="8">
        <v>321</v>
      </c>
      <c r="K48" s="8">
        <v>302</v>
      </c>
      <c r="N48" s="9" t="str">
        <f>B48</f>
        <v>Home-Based</v>
      </c>
      <c r="O48" s="11">
        <f>C48/SUM(C48:C50)</f>
        <v>2.0605712095073798E-2</v>
      </c>
      <c r="P48" s="11">
        <f t="shared" ref="P48:V48" si="28">D48/SUM(D48:D50)</f>
        <v>1.9013608725026544E-2</v>
      </c>
      <c r="Q48" s="11">
        <f t="shared" si="28"/>
        <v>2.1674418604651163E-2</v>
      </c>
      <c r="R48" s="11">
        <f t="shared" si="28"/>
        <v>2.5388648698371815E-2</v>
      </c>
      <c r="S48" s="11">
        <f t="shared" si="28"/>
        <v>2.2243885147110953E-2</v>
      </c>
      <c r="T48" s="11">
        <f t="shared" si="28"/>
        <v>3.4131475838049631E-2</v>
      </c>
      <c r="U48" s="11">
        <f t="shared" si="28"/>
        <v>2.8268551236749116E-2</v>
      </c>
      <c r="V48" s="11">
        <f t="shared" si="28"/>
        <v>2.8239641066244391E-2</v>
      </c>
      <c r="W48" s="11">
        <f>K48/SUM(K48:K50)</f>
        <v>2.7534646243617796E-2</v>
      </c>
    </row>
    <row r="49" spans="2:23">
      <c r="B49" s="3" t="s">
        <v>114</v>
      </c>
      <c r="C49" s="8">
        <v>528</v>
      </c>
      <c r="D49" s="8">
        <v>499</v>
      </c>
      <c r="E49" s="8">
        <v>501</v>
      </c>
      <c r="F49" s="8">
        <v>549</v>
      </c>
      <c r="G49" s="8">
        <v>533</v>
      </c>
      <c r="H49" s="8">
        <v>511</v>
      </c>
      <c r="I49" s="8">
        <v>588</v>
      </c>
      <c r="J49" s="8">
        <v>601</v>
      </c>
      <c r="K49" s="8">
        <v>638</v>
      </c>
      <c r="N49" s="9" t="str">
        <f>B49</f>
        <v>Private</v>
      </c>
      <c r="O49" s="11">
        <f>C49/SUM(C48:C50)</f>
        <v>5.0603795284646348E-2</v>
      </c>
      <c r="P49" s="11">
        <f t="shared" ref="P49:W49" si="29">D49/SUM(D48:D50)</f>
        <v>4.8161374384711901E-2</v>
      </c>
      <c r="Q49" s="11">
        <f t="shared" si="29"/>
        <v>4.6604651162790695E-2</v>
      </c>
      <c r="R49" s="11">
        <f t="shared" si="29"/>
        <v>5.0501333823935242E-2</v>
      </c>
      <c r="S49" s="11">
        <f t="shared" si="29"/>
        <v>4.7235023041474651E-2</v>
      </c>
      <c r="T49" s="11">
        <f t="shared" si="29"/>
        <v>4.4492816717457556E-2</v>
      </c>
      <c r="U49" s="11">
        <f t="shared" si="29"/>
        <v>5.19434628975265E-2</v>
      </c>
      <c r="V49" s="11">
        <f t="shared" si="29"/>
        <v>5.2872349784463799E-2</v>
      </c>
      <c r="W49" s="11">
        <f t="shared" si="29"/>
        <v>5.8169219547775347E-2</v>
      </c>
    </row>
    <row r="50" spans="2:23">
      <c r="B50" s="3" t="s">
        <v>115</v>
      </c>
      <c r="C50" s="8">
        <v>9691</v>
      </c>
      <c r="D50" s="8">
        <v>9665</v>
      </c>
      <c r="E50" s="8">
        <v>10016</v>
      </c>
      <c r="F50" s="8">
        <v>10046</v>
      </c>
      <c r="G50" s="8">
        <v>10500</v>
      </c>
      <c r="H50" s="8">
        <v>10582</v>
      </c>
      <c r="I50" s="8">
        <v>10412</v>
      </c>
      <c r="J50" s="8">
        <v>10445</v>
      </c>
      <c r="K50" s="8">
        <v>10028</v>
      </c>
      <c r="M50" s="19"/>
      <c r="N50" s="19" t="str">
        <f>B50</f>
        <v>Public</v>
      </c>
      <c r="O50" s="20">
        <f>C50/SUM(C48:C50)</f>
        <v>0.92879049262027991</v>
      </c>
      <c r="P50" s="20">
        <f t="shared" ref="P50:W50" si="30">D50/SUM(D48:D50)</f>
        <v>0.93282501689026154</v>
      </c>
      <c r="Q50" s="20">
        <f t="shared" si="30"/>
        <v>0.93172093023255809</v>
      </c>
      <c r="R50" s="20">
        <f t="shared" si="30"/>
        <v>0.92411001747769295</v>
      </c>
      <c r="S50" s="20">
        <f t="shared" si="30"/>
        <v>0.9305210918114144</v>
      </c>
      <c r="T50" s="20">
        <f t="shared" si="30"/>
        <v>0.92137570744449282</v>
      </c>
      <c r="U50" s="20">
        <f t="shared" si="30"/>
        <v>0.91978798586572441</v>
      </c>
      <c r="V50" s="20">
        <f t="shared" si="30"/>
        <v>0.91888800914929181</v>
      </c>
      <c r="W50" s="20">
        <f t="shared" si="30"/>
        <v>0.91429613420860689</v>
      </c>
    </row>
    <row r="51" spans="2:23">
      <c r="B51" s="132" t="s">
        <v>148</v>
      </c>
      <c r="C51" s="133"/>
      <c r="D51" s="133"/>
      <c r="E51" s="133"/>
      <c r="F51" s="133"/>
      <c r="G51" s="133"/>
      <c r="H51" s="133"/>
      <c r="I51" s="133"/>
      <c r="J51" s="133"/>
      <c r="K51" s="133"/>
      <c r="M51" s="1" t="s">
        <v>176</v>
      </c>
      <c r="N51" s="1"/>
      <c r="O51" s="1" t="str">
        <f>$C$14</f>
        <v>2015-2016</v>
      </c>
      <c r="P51" s="1" t="str">
        <f>$D$14</f>
        <v>2016-2017</v>
      </c>
      <c r="Q51" s="1" t="str">
        <f>$E$14</f>
        <v>2017-2018</v>
      </c>
      <c r="R51" s="1" t="str">
        <f>$F$14</f>
        <v>2018-2019</v>
      </c>
      <c r="S51" s="1" t="str">
        <f>$G$14</f>
        <v>2019-2020</v>
      </c>
      <c r="T51" s="1" t="str">
        <f>$H$14</f>
        <v>2020-2021</v>
      </c>
      <c r="U51" s="1" t="str">
        <f>$I$14</f>
        <v>2021-2022</v>
      </c>
      <c r="V51" s="1" t="str">
        <f>$J$14</f>
        <v>2022-2023</v>
      </c>
      <c r="W51" s="1" t="str">
        <f>$K$14</f>
        <v>2023-2024</v>
      </c>
    </row>
    <row r="52" spans="2:23">
      <c r="B52" s="3" t="s">
        <v>113</v>
      </c>
      <c r="C52" s="8">
        <v>203</v>
      </c>
      <c r="D52" s="8">
        <v>192</v>
      </c>
      <c r="E52" s="8">
        <v>163</v>
      </c>
      <c r="F52" s="8">
        <v>205</v>
      </c>
      <c r="G52" s="8">
        <v>216</v>
      </c>
      <c r="H52" s="8">
        <v>274</v>
      </c>
      <c r="I52" s="8">
        <v>237</v>
      </c>
      <c r="J52" s="8">
        <v>274</v>
      </c>
      <c r="K52" s="8">
        <v>258</v>
      </c>
      <c r="N52" s="9" t="str">
        <f>B52</f>
        <v>Home-Based</v>
      </c>
      <c r="O52" s="11">
        <f>C52/SUM(C52:C54)</f>
        <v>1.8489844248110027E-2</v>
      </c>
      <c r="P52" s="11">
        <f t="shared" ref="P52:W52" si="31">D52/SUM(D52:D54)</f>
        <v>1.8077393842387723E-2</v>
      </c>
      <c r="Q52" s="11">
        <f t="shared" si="31"/>
        <v>1.5328192589806281E-2</v>
      </c>
      <c r="R52" s="11">
        <f t="shared" si="31"/>
        <v>1.8668609416264456E-2</v>
      </c>
      <c r="S52" s="11">
        <f t="shared" si="31"/>
        <v>1.9780219780219779E-2</v>
      </c>
      <c r="T52" s="11">
        <f t="shared" si="31"/>
        <v>2.4440281866024441E-2</v>
      </c>
      <c r="U52" s="11">
        <f t="shared" si="31"/>
        <v>2.0423991726990692E-2</v>
      </c>
      <c r="V52" s="11">
        <f t="shared" si="31"/>
        <v>2.3942677385529534E-2</v>
      </c>
      <c r="W52" s="11">
        <f t="shared" si="31"/>
        <v>2.2423083608552059E-2</v>
      </c>
    </row>
    <row r="53" spans="2:23">
      <c r="B53" s="3" t="s">
        <v>114</v>
      </c>
      <c r="C53" s="8">
        <v>606</v>
      </c>
      <c r="D53" s="8">
        <v>570</v>
      </c>
      <c r="E53" s="8">
        <v>551</v>
      </c>
      <c r="F53" s="8">
        <v>568</v>
      </c>
      <c r="G53" s="8">
        <v>527</v>
      </c>
      <c r="H53" s="8">
        <v>556</v>
      </c>
      <c r="I53" s="8">
        <v>671</v>
      </c>
      <c r="J53" s="8">
        <v>604</v>
      </c>
      <c r="K53" s="8">
        <v>663</v>
      </c>
      <c r="N53" s="9" t="str">
        <f>B53</f>
        <v>Private</v>
      </c>
      <c r="O53" s="11">
        <f>C53/SUM(C52:C54)</f>
        <v>5.5196283814555061E-2</v>
      </c>
      <c r="P53" s="11">
        <f t="shared" ref="P53:W53" si="32">D53/SUM(D52:D54)</f>
        <v>5.3667262969588549E-2</v>
      </c>
      <c r="Q53" s="11">
        <f t="shared" si="32"/>
        <v>5.1814933233026141E-2</v>
      </c>
      <c r="R53" s="11">
        <f t="shared" si="32"/>
        <v>5.1725708041162007E-2</v>
      </c>
      <c r="S53" s="11">
        <f t="shared" si="32"/>
        <v>4.8260073260073262E-2</v>
      </c>
      <c r="T53" s="11">
        <f t="shared" si="32"/>
        <v>4.9594148604049593E-2</v>
      </c>
      <c r="U53" s="11">
        <f t="shared" si="32"/>
        <v>5.7824887969665631E-2</v>
      </c>
      <c r="V53" s="11">
        <f t="shared" si="32"/>
        <v>5.2778748689269489E-2</v>
      </c>
      <c r="W53" s="11">
        <f t="shared" si="32"/>
        <v>5.7622110203372157E-2</v>
      </c>
    </row>
    <row r="54" spans="2:23">
      <c r="B54" s="3" t="s">
        <v>115</v>
      </c>
      <c r="C54" s="8">
        <v>10170</v>
      </c>
      <c r="D54" s="8">
        <v>9859</v>
      </c>
      <c r="E54" s="8">
        <v>9920</v>
      </c>
      <c r="F54" s="8">
        <v>10208</v>
      </c>
      <c r="G54" s="8">
        <v>10177</v>
      </c>
      <c r="H54" s="8">
        <v>10381</v>
      </c>
      <c r="I54" s="8">
        <v>10696</v>
      </c>
      <c r="J54" s="8">
        <v>10566</v>
      </c>
      <c r="K54" s="8">
        <v>10585</v>
      </c>
      <c r="M54" s="19"/>
      <c r="N54" s="19" t="str">
        <f>B54</f>
        <v>Public</v>
      </c>
      <c r="O54" s="20">
        <f>C54/SUM(C52:C54)</f>
        <v>0.92631387193733494</v>
      </c>
      <c r="P54" s="20">
        <f t="shared" ref="P54:W54" si="33">D54/SUM(D52:D54)</f>
        <v>0.92825534318802372</v>
      </c>
      <c r="Q54" s="20">
        <f t="shared" si="33"/>
        <v>0.93285687417716756</v>
      </c>
      <c r="R54" s="20">
        <f t="shared" si="33"/>
        <v>0.92960568254257359</v>
      </c>
      <c r="S54" s="20">
        <f t="shared" si="33"/>
        <v>0.93195970695970698</v>
      </c>
      <c r="T54" s="20">
        <f t="shared" si="33"/>
        <v>0.92596556952992592</v>
      </c>
      <c r="U54" s="20">
        <f t="shared" si="33"/>
        <v>0.92175112030334372</v>
      </c>
      <c r="V54" s="20">
        <f t="shared" si="33"/>
        <v>0.92327857392520096</v>
      </c>
      <c r="W54" s="20">
        <f t="shared" si="33"/>
        <v>0.91995480618807579</v>
      </c>
    </row>
    <row r="55" spans="2:23">
      <c r="B55" s="132" t="s">
        <v>150</v>
      </c>
      <c r="C55" s="133"/>
      <c r="D55" s="133"/>
      <c r="E55" s="133"/>
      <c r="F55" s="133"/>
      <c r="G55" s="133"/>
      <c r="H55" s="133"/>
      <c r="I55" s="133"/>
      <c r="J55" s="133"/>
      <c r="K55" s="133"/>
      <c r="M55" s="1" t="s">
        <v>177</v>
      </c>
      <c r="N55" s="1"/>
      <c r="O55" s="1" t="str">
        <f>$C$14</f>
        <v>2015-2016</v>
      </c>
      <c r="P55" s="1" t="str">
        <f>$D$14</f>
        <v>2016-2017</v>
      </c>
      <c r="Q55" s="1" t="str">
        <f>$E$14</f>
        <v>2017-2018</v>
      </c>
      <c r="R55" s="1" t="str">
        <f>$F$14</f>
        <v>2018-2019</v>
      </c>
      <c r="S55" s="1" t="str">
        <f>$G$14</f>
        <v>2019-2020</v>
      </c>
      <c r="T55" s="1" t="str">
        <f>$H$14</f>
        <v>2020-2021</v>
      </c>
      <c r="U55" s="1" t="str">
        <f>$I$14</f>
        <v>2021-2022</v>
      </c>
      <c r="V55" s="1" t="str">
        <f>$J$14</f>
        <v>2022-2023</v>
      </c>
      <c r="W55" s="1" t="str">
        <f>$K$14</f>
        <v>2023-2024</v>
      </c>
    </row>
    <row r="56" spans="2:23">
      <c r="B56" s="3" t="s">
        <v>113</v>
      </c>
      <c r="C56" s="8">
        <v>158</v>
      </c>
      <c r="D56" s="8">
        <v>183</v>
      </c>
      <c r="E56" s="8">
        <v>162</v>
      </c>
      <c r="F56" s="8">
        <v>159</v>
      </c>
      <c r="G56" s="8">
        <v>190</v>
      </c>
      <c r="H56" s="8">
        <v>231</v>
      </c>
      <c r="I56" s="8">
        <v>217</v>
      </c>
      <c r="J56" s="8">
        <v>249</v>
      </c>
      <c r="K56" s="8">
        <v>239</v>
      </c>
      <c r="N56" s="9" t="str">
        <f>B56</f>
        <v>Home-Based</v>
      </c>
      <c r="O56" s="11">
        <f>C56/SUM(C56:C58)</f>
        <v>1.4475492441594136E-2</v>
      </c>
      <c r="P56" s="11">
        <f t="shared" ref="P56:W56" si="34">D56/SUM(D56:D58)</f>
        <v>1.6697080291970801E-2</v>
      </c>
      <c r="Q56" s="11">
        <f t="shared" si="34"/>
        <v>1.5270053727966821E-2</v>
      </c>
      <c r="R56" s="11">
        <f t="shared" si="34"/>
        <v>1.498868778280543E-2</v>
      </c>
      <c r="S56" s="11">
        <f t="shared" si="34"/>
        <v>1.7592592592592594E-2</v>
      </c>
      <c r="T56" s="11">
        <f t="shared" si="34"/>
        <v>2.1794508915935467E-2</v>
      </c>
      <c r="U56" s="11">
        <f t="shared" si="34"/>
        <v>1.9531953195319533E-2</v>
      </c>
      <c r="V56" s="11">
        <f t="shared" si="34"/>
        <v>2.1821049864166154E-2</v>
      </c>
      <c r="W56" s="11">
        <f t="shared" si="34"/>
        <v>2.1029476462824461E-2</v>
      </c>
    </row>
    <row r="57" spans="2:23">
      <c r="B57" s="3" t="s">
        <v>114</v>
      </c>
      <c r="C57" s="8">
        <v>613</v>
      </c>
      <c r="D57" s="8">
        <v>592</v>
      </c>
      <c r="E57" s="8">
        <v>569</v>
      </c>
      <c r="F57" s="8">
        <v>556</v>
      </c>
      <c r="G57" s="8">
        <v>550</v>
      </c>
      <c r="H57" s="8">
        <v>513</v>
      </c>
      <c r="I57" s="8">
        <v>599</v>
      </c>
      <c r="J57" s="8">
        <v>616</v>
      </c>
      <c r="K57" s="8">
        <v>604</v>
      </c>
      <c r="N57" s="9" t="str">
        <f>B57</f>
        <v>Private</v>
      </c>
      <c r="O57" s="11">
        <f>C57/SUM(C56:C58)</f>
        <v>5.6161245991754469E-2</v>
      </c>
      <c r="P57" s="11">
        <f t="shared" ref="P57:W57" si="35">D57/SUM(D56:D58)</f>
        <v>5.4014598540145987E-2</v>
      </c>
      <c r="Q57" s="11">
        <f t="shared" si="35"/>
        <v>5.3633707229710621E-2</v>
      </c>
      <c r="R57" s="11">
        <f t="shared" si="35"/>
        <v>5.2413273001508297E-2</v>
      </c>
      <c r="S57" s="11">
        <f t="shared" si="35"/>
        <v>5.0925925925925923E-2</v>
      </c>
      <c r="T57" s="11">
        <f t="shared" si="35"/>
        <v>4.8400792527596943E-2</v>
      </c>
      <c r="U57" s="11">
        <f t="shared" si="35"/>
        <v>5.3915391539153916E-2</v>
      </c>
      <c r="V57" s="11">
        <f t="shared" si="35"/>
        <v>5.39829988607484E-2</v>
      </c>
      <c r="W57" s="11">
        <f t="shared" si="35"/>
        <v>5.3145622525296962E-2</v>
      </c>
    </row>
    <row r="58" spans="2:23">
      <c r="B58" s="3" t="s">
        <v>115</v>
      </c>
      <c r="C58" s="8">
        <v>10144</v>
      </c>
      <c r="D58" s="8">
        <v>10185</v>
      </c>
      <c r="E58" s="8">
        <v>9878</v>
      </c>
      <c r="F58" s="8">
        <v>9893</v>
      </c>
      <c r="G58" s="8">
        <v>10060</v>
      </c>
      <c r="H58" s="8">
        <v>9855</v>
      </c>
      <c r="I58" s="8">
        <v>10294</v>
      </c>
      <c r="J58" s="8">
        <v>10546</v>
      </c>
      <c r="K58" s="8">
        <v>10522</v>
      </c>
      <c r="M58" s="19"/>
      <c r="N58" s="19" t="str">
        <f>B58</f>
        <v>Public</v>
      </c>
      <c r="O58" s="20">
        <f>C58/SUM(C56:C58)</f>
        <v>0.92936326156665139</v>
      </c>
      <c r="P58" s="20">
        <f t="shared" ref="P58:W58" si="36">D58/SUM(D56:D58)</f>
        <v>0.92928832116788318</v>
      </c>
      <c r="Q58" s="20">
        <f t="shared" si="36"/>
        <v>0.93109623904232253</v>
      </c>
      <c r="R58" s="20">
        <f t="shared" si="36"/>
        <v>0.93259803921568629</v>
      </c>
      <c r="S58" s="20">
        <f t="shared" si="36"/>
        <v>0.93148148148148147</v>
      </c>
      <c r="T58" s="20">
        <f t="shared" si="36"/>
        <v>0.92980469855646763</v>
      </c>
      <c r="U58" s="20">
        <f t="shared" si="36"/>
        <v>0.92655265526552655</v>
      </c>
      <c r="V58" s="20">
        <f t="shared" si="36"/>
        <v>0.92419595127508547</v>
      </c>
      <c r="W58" s="20">
        <f t="shared" si="36"/>
        <v>0.92582490101187853</v>
      </c>
    </row>
    <row r="59" spans="2:23">
      <c r="B59" s="132" t="s">
        <v>151</v>
      </c>
      <c r="C59" s="133"/>
      <c r="D59" s="133"/>
      <c r="E59" s="133"/>
      <c r="F59" s="133"/>
      <c r="G59" s="133"/>
      <c r="H59" s="133"/>
      <c r="I59" s="133"/>
      <c r="J59" s="133"/>
      <c r="K59" s="133"/>
      <c r="M59" s="1" t="s">
        <v>178</v>
      </c>
      <c r="N59" s="1"/>
      <c r="O59" s="1" t="str">
        <f>$C$14</f>
        <v>2015-2016</v>
      </c>
      <c r="P59" s="1" t="str">
        <f>$D$14</f>
        <v>2016-2017</v>
      </c>
      <c r="Q59" s="1" t="str">
        <f>$E$14</f>
        <v>2017-2018</v>
      </c>
      <c r="R59" s="1" t="str">
        <f>$F$14</f>
        <v>2018-2019</v>
      </c>
      <c r="S59" s="1" t="str">
        <f>$G$14</f>
        <v>2019-2020</v>
      </c>
      <c r="T59" s="1" t="str">
        <f>$H$14</f>
        <v>2020-2021</v>
      </c>
      <c r="U59" s="1" t="str">
        <f>$I$14</f>
        <v>2021-2022</v>
      </c>
      <c r="V59" s="1" t="str">
        <f>$J$14</f>
        <v>2022-2023</v>
      </c>
      <c r="W59" s="1" t="str">
        <f>$K$14</f>
        <v>2023-2024</v>
      </c>
    </row>
    <row r="60" spans="2:23">
      <c r="B60" s="3" t="s">
        <v>113</v>
      </c>
      <c r="C60" s="8">
        <v>161</v>
      </c>
      <c r="D60" s="8">
        <v>149</v>
      </c>
      <c r="E60" s="8">
        <v>165</v>
      </c>
      <c r="F60" s="8">
        <v>144</v>
      </c>
      <c r="G60" s="8">
        <v>147</v>
      </c>
      <c r="H60" s="8">
        <v>191</v>
      </c>
      <c r="I60" s="8">
        <v>186</v>
      </c>
      <c r="J60" s="8">
        <v>178</v>
      </c>
      <c r="K60" s="8">
        <v>206</v>
      </c>
      <c r="N60" s="9" t="str">
        <f>B60</f>
        <v>Home-Based</v>
      </c>
      <c r="O60" s="11">
        <f>C60/SUM(C60:C62)</f>
        <v>1.5829318651066758E-2</v>
      </c>
      <c r="P60" s="11">
        <f t="shared" ref="P60:W60" si="37">D60/SUM(D60:D62)</f>
        <v>1.4252917543524009E-2</v>
      </c>
      <c r="Q60" s="11">
        <f t="shared" si="37"/>
        <v>1.5980629539951573E-2</v>
      </c>
      <c r="R60" s="11">
        <f t="shared" si="37"/>
        <v>1.4407203601800901E-2</v>
      </c>
      <c r="S60" s="11">
        <f t="shared" si="37"/>
        <v>1.4848484848484849E-2</v>
      </c>
      <c r="T60" s="11">
        <f t="shared" si="37"/>
        <v>1.8905275660694842E-2</v>
      </c>
      <c r="U60" s="11">
        <f t="shared" si="37"/>
        <v>1.8267530936947555E-2</v>
      </c>
      <c r="V60" s="11">
        <f t="shared" si="37"/>
        <v>1.7188103514870608E-2</v>
      </c>
      <c r="W60" s="11">
        <f t="shared" si="37"/>
        <v>1.9342723004694834E-2</v>
      </c>
    </row>
    <row r="61" spans="2:23">
      <c r="B61" s="3" t="s">
        <v>114</v>
      </c>
      <c r="C61" s="8">
        <v>610</v>
      </c>
      <c r="D61" s="8">
        <v>581</v>
      </c>
      <c r="E61" s="8">
        <v>556</v>
      </c>
      <c r="F61" s="8">
        <v>524</v>
      </c>
      <c r="G61" s="8">
        <v>448</v>
      </c>
      <c r="H61" s="8">
        <v>491</v>
      </c>
      <c r="I61" s="8">
        <v>515</v>
      </c>
      <c r="J61" s="8">
        <v>514</v>
      </c>
      <c r="K61" s="8">
        <v>552</v>
      </c>
      <c r="N61" s="9" t="str">
        <f>B61</f>
        <v>Private</v>
      </c>
      <c r="O61" s="11">
        <f>C61/SUM(C60:C62)</f>
        <v>5.997443712515977E-2</v>
      </c>
      <c r="P61" s="11">
        <f t="shared" ref="P61:W61" si="38">D61/SUM(D60:D62)</f>
        <v>5.5576812703271472E-2</v>
      </c>
      <c r="Q61" s="11">
        <f t="shared" si="38"/>
        <v>5.3849878934624694E-2</v>
      </c>
      <c r="R61" s="11">
        <f t="shared" si="38"/>
        <v>5.2426213106553279E-2</v>
      </c>
      <c r="S61" s="11">
        <f t="shared" si="38"/>
        <v>4.5252525252525252E-2</v>
      </c>
      <c r="T61" s="11">
        <f t="shared" si="38"/>
        <v>4.8599425913095122E-2</v>
      </c>
      <c r="U61" s="11">
        <f t="shared" si="38"/>
        <v>5.0579453938322527E-2</v>
      </c>
      <c r="V61" s="11">
        <f t="shared" si="38"/>
        <v>4.9633062958671301E-2</v>
      </c>
      <c r="W61" s="11">
        <f t="shared" si="38"/>
        <v>5.1830985915492955E-2</v>
      </c>
    </row>
    <row r="62" spans="2:23">
      <c r="B62" s="3" t="s">
        <v>115</v>
      </c>
      <c r="C62" s="8">
        <v>9400</v>
      </c>
      <c r="D62" s="8">
        <v>9724</v>
      </c>
      <c r="E62" s="8">
        <v>9604</v>
      </c>
      <c r="F62" s="8">
        <v>9327</v>
      </c>
      <c r="G62" s="8">
        <v>9305</v>
      </c>
      <c r="H62" s="8">
        <v>9421</v>
      </c>
      <c r="I62" s="8">
        <v>9481</v>
      </c>
      <c r="J62" s="8">
        <v>9664</v>
      </c>
      <c r="K62" s="8">
        <v>9892</v>
      </c>
      <c r="M62" s="19"/>
      <c r="N62" s="19" t="str">
        <f>B62</f>
        <v>Public</v>
      </c>
      <c r="O62" s="20">
        <f>C62/SUM(C60:C62)</f>
        <v>0.92419624422377344</v>
      </c>
      <c r="P62" s="20">
        <f t="shared" ref="P62:W62" si="39">D62/SUM(D60:D62)</f>
        <v>0.93017026975320449</v>
      </c>
      <c r="Q62" s="20">
        <f t="shared" si="39"/>
        <v>0.93016949152542372</v>
      </c>
      <c r="R62" s="20">
        <f t="shared" si="39"/>
        <v>0.93316658329164581</v>
      </c>
      <c r="S62" s="20">
        <f t="shared" si="39"/>
        <v>0.9398989898989899</v>
      </c>
      <c r="T62" s="20">
        <f t="shared" si="39"/>
        <v>0.93249529842621004</v>
      </c>
      <c r="U62" s="20">
        <f t="shared" si="39"/>
        <v>0.93115301512472992</v>
      </c>
      <c r="V62" s="20">
        <f t="shared" si="39"/>
        <v>0.93317883352645814</v>
      </c>
      <c r="W62" s="20">
        <f t="shared" si="39"/>
        <v>0.92882629107981218</v>
      </c>
    </row>
    <row r="63" spans="2:23">
      <c r="B63" s="132" t="s">
        <v>152</v>
      </c>
      <c r="C63" s="133"/>
      <c r="D63" s="133"/>
      <c r="E63" s="133"/>
      <c r="F63" s="133"/>
      <c r="G63" s="133"/>
      <c r="H63" s="133"/>
      <c r="I63" s="133"/>
      <c r="J63" s="133"/>
      <c r="K63" s="133"/>
      <c r="M63" s="1" t="s">
        <v>179</v>
      </c>
      <c r="N63" s="1"/>
      <c r="O63" s="1" t="str">
        <f>$C$14</f>
        <v>2015-2016</v>
      </c>
      <c r="P63" s="1" t="str">
        <f>$D$14</f>
        <v>2016-2017</v>
      </c>
      <c r="Q63" s="1" t="str">
        <f>$E$14</f>
        <v>2017-2018</v>
      </c>
      <c r="R63" s="1" t="str">
        <f>$F$14</f>
        <v>2018-2019</v>
      </c>
      <c r="S63" s="1" t="str">
        <f>$G$14</f>
        <v>2019-2020</v>
      </c>
      <c r="T63" s="1" t="str">
        <f>$H$14</f>
        <v>2020-2021</v>
      </c>
      <c r="U63" s="1" t="str">
        <f>$I$14</f>
        <v>2021-2022</v>
      </c>
      <c r="V63" s="1" t="str">
        <f>$J$14</f>
        <v>2022-2023</v>
      </c>
      <c r="W63" s="1" t="str">
        <f>$K$14</f>
        <v>2023-2024</v>
      </c>
    </row>
    <row r="64" spans="2:23">
      <c r="B64" s="3" t="s">
        <v>113</v>
      </c>
      <c r="C64" s="8">
        <v>149</v>
      </c>
      <c r="D64" s="8">
        <v>146</v>
      </c>
      <c r="E64" s="8">
        <v>130</v>
      </c>
      <c r="F64" s="8">
        <v>147</v>
      </c>
      <c r="G64" s="8">
        <v>121</v>
      </c>
      <c r="H64" s="8">
        <v>123</v>
      </c>
      <c r="I64" s="8">
        <v>135</v>
      </c>
      <c r="J64" s="8">
        <v>154</v>
      </c>
      <c r="K64" s="8">
        <v>142</v>
      </c>
      <c r="N64" s="9" t="str">
        <f>B64</f>
        <v>Home-Based</v>
      </c>
      <c r="O64" s="11">
        <f>C64/SUM(C64:C66)</f>
        <v>1.4284344741635509E-2</v>
      </c>
      <c r="P64" s="11">
        <f t="shared" ref="P64:W64" si="40">D64/SUM(D64:D66)</f>
        <v>1.4230019493177388E-2</v>
      </c>
      <c r="Q64" s="11">
        <f t="shared" si="40"/>
        <v>1.239866475917978E-2</v>
      </c>
      <c r="R64" s="11">
        <f t="shared" si="40"/>
        <v>1.449990136121523E-2</v>
      </c>
      <c r="S64" s="11">
        <f t="shared" si="40"/>
        <v>1.2439601110311505E-2</v>
      </c>
      <c r="T64" s="11">
        <f t="shared" si="40"/>
        <v>1.2715806885144216E-2</v>
      </c>
      <c r="U64" s="11">
        <f t="shared" si="40"/>
        <v>1.3482472785379007E-2</v>
      </c>
      <c r="V64" s="11">
        <f t="shared" si="40"/>
        <v>1.5480498592681946E-2</v>
      </c>
      <c r="W64" s="11">
        <f t="shared" si="40"/>
        <v>1.4041332937802829E-2</v>
      </c>
    </row>
    <row r="65" spans="2:23">
      <c r="B65" s="3" t="s">
        <v>114</v>
      </c>
      <c r="C65" s="8">
        <v>532</v>
      </c>
      <c r="D65" s="8">
        <v>584</v>
      </c>
      <c r="E65" s="8">
        <v>555</v>
      </c>
      <c r="F65" s="8">
        <v>542</v>
      </c>
      <c r="G65" s="8">
        <v>471</v>
      </c>
      <c r="H65" s="8">
        <v>533</v>
      </c>
      <c r="I65" s="8">
        <v>515</v>
      </c>
      <c r="J65" s="8">
        <v>464</v>
      </c>
      <c r="K65" s="8">
        <v>492</v>
      </c>
      <c r="N65" s="9" t="str">
        <f>B65</f>
        <v>Private</v>
      </c>
      <c r="O65" s="11">
        <f>C65/SUM(C64:C66)</f>
        <v>5.1001821493624776E-2</v>
      </c>
      <c r="P65" s="11">
        <f t="shared" ref="P65:V65" si="41">D65/SUM(D64:D66)</f>
        <v>5.6920077972709551E-2</v>
      </c>
      <c r="Q65" s="11">
        <f t="shared" si="41"/>
        <v>5.2932761087267528E-2</v>
      </c>
      <c r="R65" s="11">
        <f t="shared" si="41"/>
        <v>5.3462221345433027E-2</v>
      </c>
      <c r="S65" s="11">
        <f t="shared" si="41"/>
        <v>4.8421918371543124E-2</v>
      </c>
      <c r="T65" s="11">
        <f t="shared" si="41"/>
        <v>5.5101829835624935E-2</v>
      </c>
      <c r="U65" s="11">
        <f t="shared" si="41"/>
        <v>5.1433136922001396E-2</v>
      </c>
      <c r="V65" s="11">
        <f t="shared" si="41"/>
        <v>4.6642541214314437E-2</v>
      </c>
      <c r="W65" s="11">
        <f>K65/SUM(K64:K66)</f>
        <v>4.8650252150697119E-2</v>
      </c>
    </row>
    <row r="66" spans="2:23">
      <c r="B66" s="3" t="s">
        <v>115</v>
      </c>
      <c r="C66" s="8">
        <v>9750</v>
      </c>
      <c r="D66" s="8">
        <v>9530</v>
      </c>
      <c r="E66" s="8">
        <v>9800</v>
      </c>
      <c r="F66" s="8">
        <v>9449</v>
      </c>
      <c r="G66" s="8">
        <v>9135</v>
      </c>
      <c r="H66" s="8">
        <v>9017</v>
      </c>
      <c r="I66" s="8">
        <v>9363</v>
      </c>
      <c r="J66" s="8">
        <v>9330</v>
      </c>
      <c r="K66" s="8">
        <v>9479</v>
      </c>
      <c r="M66" s="19"/>
      <c r="N66" s="19" t="str">
        <f>B66</f>
        <v>Public</v>
      </c>
      <c r="O66" s="20">
        <f>C66/SUM(C64:C66)</f>
        <v>0.93471383376473971</v>
      </c>
      <c r="P66" s="20">
        <f t="shared" ref="P66:W66" si="42">D66/SUM(D64:D66)</f>
        <v>0.92884990253411304</v>
      </c>
      <c r="Q66" s="20">
        <f t="shared" si="42"/>
        <v>0.93466857415355264</v>
      </c>
      <c r="R66" s="20">
        <f t="shared" si="42"/>
        <v>0.93203787729335175</v>
      </c>
      <c r="S66" s="20">
        <f t="shared" si="42"/>
        <v>0.93913848051814541</v>
      </c>
      <c r="T66" s="20">
        <f t="shared" si="42"/>
        <v>0.93218236327923087</v>
      </c>
      <c r="U66" s="20">
        <f t="shared" si="42"/>
        <v>0.93508439029261958</v>
      </c>
      <c r="V66" s="20">
        <f t="shared" si="42"/>
        <v>0.93787696019300359</v>
      </c>
      <c r="W66" s="20">
        <f t="shared" si="42"/>
        <v>0.93730841491150008</v>
      </c>
    </row>
    <row r="67" spans="2:23">
      <c r="B67" s="132" t="s">
        <v>243</v>
      </c>
      <c r="C67" s="133"/>
      <c r="D67" s="133"/>
      <c r="E67" s="133"/>
      <c r="F67" s="133"/>
      <c r="G67" s="133"/>
      <c r="H67" s="133"/>
      <c r="I67" s="133"/>
      <c r="J67" s="133"/>
      <c r="K67" s="133"/>
      <c r="M67" s="1" t="s">
        <v>248</v>
      </c>
      <c r="N67" s="1"/>
      <c r="O67" s="1" t="str">
        <f>$C$14</f>
        <v>2015-2016</v>
      </c>
      <c r="P67" s="1" t="str">
        <f>$D$14</f>
        <v>2016-2017</v>
      </c>
      <c r="Q67" s="1" t="str">
        <f>$E$14</f>
        <v>2017-2018</v>
      </c>
      <c r="R67" s="1" t="str">
        <f>$F$14</f>
        <v>2018-2019</v>
      </c>
      <c r="S67" s="1" t="str">
        <f>$G$14</f>
        <v>2019-2020</v>
      </c>
      <c r="T67" s="1" t="str">
        <f>$H$14</f>
        <v>2020-2021</v>
      </c>
      <c r="U67" s="1" t="str">
        <f>$I$14</f>
        <v>2021-2022</v>
      </c>
      <c r="V67" s="1" t="str">
        <f>$J$14</f>
        <v>2022-2023</v>
      </c>
      <c r="W67" s="1" t="str">
        <f>$K$14</f>
        <v>2023-2024</v>
      </c>
    </row>
    <row r="68" spans="2:23">
      <c r="B68" s="3" t="s">
        <v>113</v>
      </c>
      <c r="C68" s="8">
        <v>671</v>
      </c>
      <c r="D68" s="8">
        <v>670</v>
      </c>
      <c r="E68" s="8">
        <v>620</v>
      </c>
      <c r="F68" s="8">
        <v>655</v>
      </c>
      <c r="G68" s="8">
        <v>674</v>
      </c>
      <c r="H68" s="8">
        <v>819</v>
      </c>
      <c r="I68" s="8">
        <v>775</v>
      </c>
      <c r="J68" s="8">
        <v>855</v>
      </c>
      <c r="K68" s="8">
        <v>845</v>
      </c>
      <c r="N68" s="9" t="str">
        <f>B68</f>
        <v>Home-Based</v>
      </c>
      <c r="O68" s="11">
        <f>C68/SUM(C68:C70)</f>
        <v>1.502900530830739E-2</v>
      </c>
      <c r="P68" s="11">
        <f t="shared" ref="P68" si="43">D68/SUM(D68:D70)</f>
        <v>1.4985797043100942E-2</v>
      </c>
      <c r="Q68" s="11">
        <f t="shared" ref="Q68" si="44">E68/SUM(E68:E70)</f>
        <v>1.3918196920037713E-2</v>
      </c>
      <c r="R68" s="11">
        <f t="shared" ref="R68" si="45">F68/SUM(F68:F70)</f>
        <v>1.4751255545796454E-2</v>
      </c>
      <c r="S68" s="11">
        <f t="shared" ref="S68" si="46">G68/SUM(G68:G70)</f>
        <v>1.5296627479460759E-2</v>
      </c>
      <c r="T68" s="11">
        <f t="shared" ref="T68" si="47">H68/SUM(H68:H70)</f>
        <v>1.8493429074651131E-2</v>
      </c>
      <c r="U68" s="11">
        <f t="shared" ref="U68" si="48">I68/SUM(I68:I70)</f>
        <v>1.707123661835323E-2</v>
      </c>
      <c r="V68" s="11">
        <f t="shared" ref="V68" si="49">J68/SUM(J68:J70)</f>
        <v>1.8673422587197241E-2</v>
      </c>
      <c r="W68" s="11">
        <f t="shared" ref="W68" si="50">K68/SUM(K68:K70)</f>
        <v>1.8250145785188226E-2</v>
      </c>
    </row>
    <row r="69" spans="2:23">
      <c r="B69" s="3" t="s">
        <v>114</v>
      </c>
      <c r="C69" s="8">
        <v>2361</v>
      </c>
      <c r="D69" s="8">
        <v>2327</v>
      </c>
      <c r="E69" s="8">
        <v>2231</v>
      </c>
      <c r="F69" s="8">
        <v>2190</v>
      </c>
      <c r="G69" s="8">
        <v>1996</v>
      </c>
      <c r="H69" s="8">
        <v>2093</v>
      </c>
      <c r="I69" s="8">
        <v>2300</v>
      </c>
      <c r="J69" s="8">
        <v>2198</v>
      </c>
      <c r="K69" s="8">
        <v>2311</v>
      </c>
      <c r="N69" s="9" t="str">
        <f>B69</f>
        <v>Private</v>
      </c>
      <c r="O69" s="11">
        <f>C69/SUM(C68:C70)</f>
        <v>5.2881492597486951E-2</v>
      </c>
      <c r="P69" s="11">
        <f t="shared" ref="P69" si="51">D69/SUM(D68:D70)</f>
        <v>5.2047686148202821E-2</v>
      </c>
      <c r="Q69" s="11">
        <f t="shared" ref="Q69" si="52">E69/SUM(E68:E70)</f>
        <v>5.0083060207426033E-2</v>
      </c>
      <c r="R69" s="11">
        <f t="shared" ref="R69" si="53">F69/SUM(F68:F70)</f>
        <v>4.9320991824876696E-2</v>
      </c>
      <c r="S69" s="11">
        <f t="shared" ref="S69" si="54">G69/SUM(G68:G70)</f>
        <v>4.5299804820480231E-2</v>
      </c>
      <c r="T69" s="11">
        <f t="shared" ref="T69" si="55">H69/SUM(H68:H70)</f>
        <v>4.7260985412997336E-2</v>
      </c>
      <c r="U69" s="11">
        <f t="shared" ref="U69" si="56">I69/SUM(I68:I70)</f>
        <v>5.0663024802854749E-2</v>
      </c>
      <c r="V69" s="11">
        <f t="shared" ref="V69" si="57">J69/SUM(J68:J70)</f>
        <v>4.8004892218315241E-2</v>
      </c>
      <c r="W69" s="11">
        <f>K69/SUM(K68:K70)</f>
        <v>4.9912528887065072E-2</v>
      </c>
    </row>
    <row r="70" spans="2:23">
      <c r="B70" s="3" t="s">
        <v>115</v>
      </c>
      <c r="C70" s="8">
        <v>41615</v>
      </c>
      <c r="D70" s="8">
        <v>41712</v>
      </c>
      <c r="E70" s="8">
        <v>41695</v>
      </c>
      <c r="F70" s="8">
        <v>41558</v>
      </c>
      <c r="G70" s="8">
        <v>41392</v>
      </c>
      <c r="H70" s="8">
        <v>41374</v>
      </c>
      <c r="I70" s="8">
        <v>42323</v>
      </c>
      <c r="J70" s="8">
        <v>42734</v>
      </c>
      <c r="K70" s="8">
        <v>43145</v>
      </c>
      <c r="N70" s="9" t="str">
        <f>B70</f>
        <v>Public</v>
      </c>
      <c r="O70" s="11">
        <f>C70/SUM(C68:C70)</f>
        <v>0.93208950209420571</v>
      </c>
      <c r="P70" s="11">
        <f t="shared" ref="P70" si="58">D70/SUM(D68:D70)</f>
        <v>0.93296651680869624</v>
      </c>
      <c r="Q70" s="11">
        <f t="shared" ref="Q70" si="59">E70/SUM(E68:E70)</f>
        <v>0.93599874287253626</v>
      </c>
      <c r="R70" s="11">
        <f t="shared" ref="R70" si="60">F70/SUM(F68:F70)</f>
        <v>0.93592775262932681</v>
      </c>
      <c r="S70" s="11">
        <f t="shared" ref="S70" si="61">G70/SUM(G68:G70)</f>
        <v>0.93940356770005906</v>
      </c>
      <c r="T70" s="11">
        <f t="shared" ref="T70" si="62">H70/SUM(H68:H70)</f>
        <v>0.93424558551235148</v>
      </c>
      <c r="U70" s="11">
        <f t="shared" ref="U70" si="63">I70/SUM(I68:I70)</f>
        <v>0.93226573857879202</v>
      </c>
      <c r="V70" s="11">
        <f t="shared" ref="V70" si="64">J70/SUM(J68:J70)</f>
        <v>0.93332168519448755</v>
      </c>
      <c r="W70" s="11">
        <f t="shared" ref="W70" si="65">K70/SUM(K68:K70)</f>
        <v>0.93183732532774666</v>
      </c>
    </row>
    <row r="71" spans="2:23">
      <c r="B71" s="137" t="s">
        <v>153</v>
      </c>
      <c r="C71" s="138">
        <v>10973</v>
      </c>
      <c r="D71" s="138">
        <v>11130</v>
      </c>
      <c r="E71" s="138">
        <v>11278</v>
      </c>
      <c r="F71" s="138">
        <v>11436.5</v>
      </c>
      <c r="G71" s="138">
        <v>11613</v>
      </c>
      <c r="H71" s="138">
        <v>10220.5</v>
      </c>
      <c r="I71" s="138">
        <v>11429</v>
      </c>
      <c r="J71" s="138">
        <v>11048</v>
      </c>
      <c r="K71" s="138">
        <v>10513</v>
      </c>
    </row>
    <row r="72" spans="2:23">
      <c r="B72" s="139" t="s">
        <v>154</v>
      </c>
      <c r="C72" s="140">
        <v>11381</v>
      </c>
      <c r="D72" s="140">
        <v>11102</v>
      </c>
      <c r="E72" s="140">
        <v>11299</v>
      </c>
      <c r="F72" s="140">
        <v>11286.5</v>
      </c>
      <c r="G72" s="140">
        <v>11424</v>
      </c>
      <c r="H72" s="140">
        <v>11199.5</v>
      </c>
      <c r="I72" s="140">
        <v>10914</v>
      </c>
      <c r="J72" s="140">
        <v>11660</v>
      </c>
      <c r="K72" s="140">
        <v>11216</v>
      </c>
      <c r="M72" s="1"/>
      <c r="N72" s="1"/>
      <c r="O72" s="1"/>
      <c r="P72" s="1"/>
      <c r="Q72" s="1"/>
      <c r="R72" s="1"/>
      <c r="S72" s="1"/>
      <c r="T72" s="1"/>
      <c r="U72" s="1"/>
      <c r="V72" s="1"/>
      <c r="W72" s="1"/>
    </row>
    <row r="73" spans="2:23">
      <c r="B73" s="139" t="s">
        <v>155</v>
      </c>
      <c r="C73" s="140">
        <v>11333</v>
      </c>
      <c r="D73" s="140">
        <v>11434</v>
      </c>
      <c r="E73" s="140">
        <v>11182</v>
      </c>
      <c r="F73" s="140">
        <v>11369.5</v>
      </c>
      <c r="G73" s="140">
        <v>11317</v>
      </c>
      <c r="H73" s="140">
        <v>11076.5</v>
      </c>
      <c r="I73" s="140">
        <v>11400</v>
      </c>
      <c r="J73" s="140">
        <v>11004</v>
      </c>
      <c r="K73" s="140">
        <v>11682</v>
      </c>
      <c r="O73" s="11"/>
      <c r="P73" s="11"/>
      <c r="Q73" s="11"/>
      <c r="R73" s="11"/>
      <c r="S73" s="11"/>
      <c r="T73" s="11"/>
      <c r="U73" s="11"/>
      <c r="V73" s="11"/>
      <c r="W73" s="11"/>
    </row>
    <row r="74" spans="2:23">
      <c r="B74" s="139" t="s">
        <v>156</v>
      </c>
      <c r="C74" s="140">
        <v>11415</v>
      </c>
      <c r="D74" s="140">
        <v>11447</v>
      </c>
      <c r="E74" s="140">
        <v>11601</v>
      </c>
      <c r="F74" s="140">
        <v>11284</v>
      </c>
      <c r="G74" s="140">
        <v>11446</v>
      </c>
      <c r="H74" s="140">
        <v>11073</v>
      </c>
      <c r="I74" s="140">
        <v>11178</v>
      </c>
      <c r="J74" s="140">
        <v>11477</v>
      </c>
      <c r="K74" s="140">
        <v>11088</v>
      </c>
      <c r="O74" s="11"/>
      <c r="P74" s="11"/>
      <c r="Q74" s="11"/>
      <c r="R74" s="11"/>
      <c r="S74" s="11"/>
      <c r="T74" s="11"/>
      <c r="U74" s="11"/>
      <c r="V74" s="11"/>
      <c r="W74" s="11"/>
    </row>
    <row r="75" spans="2:23">
      <c r="B75" s="139" t="s">
        <v>157</v>
      </c>
      <c r="C75" s="140">
        <v>11055</v>
      </c>
      <c r="D75" s="140">
        <v>11527</v>
      </c>
      <c r="E75" s="140">
        <v>11626</v>
      </c>
      <c r="F75" s="140">
        <v>11663</v>
      </c>
      <c r="G75" s="140">
        <v>11289</v>
      </c>
      <c r="H75" s="140">
        <v>11151</v>
      </c>
      <c r="I75" s="140">
        <v>11025</v>
      </c>
      <c r="J75" s="140">
        <v>11249</v>
      </c>
      <c r="K75" s="140">
        <v>11523</v>
      </c>
      <c r="O75" s="11"/>
      <c r="P75" s="11"/>
      <c r="Q75" s="11"/>
      <c r="R75" s="11"/>
      <c r="S75" s="11"/>
      <c r="T75" s="11"/>
      <c r="U75" s="11"/>
      <c r="V75" s="11"/>
      <c r="W75" s="11"/>
    </row>
    <row r="76" spans="2:23">
      <c r="B76" s="139" t="s">
        <v>158</v>
      </c>
      <c r="C76" s="140">
        <v>10553</v>
      </c>
      <c r="D76" s="140">
        <v>11173</v>
      </c>
      <c r="E76" s="140">
        <v>11623</v>
      </c>
      <c r="F76" s="140">
        <v>11680</v>
      </c>
      <c r="G76" s="140">
        <v>11700</v>
      </c>
      <c r="H76" s="140">
        <v>10935</v>
      </c>
      <c r="I76" s="140">
        <v>11160</v>
      </c>
      <c r="J76" s="140">
        <v>11024</v>
      </c>
      <c r="K76" s="140">
        <v>11262</v>
      </c>
    </row>
    <row r="77" spans="2:23">
      <c r="B77" s="139" t="s">
        <v>159</v>
      </c>
      <c r="C77" s="140">
        <v>10610</v>
      </c>
      <c r="D77" s="140">
        <v>10673</v>
      </c>
      <c r="E77" s="140">
        <v>11265</v>
      </c>
      <c r="F77" s="140">
        <v>11700</v>
      </c>
      <c r="G77" s="140">
        <v>11668</v>
      </c>
      <c r="H77" s="140">
        <v>11507</v>
      </c>
      <c r="I77" s="140">
        <v>11002</v>
      </c>
      <c r="J77" s="140">
        <v>11112</v>
      </c>
      <c r="K77" s="140">
        <v>11114</v>
      </c>
      <c r="M77" s="1"/>
      <c r="N77" s="1"/>
      <c r="O77" s="1"/>
      <c r="P77" s="1"/>
      <c r="Q77" s="1"/>
      <c r="R77" s="1"/>
      <c r="S77" s="1"/>
      <c r="T77" s="1"/>
      <c r="U77" s="1"/>
      <c r="V77" s="1"/>
      <c r="W77" s="1"/>
    </row>
    <row r="78" spans="2:23">
      <c r="B78" s="139" t="s">
        <v>160</v>
      </c>
      <c r="C78" s="140">
        <v>10294</v>
      </c>
      <c r="D78" s="140">
        <v>10693</v>
      </c>
      <c r="E78" s="140">
        <v>10721</v>
      </c>
      <c r="F78" s="140">
        <v>11316</v>
      </c>
      <c r="G78" s="140">
        <v>11683</v>
      </c>
      <c r="H78" s="140">
        <v>11389</v>
      </c>
      <c r="I78" s="140">
        <v>11405</v>
      </c>
      <c r="J78" s="140">
        <v>10959</v>
      </c>
      <c r="K78" s="140">
        <v>11133</v>
      </c>
      <c r="O78" s="11"/>
      <c r="P78" s="11"/>
      <c r="Q78" s="11"/>
      <c r="R78" s="11"/>
      <c r="S78" s="11"/>
      <c r="T78" s="11"/>
      <c r="U78" s="11"/>
      <c r="V78" s="11"/>
      <c r="W78" s="11"/>
    </row>
    <row r="79" spans="2:23">
      <c r="B79" s="139" t="s">
        <v>161</v>
      </c>
      <c r="C79" s="140">
        <v>10434</v>
      </c>
      <c r="D79" s="140">
        <v>10361</v>
      </c>
      <c r="E79" s="140">
        <v>10750</v>
      </c>
      <c r="F79" s="140">
        <v>10871</v>
      </c>
      <c r="G79" s="140">
        <v>11284</v>
      </c>
      <c r="H79" s="140">
        <v>11485</v>
      </c>
      <c r="I79" s="140">
        <v>11320</v>
      </c>
      <c r="J79" s="140">
        <v>11367</v>
      </c>
      <c r="K79" s="140">
        <v>10968</v>
      </c>
      <c r="O79" s="11"/>
      <c r="P79" s="11"/>
      <c r="Q79" s="11"/>
      <c r="R79" s="11"/>
      <c r="S79" s="11"/>
      <c r="T79" s="11"/>
      <c r="U79" s="11"/>
      <c r="V79" s="11"/>
      <c r="W79" s="11"/>
    </row>
    <row r="80" spans="2:23">
      <c r="B80" s="139" t="s">
        <v>163</v>
      </c>
      <c r="C80" s="140">
        <v>10979</v>
      </c>
      <c r="D80" s="140">
        <v>10621</v>
      </c>
      <c r="E80" s="140">
        <v>10634</v>
      </c>
      <c r="F80" s="140">
        <v>10981</v>
      </c>
      <c r="G80" s="140">
        <v>10920</v>
      </c>
      <c r="H80" s="140">
        <v>11211</v>
      </c>
      <c r="I80" s="140">
        <v>11604</v>
      </c>
      <c r="J80" s="140">
        <v>11444</v>
      </c>
      <c r="K80" s="140">
        <v>11506</v>
      </c>
      <c r="O80" s="11"/>
      <c r="P80" s="11"/>
      <c r="Q80" s="11"/>
      <c r="R80" s="11"/>
      <c r="S80" s="11"/>
      <c r="T80" s="11"/>
      <c r="U80" s="11"/>
      <c r="V80" s="11"/>
      <c r="W80" s="11"/>
    </row>
    <row r="81" spans="2:23">
      <c r="B81" s="139" t="s">
        <v>164</v>
      </c>
      <c r="C81" s="140">
        <v>10915</v>
      </c>
      <c r="D81" s="140">
        <v>10960</v>
      </c>
      <c r="E81" s="140">
        <v>10609</v>
      </c>
      <c r="F81" s="140">
        <v>10608</v>
      </c>
      <c r="G81" s="140">
        <v>10800</v>
      </c>
      <c r="H81" s="140">
        <v>10599</v>
      </c>
      <c r="I81" s="140">
        <v>11110</v>
      </c>
      <c r="J81" s="140">
        <v>11411</v>
      </c>
      <c r="K81" s="140">
        <v>11365</v>
      </c>
    </row>
    <row r="82" spans="2:23">
      <c r="B82" s="139" t="s">
        <v>165</v>
      </c>
      <c r="C82" s="140">
        <v>10171</v>
      </c>
      <c r="D82" s="140">
        <v>10454</v>
      </c>
      <c r="E82" s="140">
        <v>10325</v>
      </c>
      <c r="F82" s="140">
        <v>9995</v>
      </c>
      <c r="G82" s="140">
        <v>9900</v>
      </c>
      <c r="H82" s="140">
        <v>10103</v>
      </c>
      <c r="I82" s="140">
        <v>10182</v>
      </c>
      <c r="J82" s="140">
        <v>10356</v>
      </c>
      <c r="K82" s="140">
        <v>10650</v>
      </c>
      <c r="M82" s="1"/>
      <c r="N82" s="1"/>
      <c r="O82" s="1"/>
      <c r="P82" s="1"/>
      <c r="Q82" s="1"/>
      <c r="R82" s="1"/>
      <c r="S82" s="1"/>
      <c r="T82" s="1"/>
      <c r="U82" s="1"/>
      <c r="V82" s="1"/>
      <c r="W82" s="1"/>
    </row>
    <row r="83" spans="2:23">
      <c r="B83" s="139" t="s">
        <v>166</v>
      </c>
      <c r="C83" s="140">
        <v>10431</v>
      </c>
      <c r="D83" s="140">
        <v>10260</v>
      </c>
      <c r="E83" s="140">
        <v>10485</v>
      </c>
      <c r="F83" s="140">
        <v>10138</v>
      </c>
      <c r="G83" s="140">
        <v>9727</v>
      </c>
      <c r="H83" s="140">
        <v>9673</v>
      </c>
      <c r="I83" s="140">
        <v>10013</v>
      </c>
      <c r="J83" s="140">
        <v>9948</v>
      </c>
      <c r="K83" s="140">
        <v>10113</v>
      </c>
      <c r="O83" s="11"/>
      <c r="P83" s="11"/>
      <c r="Q83" s="11"/>
      <c r="R83" s="11"/>
      <c r="S83" s="11"/>
      <c r="T83" s="11"/>
      <c r="U83" s="11"/>
      <c r="V83" s="11"/>
      <c r="W83" s="11"/>
    </row>
    <row r="84" spans="2:23">
      <c r="B84" s="139" t="s">
        <v>247</v>
      </c>
      <c r="C84" s="140">
        <v>44647</v>
      </c>
      <c r="D84" s="140">
        <v>44709</v>
      </c>
      <c r="E84" s="140">
        <v>44546</v>
      </c>
      <c r="F84" s="140">
        <v>44403</v>
      </c>
      <c r="G84" s="140">
        <v>44062</v>
      </c>
      <c r="H84" s="140">
        <v>44286</v>
      </c>
      <c r="I84" s="140">
        <v>45398</v>
      </c>
      <c r="J84" s="140">
        <v>45787</v>
      </c>
      <c r="K84" s="140">
        <v>46301</v>
      </c>
      <c r="O84" s="11"/>
      <c r="P84" s="11"/>
      <c r="Q84" s="11"/>
      <c r="R84" s="11"/>
      <c r="S84" s="11"/>
      <c r="T84" s="11"/>
      <c r="U84" s="11"/>
      <c r="V84" s="11"/>
      <c r="W84" s="11"/>
    </row>
    <row r="85" spans="2:23">
      <c r="O85" s="11"/>
      <c r="P85" s="11"/>
      <c r="Q85" s="11"/>
      <c r="R85" s="11"/>
      <c r="S85" s="11"/>
      <c r="T85" s="11"/>
      <c r="U85" s="11"/>
      <c r="V85" s="11"/>
      <c r="W85" s="11"/>
    </row>
    <row r="87" spans="2:23">
      <c r="M87" s="1"/>
      <c r="N87" s="1"/>
      <c r="O87" s="1"/>
      <c r="P87" s="1"/>
      <c r="Q87" s="1"/>
      <c r="R87" s="1"/>
      <c r="S87" s="1"/>
      <c r="T87" s="1"/>
      <c r="U87" s="1"/>
      <c r="V87" s="1"/>
      <c r="W87" s="1"/>
    </row>
    <row r="88" spans="2:23">
      <c r="O88" s="11"/>
      <c r="P88" s="11"/>
      <c r="Q88" s="11"/>
      <c r="R88" s="11"/>
      <c r="S88" s="11"/>
      <c r="T88" s="11"/>
      <c r="U88" s="11"/>
      <c r="V88" s="11"/>
      <c r="W88" s="11"/>
    </row>
    <row r="89" spans="2:23">
      <c r="O89" s="11"/>
      <c r="P89" s="11"/>
      <c r="Q89" s="11"/>
      <c r="R89" s="11"/>
      <c r="S89" s="11"/>
      <c r="T89" s="11"/>
      <c r="U89" s="11"/>
      <c r="V89" s="11"/>
      <c r="W89" s="11"/>
    </row>
    <row r="90" spans="2:23">
      <c r="O90" s="11"/>
      <c r="P90" s="11"/>
      <c r="Q90" s="11"/>
      <c r="R90" s="11"/>
      <c r="S90" s="11"/>
      <c r="T90" s="11"/>
      <c r="U90" s="11"/>
      <c r="V90" s="11"/>
      <c r="W90" s="11"/>
    </row>
    <row r="92" spans="2:23">
      <c r="M92" s="1"/>
      <c r="N92" s="1"/>
      <c r="O92" s="1"/>
      <c r="P92" s="1"/>
      <c r="Q92" s="1"/>
      <c r="R92" s="1"/>
      <c r="S92" s="1"/>
      <c r="T92" s="1"/>
      <c r="U92" s="1"/>
      <c r="V92" s="1"/>
      <c r="W92" s="1"/>
    </row>
    <row r="93" spans="2:23">
      <c r="O93" s="11"/>
      <c r="P93" s="11"/>
      <c r="Q93" s="11"/>
      <c r="R93" s="11"/>
      <c r="S93" s="11"/>
      <c r="T93" s="11"/>
      <c r="U93" s="11"/>
      <c r="V93" s="11"/>
      <c r="W93" s="11"/>
    </row>
    <row r="94" spans="2:23">
      <c r="O94" s="11"/>
      <c r="P94" s="11"/>
      <c r="Q94" s="11"/>
      <c r="R94" s="11"/>
      <c r="S94" s="11"/>
      <c r="T94" s="11"/>
      <c r="U94" s="11"/>
      <c r="V94" s="11"/>
      <c r="W94" s="11"/>
    </row>
    <row r="95" spans="2:23">
      <c r="O95" s="11"/>
      <c r="P95" s="11"/>
      <c r="Q95" s="11"/>
      <c r="R95" s="11"/>
      <c r="S95" s="11"/>
      <c r="T95" s="11"/>
      <c r="U95" s="11"/>
      <c r="V95" s="11"/>
      <c r="W95" s="11"/>
    </row>
    <row r="97" spans="13:23">
      <c r="M97" s="1"/>
      <c r="N97" s="1"/>
      <c r="O97" s="1"/>
      <c r="P97" s="1"/>
      <c r="Q97" s="1"/>
      <c r="R97" s="1"/>
      <c r="S97" s="1"/>
      <c r="T97" s="1"/>
      <c r="U97" s="1"/>
      <c r="V97" s="1"/>
      <c r="W97" s="1"/>
    </row>
    <row r="98" spans="13:23">
      <c r="O98" s="11"/>
      <c r="P98" s="11"/>
      <c r="Q98" s="11"/>
      <c r="R98" s="11"/>
      <c r="S98" s="11"/>
      <c r="T98" s="11"/>
      <c r="U98" s="11"/>
      <c r="V98" s="11"/>
      <c r="W98" s="11"/>
    </row>
    <row r="99" spans="13:23">
      <c r="O99" s="11"/>
      <c r="P99" s="11"/>
      <c r="Q99" s="11"/>
      <c r="R99" s="11"/>
      <c r="S99" s="11"/>
      <c r="T99" s="11"/>
      <c r="U99" s="11"/>
      <c r="V99" s="11"/>
      <c r="W99" s="11"/>
    </row>
    <row r="100" spans="13:23">
      <c r="O100" s="11"/>
      <c r="P100" s="11"/>
      <c r="Q100" s="11"/>
      <c r="R100" s="11"/>
      <c r="S100" s="11"/>
      <c r="T100" s="11"/>
      <c r="U100" s="11"/>
      <c r="V100" s="11"/>
      <c r="W100" s="11"/>
    </row>
    <row r="102" spans="13:23">
      <c r="M102" s="1"/>
      <c r="N102" s="1"/>
      <c r="O102" s="1"/>
      <c r="P102" s="1"/>
      <c r="Q102" s="1"/>
      <c r="R102" s="1"/>
      <c r="S102" s="1"/>
      <c r="T102" s="1"/>
      <c r="U102" s="1"/>
      <c r="V102" s="1"/>
      <c r="W102" s="1"/>
    </row>
    <row r="103" spans="13:23">
      <c r="O103" s="11"/>
      <c r="P103" s="11"/>
      <c r="Q103" s="11"/>
      <c r="R103" s="11"/>
      <c r="S103" s="11"/>
      <c r="T103" s="11"/>
      <c r="U103" s="11"/>
      <c r="V103" s="11"/>
      <c r="W103" s="11"/>
    </row>
    <row r="104" spans="13:23">
      <c r="O104" s="11"/>
      <c r="P104" s="11"/>
      <c r="Q104" s="11"/>
      <c r="R104" s="11"/>
      <c r="S104" s="11"/>
      <c r="T104" s="11"/>
      <c r="U104" s="11"/>
      <c r="V104" s="11"/>
      <c r="W104" s="11"/>
    </row>
    <row r="105" spans="13:23">
      <c r="O105" s="11"/>
      <c r="P105" s="11"/>
      <c r="Q105" s="11"/>
      <c r="R105" s="11"/>
      <c r="S105" s="11"/>
      <c r="T105" s="11"/>
      <c r="U105" s="11"/>
      <c r="V105" s="11"/>
      <c r="W105" s="11"/>
    </row>
    <row r="107" spans="13:23">
      <c r="M107" s="1"/>
      <c r="N107" s="1"/>
      <c r="O107" s="1"/>
      <c r="P107" s="1"/>
      <c r="Q107" s="1"/>
      <c r="R107" s="1"/>
      <c r="S107" s="1"/>
      <c r="T107" s="1"/>
      <c r="U107" s="1"/>
      <c r="V107" s="1"/>
      <c r="W107" s="1"/>
    </row>
    <row r="108" spans="13:23">
      <c r="O108" s="11"/>
      <c r="P108" s="11"/>
      <c r="Q108" s="11"/>
      <c r="R108" s="11"/>
      <c r="S108" s="11"/>
      <c r="T108" s="11"/>
      <c r="U108" s="11"/>
      <c r="V108" s="11"/>
      <c r="W108" s="11"/>
    </row>
    <row r="109" spans="13:23">
      <c r="O109" s="11"/>
      <c r="P109" s="11"/>
      <c r="Q109" s="11"/>
      <c r="R109" s="11"/>
      <c r="S109" s="11"/>
      <c r="T109" s="11"/>
      <c r="U109" s="11"/>
      <c r="V109" s="11"/>
      <c r="W109" s="11"/>
    </row>
    <row r="110" spans="13:23">
      <c r="O110" s="11"/>
      <c r="P110" s="11"/>
      <c r="Q110" s="11"/>
      <c r="R110" s="11"/>
      <c r="S110" s="11"/>
      <c r="T110" s="11"/>
      <c r="U110" s="11"/>
      <c r="V110" s="11"/>
      <c r="W110" s="11"/>
    </row>
    <row r="112" spans="13:23">
      <c r="M112" s="1"/>
      <c r="N112" s="1"/>
      <c r="O112" s="1"/>
      <c r="P112" s="1"/>
      <c r="Q112" s="1"/>
      <c r="R112" s="1"/>
      <c r="S112" s="1"/>
      <c r="T112" s="1"/>
      <c r="U112" s="1"/>
      <c r="V112" s="1"/>
      <c r="W112" s="1"/>
    </row>
    <row r="113" spans="13:23">
      <c r="O113" s="11"/>
      <c r="P113" s="11"/>
      <c r="Q113" s="11"/>
      <c r="R113" s="11"/>
      <c r="S113" s="11"/>
      <c r="T113" s="11"/>
      <c r="U113" s="11"/>
      <c r="V113" s="11"/>
      <c r="W113" s="11"/>
    </row>
    <row r="114" spans="13:23">
      <c r="O114" s="11"/>
      <c r="P114" s="11"/>
      <c r="Q114" s="11"/>
      <c r="R114" s="11"/>
      <c r="S114" s="11"/>
      <c r="T114" s="11"/>
      <c r="U114" s="11"/>
      <c r="V114" s="11"/>
      <c r="W114" s="11"/>
    </row>
    <row r="115" spans="13:23">
      <c r="O115" s="11"/>
      <c r="P115" s="11"/>
      <c r="Q115" s="11"/>
      <c r="R115" s="11"/>
      <c r="S115" s="11"/>
      <c r="T115" s="11"/>
      <c r="U115" s="11"/>
      <c r="V115" s="11"/>
      <c r="W115" s="11"/>
    </row>
    <row r="117" spans="13:23">
      <c r="M117" s="1"/>
      <c r="N117" s="1"/>
      <c r="O117" s="1"/>
      <c r="P117" s="1"/>
      <c r="Q117" s="1"/>
      <c r="R117" s="1"/>
      <c r="S117" s="1"/>
      <c r="T117" s="1"/>
      <c r="U117" s="1"/>
      <c r="V117" s="1"/>
      <c r="W117" s="1"/>
    </row>
    <row r="118" spans="13:23">
      <c r="O118" s="11"/>
      <c r="P118" s="11"/>
      <c r="Q118" s="11"/>
      <c r="R118" s="11"/>
      <c r="S118" s="11"/>
      <c r="T118" s="11"/>
      <c r="U118" s="11"/>
      <c r="V118" s="11"/>
      <c r="W118" s="11"/>
    </row>
    <row r="119" spans="13:23">
      <c r="O119" s="11"/>
      <c r="P119" s="11"/>
      <c r="Q119" s="11"/>
      <c r="R119" s="11"/>
      <c r="S119" s="11"/>
      <c r="T119" s="11"/>
      <c r="U119" s="11"/>
      <c r="V119" s="11"/>
      <c r="W119" s="11"/>
    </row>
    <row r="120" spans="13:23">
      <c r="O120" s="11"/>
      <c r="P120" s="11"/>
      <c r="Q120" s="11"/>
      <c r="R120" s="11"/>
      <c r="S120" s="11"/>
      <c r="T120" s="11"/>
      <c r="U120" s="11"/>
      <c r="V120" s="11"/>
      <c r="W120" s="11"/>
    </row>
    <row r="122" spans="13:23">
      <c r="M122" s="1"/>
      <c r="N122" s="1"/>
      <c r="O122" s="1"/>
      <c r="P122" s="1"/>
      <c r="Q122" s="1"/>
      <c r="R122" s="1"/>
      <c r="S122" s="1"/>
      <c r="T122" s="1"/>
      <c r="U122" s="1"/>
      <c r="V122" s="1"/>
      <c r="W122" s="1"/>
    </row>
    <row r="123" spans="13:23">
      <c r="O123" s="11"/>
      <c r="P123" s="11"/>
      <c r="Q123" s="11"/>
      <c r="R123" s="11"/>
      <c r="S123" s="11"/>
      <c r="T123" s="11"/>
      <c r="U123" s="11"/>
      <c r="V123" s="11"/>
      <c r="W123" s="11"/>
    </row>
    <row r="124" spans="13:23">
      <c r="O124" s="11"/>
      <c r="P124" s="11"/>
      <c r="Q124" s="11"/>
      <c r="R124" s="11"/>
      <c r="S124" s="11"/>
      <c r="T124" s="11"/>
      <c r="U124" s="11"/>
      <c r="V124" s="11"/>
      <c r="W124" s="11"/>
    </row>
    <row r="125" spans="13:23">
      <c r="O125" s="11"/>
      <c r="P125" s="11"/>
      <c r="Q125" s="11"/>
      <c r="R125" s="11"/>
      <c r="S125" s="11"/>
      <c r="T125" s="11"/>
      <c r="U125" s="11"/>
      <c r="V125" s="11"/>
      <c r="W125" s="11"/>
    </row>
    <row r="127" spans="13:23">
      <c r="M127" s="1"/>
      <c r="N127" s="1"/>
      <c r="O127" s="1"/>
      <c r="P127" s="1"/>
      <c r="Q127" s="1"/>
      <c r="R127" s="1"/>
      <c r="S127" s="1"/>
      <c r="T127" s="1"/>
      <c r="U127" s="1"/>
      <c r="V127" s="1"/>
      <c r="W127" s="1"/>
    </row>
    <row r="128" spans="13:23">
      <c r="O128" s="11"/>
      <c r="P128" s="11"/>
      <c r="Q128" s="11"/>
      <c r="R128" s="11"/>
      <c r="S128" s="11"/>
      <c r="T128" s="11"/>
      <c r="U128" s="11"/>
      <c r="V128" s="11"/>
      <c r="W128" s="11"/>
    </row>
    <row r="129" spans="13:23">
      <c r="O129" s="11"/>
      <c r="P129" s="11"/>
      <c r="Q129" s="11"/>
      <c r="R129" s="11"/>
      <c r="S129" s="11"/>
      <c r="T129" s="11"/>
      <c r="U129" s="11"/>
      <c r="V129" s="11"/>
      <c r="W129" s="11"/>
    </row>
    <row r="130" spans="13:23">
      <c r="O130" s="11"/>
      <c r="P130" s="11"/>
      <c r="Q130" s="11"/>
      <c r="R130" s="11"/>
      <c r="S130" s="11"/>
      <c r="T130" s="11"/>
      <c r="U130" s="11"/>
      <c r="V130" s="11"/>
      <c r="W130" s="11"/>
    </row>
    <row r="132" spans="13:23">
      <c r="M132" s="1"/>
      <c r="N132" s="1"/>
      <c r="O132" s="1"/>
      <c r="P132" s="1"/>
      <c r="Q132" s="1"/>
      <c r="R132" s="1"/>
      <c r="S132" s="1"/>
      <c r="T132" s="1"/>
      <c r="U132" s="1"/>
      <c r="V132" s="1"/>
      <c r="W132" s="1"/>
    </row>
    <row r="133" spans="13:23">
      <c r="O133" s="11"/>
      <c r="P133" s="11"/>
      <c r="Q133" s="11"/>
      <c r="R133" s="11"/>
      <c r="S133" s="11"/>
      <c r="T133" s="11"/>
      <c r="U133" s="11"/>
      <c r="V133" s="11"/>
      <c r="W133" s="11"/>
    </row>
    <row r="134" spans="13:23">
      <c r="O134" s="11"/>
      <c r="P134" s="11"/>
      <c r="Q134" s="11"/>
      <c r="R134" s="11"/>
      <c r="S134" s="11"/>
      <c r="T134" s="11"/>
      <c r="U134" s="11"/>
      <c r="V134" s="11"/>
      <c r="W134" s="11"/>
    </row>
    <row r="135" spans="13:23">
      <c r="O135" s="11"/>
      <c r="P135" s="11"/>
      <c r="Q135" s="11"/>
      <c r="R135" s="11"/>
      <c r="S135" s="11"/>
      <c r="T135" s="11"/>
      <c r="U135" s="11"/>
      <c r="V135" s="11"/>
      <c r="W135" s="11"/>
    </row>
    <row r="137" spans="13:23">
      <c r="M137" s="1"/>
      <c r="N137" s="1"/>
      <c r="O137" s="1"/>
      <c r="P137" s="1"/>
      <c r="Q137" s="1"/>
      <c r="R137" s="1"/>
      <c r="S137" s="1"/>
      <c r="T137" s="1"/>
      <c r="U137" s="1"/>
      <c r="V137" s="1"/>
      <c r="W137" s="1"/>
    </row>
    <row r="138" spans="13:23">
      <c r="O138" s="11"/>
      <c r="P138" s="11"/>
      <c r="Q138" s="11"/>
      <c r="R138" s="11"/>
      <c r="S138" s="11"/>
      <c r="T138" s="11"/>
      <c r="U138" s="11"/>
      <c r="V138" s="11"/>
      <c r="W138" s="11"/>
    </row>
    <row r="139" spans="13:23">
      <c r="O139" s="11"/>
      <c r="P139" s="11"/>
      <c r="Q139" s="11"/>
      <c r="R139" s="11"/>
      <c r="S139" s="11"/>
      <c r="T139" s="11"/>
      <c r="U139" s="11"/>
      <c r="V139" s="11"/>
      <c r="W139" s="11"/>
    </row>
    <row r="141" spans="13:23">
      <c r="M141" s="1"/>
      <c r="N141" s="1"/>
      <c r="O141" s="1"/>
      <c r="P141" s="1"/>
      <c r="Q141" s="1"/>
      <c r="R141" s="1"/>
      <c r="S141" s="1"/>
      <c r="T141" s="1"/>
      <c r="U141" s="1"/>
      <c r="V141" s="1"/>
      <c r="W141" s="1"/>
    </row>
    <row r="142" spans="13:23">
      <c r="O142" s="11"/>
      <c r="P142" s="11"/>
      <c r="Q142" s="11"/>
      <c r="R142" s="11"/>
      <c r="S142" s="11"/>
      <c r="T142" s="11"/>
      <c r="U142" s="11"/>
      <c r="V142" s="11"/>
      <c r="W142" s="11"/>
    </row>
    <row r="143" spans="13:23">
      <c r="O143" s="11"/>
      <c r="P143" s="11"/>
      <c r="Q143" s="11"/>
      <c r="R143" s="11"/>
      <c r="S143" s="11"/>
      <c r="T143" s="11"/>
      <c r="U143" s="11"/>
      <c r="V143" s="11"/>
      <c r="W143" s="11"/>
    </row>
    <row r="144" spans="13:23">
      <c r="O144" s="11"/>
      <c r="P144" s="11"/>
      <c r="Q144" s="11"/>
      <c r="R144" s="11"/>
      <c r="S144" s="11"/>
      <c r="T144" s="11"/>
      <c r="U144" s="11"/>
      <c r="V144" s="11"/>
      <c r="W144" s="11"/>
    </row>
    <row r="146" spans="13:23">
      <c r="M146" s="1"/>
      <c r="N146" s="1"/>
      <c r="O146" s="1"/>
      <c r="P146" s="1"/>
      <c r="Q146" s="1"/>
      <c r="R146" s="1"/>
      <c r="S146" s="1"/>
      <c r="T146" s="1"/>
      <c r="U146" s="1"/>
      <c r="V146" s="1"/>
      <c r="W146" s="1"/>
    </row>
    <row r="147" spans="13:23">
      <c r="O147" s="11"/>
      <c r="P147" s="11"/>
      <c r="Q147" s="11"/>
      <c r="R147" s="11"/>
      <c r="S147" s="11"/>
      <c r="T147" s="11"/>
      <c r="U147" s="11"/>
      <c r="V147" s="11"/>
      <c r="W147" s="11"/>
    </row>
    <row r="148" spans="13:23">
      <c r="O148" s="11"/>
      <c r="P148" s="11"/>
      <c r="Q148" s="11"/>
      <c r="R148" s="11"/>
      <c r="S148" s="11"/>
      <c r="T148" s="11"/>
      <c r="U148" s="11"/>
      <c r="V148" s="11"/>
      <c r="W148" s="11"/>
    </row>
    <row r="149" spans="13:23">
      <c r="O149" s="11"/>
      <c r="P149" s="11"/>
      <c r="Q149" s="11"/>
      <c r="R149" s="11"/>
      <c r="S149" s="11"/>
      <c r="T149" s="11"/>
      <c r="U149" s="11"/>
      <c r="V149" s="11"/>
      <c r="W149" s="11"/>
    </row>
    <row r="151" spans="13:23">
      <c r="M151" s="1"/>
      <c r="N151" s="1"/>
      <c r="O151" s="1"/>
      <c r="P151" s="1"/>
      <c r="Q151" s="1"/>
      <c r="R151" s="1"/>
      <c r="S151" s="1"/>
      <c r="T151" s="1"/>
      <c r="U151" s="1"/>
      <c r="V151" s="1"/>
      <c r="W151" s="1"/>
    </row>
    <row r="152" spans="13:23">
      <c r="O152" s="11"/>
      <c r="P152" s="11"/>
      <c r="Q152" s="11"/>
      <c r="R152" s="11"/>
      <c r="S152" s="11"/>
      <c r="T152" s="11"/>
      <c r="U152" s="11"/>
      <c r="V152" s="11"/>
      <c r="W152" s="11"/>
    </row>
    <row r="153" spans="13:23">
      <c r="O153" s="11"/>
      <c r="P153" s="11"/>
      <c r="Q153" s="11"/>
      <c r="R153" s="11"/>
      <c r="S153" s="11"/>
      <c r="T153" s="11"/>
      <c r="U153" s="11"/>
      <c r="V153" s="11"/>
      <c r="W153" s="11"/>
    </row>
    <row r="154" spans="13:23">
      <c r="O154" s="11"/>
      <c r="P154" s="11"/>
      <c r="Q154" s="11"/>
      <c r="R154" s="11"/>
      <c r="S154" s="11"/>
      <c r="T154" s="11"/>
      <c r="U154" s="11"/>
      <c r="V154" s="11"/>
      <c r="W154" s="11"/>
    </row>
    <row r="156" spans="13:23">
      <c r="M156" s="1"/>
      <c r="N156" s="1"/>
      <c r="O156" s="1"/>
      <c r="P156" s="1"/>
      <c r="Q156" s="1"/>
      <c r="R156" s="1"/>
      <c r="S156" s="1"/>
      <c r="T156" s="1"/>
      <c r="U156" s="1"/>
      <c r="V156" s="1"/>
      <c r="W156" s="1"/>
    </row>
    <row r="157" spans="13:23">
      <c r="O157" s="11"/>
      <c r="P157" s="11"/>
      <c r="Q157" s="11"/>
      <c r="R157" s="11"/>
      <c r="S157" s="11"/>
      <c r="T157" s="11"/>
      <c r="U157" s="11"/>
      <c r="V157" s="11"/>
      <c r="W157" s="11"/>
    </row>
    <row r="158" spans="13:23">
      <c r="O158" s="11"/>
      <c r="P158" s="11"/>
      <c r="Q158" s="11"/>
      <c r="R158" s="11"/>
      <c r="S158" s="11"/>
      <c r="T158" s="11"/>
      <c r="U158" s="11"/>
      <c r="V158" s="11"/>
      <c r="W158" s="11"/>
    </row>
    <row r="160" spans="13:23">
      <c r="M160" s="1"/>
      <c r="N160" s="1"/>
      <c r="O160" s="1"/>
      <c r="P160" s="1"/>
      <c r="Q160" s="1"/>
      <c r="R160" s="1"/>
      <c r="S160" s="1"/>
      <c r="T160" s="1"/>
      <c r="U160" s="1"/>
      <c r="V160" s="1"/>
      <c r="W160" s="1"/>
    </row>
    <row r="161" spans="13:23">
      <c r="O161" s="11"/>
      <c r="P161" s="11"/>
      <c r="Q161" s="11"/>
      <c r="R161" s="11"/>
      <c r="S161" s="11"/>
      <c r="T161" s="11"/>
      <c r="U161" s="11"/>
      <c r="V161" s="11"/>
      <c r="W161" s="11"/>
    </row>
    <row r="162" spans="13:23">
      <c r="O162" s="11"/>
      <c r="P162" s="11"/>
      <c r="Q162" s="11"/>
      <c r="R162" s="11"/>
      <c r="S162" s="11"/>
      <c r="T162" s="11"/>
      <c r="U162" s="11"/>
      <c r="V162" s="11"/>
      <c r="W162" s="11"/>
    </row>
    <row r="163" spans="13:23">
      <c r="O163" s="11"/>
      <c r="P163" s="11"/>
      <c r="Q163" s="11"/>
      <c r="R163" s="11"/>
      <c r="S163" s="11"/>
      <c r="T163" s="11"/>
      <c r="U163" s="11"/>
      <c r="V163" s="11"/>
      <c r="W163" s="11"/>
    </row>
    <row r="165" spans="13:23">
      <c r="M165" s="1"/>
      <c r="N165" s="1"/>
      <c r="O165" s="1"/>
      <c r="P165" s="1"/>
      <c r="Q165" s="1"/>
      <c r="R165" s="1"/>
      <c r="S165" s="1"/>
      <c r="T165" s="1"/>
      <c r="U165" s="1"/>
      <c r="V165" s="1"/>
      <c r="W165" s="1"/>
    </row>
    <row r="166" spans="13:23">
      <c r="O166" s="11"/>
      <c r="P166" s="11"/>
      <c r="Q166" s="11"/>
      <c r="R166" s="11"/>
      <c r="S166" s="11"/>
      <c r="T166" s="11"/>
      <c r="U166" s="11"/>
      <c r="V166" s="11"/>
      <c r="W166" s="11"/>
    </row>
    <row r="167" spans="13:23">
      <c r="O167" s="11"/>
      <c r="P167" s="11"/>
      <c r="Q167" s="11"/>
      <c r="R167" s="11"/>
      <c r="S167" s="11"/>
      <c r="T167" s="11"/>
      <c r="U167" s="11"/>
      <c r="V167" s="11"/>
      <c r="W167" s="11"/>
    </row>
    <row r="168" spans="13:23">
      <c r="O168" s="11"/>
      <c r="P168" s="11"/>
      <c r="Q168" s="11"/>
      <c r="R168" s="11"/>
      <c r="S168" s="11"/>
      <c r="T168" s="11"/>
      <c r="U168" s="11"/>
      <c r="V168" s="11"/>
      <c r="W168" s="11"/>
    </row>
    <row r="170" spans="13:23">
      <c r="M170" s="1"/>
      <c r="N170" s="1"/>
      <c r="O170" s="1"/>
      <c r="P170" s="1"/>
      <c r="Q170" s="1"/>
      <c r="R170" s="1"/>
      <c r="S170" s="1"/>
      <c r="T170" s="1"/>
      <c r="U170" s="1"/>
      <c r="V170" s="1"/>
      <c r="W170" s="1"/>
    </row>
    <row r="171" spans="13:23">
      <c r="O171" s="11"/>
      <c r="P171" s="11"/>
      <c r="Q171" s="11"/>
      <c r="R171" s="11"/>
      <c r="S171" s="11"/>
      <c r="T171" s="11"/>
      <c r="U171" s="11"/>
      <c r="V171" s="11"/>
      <c r="W171" s="11"/>
    </row>
    <row r="172" spans="13:23">
      <c r="O172" s="11"/>
      <c r="P172" s="11"/>
      <c r="Q172" s="11"/>
      <c r="R172" s="11"/>
      <c r="S172" s="11"/>
      <c r="T172" s="11"/>
      <c r="U172" s="11"/>
      <c r="V172" s="11"/>
      <c r="W172" s="11"/>
    </row>
    <row r="173" spans="13:23">
      <c r="O173" s="11"/>
      <c r="P173" s="11"/>
      <c r="Q173" s="11"/>
      <c r="R173" s="11"/>
      <c r="S173" s="11"/>
      <c r="T173" s="11"/>
      <c r="U173" s="11"/>
      <c r="V173" s="11"/>
      <c r="W173" s="11"/>
    </row>
    <row r="175" spans="13:23">
      <c r="M175" s="1"/>
      <c r="N175" s="1"/>
      <c r="O175" s="1"/>
      <c r="P175" s="1"/>
      <c r="Q175" s="1"/>
      <c r="R175" s="1"/>
      <c r="S175" s="1"/>
      <c r="T175" s="1"/>
      <c r="U175" s="1"/>
      <c r="V175" s="1"/>
      <c r="W175" s="1"/>
    </row>
    <row r="176" spans="13:23">
      <c r="O176" s="11"/>
      <c r="P176" s="11"/>
      <c r="Q176" s="11"/>
      <c r="R176" s="11"/>
      <c r="S176" s="11"/>
      <c r="T176" s="11"/>
      <c r="U176" s="11"/>
      <c r="V176" s="11"/>
      <c r="W176" s="11"/>
    </row>
    <row r="177" spans="13:23">
      <c r="O177" s="11"/>
      <c r="P177" s="11"/>
      <c r="Q177" s="11"/>
      <c r="R177" s="11"/>
      <c r="S177" s="11"/>
      <c r="T177" s="11"/>
      <c r="U177" s="11"/>
      <c r="V177" s="11"/>
      <c r="W177" s="11"/>
    </row>
    <row r="178" spans="13:23">
      <c r="O178" s="11"/>
      <c r="P178" s="11"/>
      <c r="Q178" s="11"/>
      <c r="R178" s="11"/>
      <c r="S178" s="11"/>
      <c r="T178" s="11"/>
      <c r="U178" s="11"/>
      <c r="V178" s="11"/>
      <c r="W178" s="11"/>
    </row>
    <row r="180" spans="13:23">
      <c r="M180" s="1"/>
      <c r="N180" s="1"/>
      <c r="O180" s="1"/>
      <c r="P180" s="1"/>
      <c r="Q180" s="1"/>
      <c r="R180" s="1"/>
      <c r="S180" s="1"/>
      <c r="T180" s="1"/>
      <c r="U180" s="1"/>
      <c r="V180" s="1"/>
      <c r="W180" s="1"/>
    </row>
    <row r="181" spans="13:23">
      <c r="O181" s="11"/>
      <c r="P181" s="11"/>
      <c r="Q181" s="11"/>
      <c r="R181" s="11"/>
      <c r="S181" s="11"/>
      <c r="T181" s="11"/>
      <c r="U181" s="11"/>
      <c r="V181" s="11"/>
      <c r="W181" s="11"/>
    </row>
    <row r="182" spans="13:23">
      <c r="O182" s="11"/>
      <c r="P182" s="11"/>
      <c r="Q182" s="11"/>
      <c r="R182" s="11"/>
      <c r="S182" s="11"/>
      <c r="T182" s="11"/>
      <c r="U182" s="11"/>
      <c r="V182" s="11"/>
      <c r="W182" s="11"/>
    </row>
    <row r="184" spans="13:23">
      <c r="M184" s="1"/>
      <c r="N184" s="1"/>
      <c r="O184" s="1"/>
      <c r="P184" s="1"/>
      <c r="Q184" s="1"/>
      <c r="R184" s="1"/>
      <c r="S184" s="1"/>
      <c r="T184" s="1"/>
      <c r="U184" s="1"/>
      <c r="V184" s="1"/>
      <c r="W184" s="1"/>
    </row>
    <row r="185" spans="13:23">
      <c r="O185" s="11"/>
      <c r="P185" s="11"/>
      <c r="Q185" s="11"/>
      <c r="R185" s="11"/>
      <c r="S185" s="11"/>
      <c r="T185" s="11"/>
      <c r="U185" s="11"/>
      <c r="V185" s="11"/>
      <c r="W185" s="11"/>
    </row>
    <row r="186" spans="13:23">
      <c r="O186" s="11"/>
      <c r="P186" s="11"/>
      <c r="Q186" s="11"/>
      <c r="R186" s="11"/>
      <c r="S186" s="11"/>
      <c r="T186" s="11"/>
      <c r="U186" s="11"/>
      <c r="V186" s="11"/>
      <c r="W186" s="11"/>
    </row>
    <row r="187" spans="13:23">
      <c r="O187" s="11"/>
      <c r="P187" s="11"/>
      <c r="Q187" s="11"/>
      <c r="R187" s="11"/>
      <c r="S187" s="11"/>
      <c r="T187" s="11"/>
      <c r="U187" s="11"/>
      <c r="V187" s="11"/>
      <c r="W187" s="11"/>
    </row>
    <row r="189" spans="13:23">
      <c r="M189" s="1"/>
      <c r="N189" s="1"/>
      <c r="O189" s="1"/>
      <c r="P189" s="1"/>
      <c r="Q189" s="1"/>
      <c r="R189" s="1"/>
      <c r="S189" s="1"/>
      <c r="T189" s="1"/>
      <c r="U189" s="1"/>
      <c r="V189" s="1"/>
      <c r="W189" s="1"/>
    </row>
    <row r="190" spans="13:23">
      <c r="O190" s="11"/>
      <c r="P190" s="11"/>
      <c r="Q190" s="11"/>
      <c r="R190" s="11"/>
      <c r="S190" s="11"/>
      <c r="T190" s="11"/>
      <c r="U190" s="11"/>
      <c r="V190" s="11"/>
      <c r="W190" s="11"/>
    </row>
    <row r="191" spans="13:23">
      <c r="O191" s="11"/>
      <c r="P191" s="11"/>
      <c r="Q191" s="11"/>
      <c r="R191" s="11"/>
      <c r="S191" s="11"/>
      <c r="T191" s="11"/>
      <c r="U191" s="11"/>
      <c r="V191" s="11"/>
      <c r="W191" s="11"/>
    </row>
    <row r="192" spans="13:23">
      <c r="O192" s="11"/>
      <c r="P192" s="11"/>
      <c r="Q192" s="11"/>
      <c r="R192" s="11"/>
      <c r="S192" s="11"/>
      <c r="T192" s="11"/>
      <c r="U192" s="11"/>
      <c r="V192" s="11"/>
      <c r="W192" s="11"/>
    </row>
    <row r="194" spans="13:23">
      <c r="M194" s="1"/>
      <c r="N194" s="1"/>
      <c r="O194" s="1"/>
      <c r="P194" s="1"/>
      <c r="Q194" s="1"/>
      <c r="R194" s="1"/>
      <c r="S194" s="1"/>
      <c r="T194" s="1"/>
      <c r="U194" s="1"/>
      <c r="V194" s="1"/>
      <c r="W194" s="1"/>
    </row>
    <row r="195" spans="13:23">
      <c r="O195" s="11"/>
      <c r="P195" s="11"/>
      <c r="Q195" s="11"/>
      <c r="R195" s="11"/>
      <c r="S195" s="11"/>
      <c r="T195" s="11"/>
      <c r="U195" s="11"/>
      <c r="V195" s="11"/>
      <c r="W195" s="11"/>
    </row>
    <row r="196" spans="13:23">
      <c r="O196" s="11"/>
      <c r="P196" s="11"/>
      <c r="Q196" s="11"/>
      <c r="R196" s="11"/>
      <c r="S196" s="11"/>
      <c r="T196" s="11"/>
      <c r="U196" s="11"/>
      <c r="V196" s="11"/>
      <c r="W196" s="11"/>
    </row>
    <row r="197" spans="13:23">
      <c r="O197" s="11"/>
      <c r="P197" s="11"/>
      <c r="Q197" s="11"/>
      <c r="R197" s="11"/>
      <c r="S197" s="11"/>
      <c r="T197" s="11"/>
      <c r="U197" s="11"/>
      <c r="V197" s="11"/>
      <c r="W197" s="11"/>
    </row>
    <row r="199" spans="13:23">
      <c r="M199" s="1"/>
      <c r="N199" s="1"/>
      <c r="O199" s="1"/>
      <c r="P199" s="1"/>
      <c r="Q199" s="1"/>
      <c r="R199" s="1"/>
      <c r="S199" s="1"/>
      <c r="T199" s="1"/>
      <c r="U199" s="1"/>
      <c r="V199" s="1"/>
      <c r="W199" s="1"/>
    </row>
    <row r="200" spans="13:23">
      <c r="O200" s="11"/>
      <c r="P200" s="11"/>
      <c r="Q200" s="11"/>
      <c r="R200" s="11"/>
      <c r="S200" s="11"/>
      <c r="T200" s="11"/>
      <c r="U200" s="11"/>
      <c r="V200" s="11"/>
      <c r="W200" s="11"/>
    </row>
    <row r="201" spans="13:23">
      <c r="O201" s="11"/>
      <c r="P201" s="11"/>
      <c r="Q201" s="11"/>
      <c r="R201" s="11"/>
      <c r="S201" s="11"/>
      <c r="T201" s="11"/>
      <c r="U201" s="11"/>
      <c r="V201" s="11"/>
      <c r="W201" s="11"/>
    </row>
    <row r="202" spans="13:23">
      <c r="O202" s="11"/>
      <c r="P202" s="11"/>
      <c r="Q202" s="11"/>
      <c r="R202" s="11"/>
      <c r="S202" s="11"/>
      <c r="T202" s="11"/>
      <c r="U202" s="11"/>
      <c r="V202" s="11"/>
      <c r="W202" s="11"/>
    </row>
  </sheetData>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266A5-CADE-460B-BE59-D6EAA50BF5F0}">
  <dimension ref="A1:W202"/>
  <sheetViews>
    <sheetView zoomScale="85" zoomScaleNormal="85" workbookViewId="0">
      <selection activeCell="C10" sqref="C10:C11"/>
    </sheetView>
  </sheetViews>
  <sheetFormatPr defaultRowHeight="15"/>
  <cols>
    <col min="1" max="1" width="10.42578125" style="9" bestFit="1" customWidth="1"/>
    <col min="2" max="2" width="29.28515625" style="9" customWidth="1"/>
    <col min="3" max="3" width="71.7109375" style="9" bestFit="1" customWidth="1"/>
    <col min="4" max="4" width="83.5703125" style="9" bestFit="1" customWidth="1"/>
    <col min="5" max="11" width="9.85546875" style="9" bestFit="1" customWidth="1"/>
    <col min="12" max="12" width="6.7109375" style="9" customWidth="1"/>
    <col min="13" max="13" width="18.28515625" style="9" bestFit="1" customWidth="1"/>
    <col min="14" max="14" width="14.5703125" style="9" bestFit="1" customWidth="1"/>
    <col min="15" max="15" width="9.7109375" style="9" bestFit="1" customWidth="1"/>
    <col min="16" max="16" width="14.5703125" style="9" bestFit="1" customWidth="1"/>
    <col min="17" max="17" width="9.7109375" style="9" bestFit="1" customWidth="1"/>
    <col min="18" max="18" width="14.5703125" style="9" bestFit="1" customWidth="1"/>
    <col min="19" max="19" width="11.85546875" style="9" customWidth="1"/>
    <col min="20" max="20" width="12.5703125" style="9" customWidth="1"/>
    <col min="21" max="23" width="11.85546875" style="9" customWidth="1"/>
    <col min="24" max="16384" width="9.140625" style="9"/>
  </cols>
  <sheetData>
    <row r="1" spans="1:23">
      <c r="B1" s="136" t="s">
        <v>193</v>
      </c>
      <c r="C1" s="9" t="s">
        <v>224</v>
      </c>
      <c r="D1" s="9" t="s">
        <v>129</v>
      </c>
      <c r="M1" s="1" t="s">
        <v>149</v>
      </c>
      <c r="N1" s="9" t="s">
        <v>268</v>
      </c>
    </row>
    <row r="2" spans="1:23">
      <c r="D2" s="9" t="s">
        <v>241</v>
      </c>
      <c r="M2" s="1"/>
    </row>
    <row r="3" spans="1:23">
      <c r="B3" s="128" t="s">
        <v>118</v>
      </c>
      <c r="C3" s="128" t="s">
        <v>112</v>
      </c>
      <c r="D3" s="128"/>
      <c r="E3" s="128"/>
      <c r="F3" s="128"/>
      <c r="G3" s="128"/>
      <c r="H3" s="128"/>
      <c r="I3" s="128"/>
      <c r="J3" s="128"/>
      <c r="K3" s="128"/>
    </row>
    <row r="4" spans="1:23">
      <c r="B4" s="129" t="s">
        <v>110</v>
      </c>
      <c r="C4" s="129" t="s">
        <v>0</v>
      </c>
      <c r="D4" s="129" t="s">
        <v>103</v>
      </c>
      <c r="E4" s="129" t="s">
        <v>104</v>
      </c>
      <c r="F4" s="129" t="s">
        <v>105</v>
      </c>
      <c r="G4" s="129" t="s">
        <v>106</v>
      </c>
      <c r="H4" s="129" t="s">
        <v>107</v>
      </c>
      <c r="I4" s="129" t="s">
        <v>108</v>
      </c>
      <c r="J4" s="129" t="s">
        <v>230</v>
      </c>
      <c r="K4" s="129" t="s">
        <v>234</v>
      </c>
      <c r="M4" s="1" t="s">
        <v>116</v>
      </c>
      <c r="N4" s="1"/>
      <c r="O4" s="1" t="str">
        <f t="shared" ref="O4:W4" si="0">C4</f>
        <v>2015-2016</v>
      </c>
      <c r="P4" s="1" t="str">
        <f t="shared" si="0"/>
        <v>2016-2017</v>
      </c>
      <c r="Q4" s="1" t="str">
        <f t="shared" si="0"/>
        <v>2017-2018</v>
      </c>
      <c r="R4" s="1" t="str">
        <f t="shared" si="0"/>
        <v>2018-2019</v>
      </c>
      <c r="S4" s="1" t="str">
        <f t="shared" si="0"/>
        <v>2019-2020</v>
      </c>
      <c r="T4" s="1" t="str">
        <f t="shared" si="0"/>
        <v>2020-2021</v>
      </c>
      <c r="U4" s="1" t="str">
        <f t="shared" si="0"/>
        <v>2021-2022</v>
      </c>
      <c r="V4" s="1" t="str">
        <f t="shared" si="0"/>
        <v>2022-2023</v>
      </c>
      <c r="W4" s="1" t="str">
        <f t="shared" si="0"/>
        <v>2023-2024</v>
      </c>
    </row>
    <row r="5" spans="1:23">
      <c r="A5" s="1"/>
      <c r="B5" s="10" t="s">
        <v>113</v>
      </c>
      <c r="C5" s="8">
        <v>1586</v>
      </c>
      <c r="D5" s="8">
        <v>1503</v>
      </c>
      <c r="E5" s="8">
        <v>1602.5</v>
      </c>
      <c r="F5" s="8">
        <v>1670</v>
      </c>
      <c r="G5" s="8">
        <v>1541</v>
      </c>
      <c r="H5" s="8">
        <v>2475</v>
      </c>
      <c r="I5" s="8">
        <v>2474</v>
      </c>
      <c r="J5" s="8">
        <v>2087.5</v>
      </c>
      <c r="K5" s="8">
        <v>2076</v>
      </c>
      <c r="N5" s="9" t="str">
        <f>B5</f>
        <v>Home-Based</v>
      </c>
      <c r="O5" s="11">
        <f>C5/C8</f>
        <v>2.9975996522330794E-2</v>
      </c>
      <c r="P5" s="11">
        <f t="shared" ref="P5:W5" si="1">D5/D8</f>
        <v>2.7989348032551816E-2</v>
      </c>
      <c r="Q5" s="11">
        <f t="shared" si="1"/>
        <v>2.9120744328042233E-2</v>
      </c>
      <c r="R5" s="11">
        <f t="shared" si="1"/>
        <v>2.991759226083841E-2</v>
      </c>
      <c r="S5" s="11">
        <f t="shared" si="1"/>
        <v>2.7485463560803339E-2</v>
      </c>
      <c r="T5" s="11">
        <f t="shared" si="1"/>
        <v>4.499918183305758E-2</v>
      </c>
      <c r="U5" s="11">
        <f t="shared" si="1"/>
        <v>4.4891219538749069E-2</v>
      </c>
      <c r="V5" s="11">
        <f t="shared" si="1"/>
        <v>3.7955580606743818E-2</v>
      </c>
      <c r="W5" s="11">
        <f t="shared" si="1"/>
        <v>3.7712541781717776E-2</v>
      </c>
    </row>
    <row r="6" spans="1:23">
      <c r="B6" s="10" t="s">
        <v>114</v>
      </c>
      <c r="C6" s="8">
        <v>983</v>
      </c>
      <c r="D6" s="8">
        <v>1013</v>
      </c>
      <c r="E6" s="8">
        <v>1055</v>
      </c>
      <c r="F6" s="8">
        <v>1169</v>
      </c>
      <c r="G6" s="8">
        <v>803</v>
      </c>
      <c r="H6" s="8">
        <v>875</v>
      </c>
      <c r="I6" s="8">
        <v>1122</v>
      </c>
      <c r="J6" s="8">
        <v>1226</v>
      </c>
      <c r="K6" s="8">
        <v>1184</v>
      </c>
      <c r="N6" s="9" t="str">
        <f>B6</f>
        <v>Private</v>
      </c>
      <c r="O6" s="11">
        <f t="shared" ref="O6:W6" si="2">C6/C8</f>
        <v>1.8579069723487496E-2</v>
      </c>
      <c r="P6" s="11">
        <f t="shared" si="2"/>
        <v>1.8864410882884226E-2</v>
      </c>
      <c r="Q6" s="11">
        <f t="shared" si="2"/>
        <v>1.917153526744746E-2</v>
      </c>
      <c r="R6" s="11">
        <f t="shared" si="2"/>
        <v>2.0942314582586885E-2</v>
      </c>
      <c r="S6" s="11">
        <f t="shared" si="2"/>
        <v>1.4322405736096742E-2</v>
      </c>
      <c r="T6" s="11">
        <f t="shared" si="2"/>
        <v>1.5908801658151669E-2</v>
      </c>
      <c r="U6" s="11">
        <f t="shared" si="2"/>
        <v>2.0358912013935512E-2</v>
      </c>
      <c r="V6" s="11">
        <f t="shared" si="2"/>
        <v>2.2291517041373856E-2</v>
      </c>
      <c r="W6" s="11">
        <f t="shared" si="2"/>
        <v>2.150850167126871E-2</v>
      </c>
    </row>
    <row r="7" spans="1:23">
      <c r="B7" s="10" t="s">
        <v>115</v>
      </c>
      <c r="C7" s="8">
        <v>50340</v>
      </c>
      <c r="D7" s="8">
        <v>51183</v>
      </c>
      <c r="E7" s="8">
        <v>52372</v>
      </c>
      <c r="F7" s="8">
        <v>52981</v>
      </c>
      <c r="G7" s="8">
        <v>53722</v>
      </c>
      <c r="H7" s="8">
        <v>51651</v>
      </c>
      <c r="I7" s="8">
        <v>51515</v>
      </c>
      <c r="J7" s="8">
        <v>51685</v>
      </c>
      <c r="K7" s="8">
        <v>51788</v>
      </c>
      <c r="N7" s="9" t="str">
        <f>B7</f>
        <v>Public</v>
      </c>
      <c r="O7" s="11">
        <f t="shared" ref="O7:W7" si="3">C7/C8</f>
        <v>0.95144493375418171</v>
      </c>
      <c r="P7" s="11">
        <f t="shared" si="3"/>
        <v>0.95314624108456392</v>
      </c>
      <c r="Q7" s="11">
        <f t="shared" si="3"/>
        <v>0.95170772040451035</v>
      </c>
      <c r="R7" s="11">
        <f t="shared" si="3"/>
        <v>0.94914009315657466</v>
      </c>
      <c r="S7" s="11">
        <f t="shared" si="3"/>
        <v>0.95819213070309994</v>
      </c>
      <c r="T7" s="11">
        <f t="shared" si="3"/>
        <v>0.93909201650879071</v>
      </c>
      <c r="U7" s="11">
        <f t="shared" si="3"/>
        <v>0.93474986844731545</v>
      </c>
      <c r="V7" s="11">
        <f t="shared" si="3"/>
        <v>0.93975290235188236</v>
      </c>
      <c r="W7" s="11">
        <f t="shared" si="3"/>
        <v>0.94077895654701349</v>
      </c>
    </row>
    <row r="8" spans="1:23">
      <c r="B8" s="130" t="s">
        <v>111</v>
      </c>
      <c r="C8" s="131">
        <v>52909</v>
      </c>
      <c r="D8" s="131">
        <v>53699</v>
      </c>
      <c r="E8" s="131">
        <v>55029.5</v>
      </c>
      <c r="F8" s="131">
        <v>55820</v>
      </c>
      <c r="G8" s="131">
        <v>56066</v>
      </c>
      <c r="H8" s="131">
        <v>55001</v>
      </c>
      <c r="I8" s="131">
        <v>55111</v>
      </c>
      <c r="J8" s="131">
        <v>54998.5</v>
      </c>
      <c r="K8" s="131">
        <v>55048</v>
      </c>
    </row>
    <row r="9" spans="1:23">
      <c r="B9" s="10"/>
      <c r="C9" s="8"/>
      <c r="D9" s="8"/>
      <c r="E9" s="8"/>
      <c r="F9" s="8"/>
      <c r="G9" s="8"/>
      <c r="H9" s="8"/>
      <c r="I9" s="8"/>
      <c r="J9" s="8"/>
      <c r="K9" s="8"/>
    </row>
    <row r="10" spans="1:23">
      <c r="B10" s="10"/>
      <c r="C10" s="8"/>
      <c r="D10" s="8"/>
      <c r="E10" s="8"/>
      <c r="F10" s="8"/>
      <c r="G10" s="8"/>
      <c r="H10" s="8"/>
      <c r="I10" s="8"/>
      <c r="J10" s="8"/>
      <c r="K10" s="8"/>
    </row>
    <row r="11" spans="1:23">
      <c r="B11" s="9" t="s">
        <v>193</v>
      </c>
      <c r="C11" s="9" t="s">
        <v>224</v>
      </c>
    </row>
    <row r="12" spans="1:23">
      <c r="B12" s="1" t="s">
        <v>149</v>
      </c>
      <c r="C12" s="10"/>
      <c r="D12" s="1"/>
      <c r="E12" s="10"/>
      <c r="F12" s="10"/>
      <c r="G12" s="10"/>
      <c r="H12" s="10"/>
      <c r="I12" s="10"/>
      <c r="J12" s="10"/>
      <c r="K12" s="10"/>
      <c r="M12" s="1"/>
    </row>
    <row r="13" spans="1:23">
      <c r="B13" s="128"/>
      <c r="C13" s="128" t="s">
        <v>112</v>
      </c>
      <c r="D13" s="128"/>
      <c r="E13" s="128"/>
      <c r="F13" s="128"/>
      <c r="G13" s="128"/>
      <c r="H13" s="128"/>
      <c r="I13" s="128"/>
      <c r="J13" s="128"/>
      <c r="K13" s="128"/>
    </row>
    <row r="14" spans="1:23">
      <c r="B14" s="129" t="s">
        <v>110</v>
      </c>
      <c r="C14" s="129" t="s">
        <v>0</v>
      </c>
      <c r="D14" s="129" t="s">
        <v>103</v>
      </c>
      <c r="E14" s="129" t="s">
        <v>104</v>
      </c>
      <c r="F14" s="129" t="s">
        <v>105</v>
      </c>
      <c r="G14" s="129" t="s">
        <v>106</v>
      </c>
      <c r="H14" s="129" t="s">
        <v>107</v>
      </c>
      <c r="I14" s="129" t="s">
        <v>108</v>
      </c>
      <c r="J14" s="129" t="s">
        <v>230</v>
      </c>
      <c r="K14" s="129" t="s">
        <v>234</v>
      </c>
    </row>
    <row r="15" spans="1:23">
      <c r="B15" s="132" t="s">
        <v>127</v>
      </c>
      <c r="C15" s="133"/>
      <c r="D15" s="133"/>
      <c r="E15" s="133"/>
      <c r="F15" s="133"/>
      <c r="G15" s="133"/>
      <c r="H15" s="133"/>
      <c r="I15" s="133"/>
      <c r="J15" s="133"/>
      <c r="K15" s="133"/>
      <c r="M15" s="1" t="s">
        <v>167</v>
      </c>
      <c r="N15" s="1"/>
      <c r="O15" s="1" t="str">
        <f>$C$14</f>
        <v>2015-2016</v>
      </c>
      <c r="P15" s="1" t="str">
        <f>$D$14</f>
        <v>2016-2017</v>
      </c>
      <c r="Q15" s="1" t="str">
        <f>$E$14</f>
        <v>2017-2018</v>
      </c>
      <c r="R15" s="1" t="str">
        <f>$F$14</f>
        <v>2018-2019</v>
      </c>
      <c r="S15" s="1" t="str">
        <f>$G$14</f>
        <v>2019-2020</v>
      </c>
      <c r="T15" s="1" t="str">
        <f>$H$14</f>
        <v>2020-2021</v>
      </c>
      <c r="U15" s="1" t="str">
        <f>$I$14</f>
        <v>2021-2022</v>
      </c>
      <c r="V15" s="1" t="str">
        <f>$J$14</f>
        <v>2022-2023</v>
      </c>
      <c r="W15" s="1" t="str">
        <f>$K$14</f>
        <v>2023-2024</v>
      </c>
    </row>
    <row r="16" spans="1:23">
      <c r="B16" s="3" t="s">
        <v>113</v>
      </c>
      <c r="C16" s="8">
        <v>134.5</v>
      </c>
      <c r="D16" s="8">
        <v>132.5</v>
      </c>
      <c r="E16" s="8">
        <v>139</v>
      </c>
      <c r="F16" s="8">
        <v>144</v>
      </c>
      <c r="G16" s="8">
        <v>131</v>
      </c>
      <c r="H16" s="8">
        <v>269</v>
      </c>
      <c r="I16" s="8">
        <v>245</v>
      </c>
      <c r="J16" s="8">
        <v>195</v>
      </c>
      <c r="K16" s="8">
        <v>185</v>
      </c>
      <c r="N16" s="9" t="str">
        <f>B16</f>
        <v>Home-Based</v>
      </c>
      <c r="O16" s="11">
        <f>C16/SUM(C16:C18)</f>
        <v>3.3238601260348451E-2</v>
      </c>
      <c r="P16" s="11">
        <f t="shared" ref="P16:V16" si="4">D16/SUM(D16:D18)</f>
        <v>3.2841739992564137E-2</v>
      </c>
      <c r="Q16" s="11">
        <f t="shared" si="4"/>
        <v>3.4152334152334152E-2</v>
      </c>
      <c r="R16" s="11">
        <f t="shared" si="4"/>
        <v>3.4615384615384617E-2</v>
      </c>
      <c r="S16" s="11">
        <f t="shared" si="4"/>
        <v>3.1873479318734792E-2</v>
      </c>
      <c r="T16" s="11">
        <f t="shared" si="4"/>
        <v>6.9080636877247054E-2</v>
      </c>
      <c r="U16" s="11">
        <f t="shared" si="4"/>
        <v>5.6976744186046514E-2</v>
      </c>
      <c r="V16" s="11">
        <f t="shared" si="4"/>
        <v>4.8267326732673269E-2</v>
      </c>
      <c r="W16" s="11">
        <f>K16/SUM(K16:K18)</f>
        <v>4.7668126771450658E-2</v>
      </c>
    </row>
    <row r="17" spans="2:23">
      <c r="B17" s="3" t="s">
        <v>114</v>
      </c>
      <c r="C17" s="8">
        <v>130</v>
      </c>
      <c r="D17" s="8">
        <v>109</v>
      </c>
      <c r="E17" s="8">
        <v>94</v>
      </c>
      <c r="F17" s="8">
        <v>127</v>
      </c>
      <c r="G17" s="8">
        <v>87</v>
      </c>
      <c r="H17" s="8">
        <v>92</v>
      </c>
      <c r="I17" s="8">
        <v>150</v>
      </c>
      <c r="J17" s="8">
        <v>146</v>
      </c>
      <c r="K17" s="8">
        <v>130</v>
      </c>
      <c r="N17" s="9" t="str">
        <f>B17</f>
        <v>Private</v>
      </c>
      <c r="O17" s="11">
        <f>C17/SUM(C16:C18)</f>
        <v>3.2126529099221549E-2</v>
      </c>
      <c r="P17" s="11">
        <f t="shared" ref="P17:W17" si="5">D17/SUM(D16:D18)</f>
        <v>2.7016978559920683E-2</v>
      </c>
      <c r="Q17" s="11">
        <f t="shared" si="5"/>
        <v>2.3095823095823097E-2</v>
      </c>
      <c r="R17" s="11">
        <f t="shared" si="5"/>
        <v>3.0528846153846153E-2</v>
      </c>
      <c r="S17" s="11">
        <f t="shared" si="5"/>
        <v>2.1167883211678833E-2</v>
      </c>
      <c r="T17" s="11">
        <f t="shared" si="5"/>
        <v>2.3626091422701591E-2</v>
      </c>
      <c r="U17" s="11">
        <f t="shared" si="5"/>
        <v>3.4883720930232558E-2</v>
      </c>
      <c r="V17" s="11">
        <f t="shared" si="5"/>
        <v>3.6138613861386136E-2</v>
      </c>
      <c r="W17" s="11">
        <f t="shared" si="5"/>
        <v>3.3496521515073437E-2</v>
      </c>
    </row>
    <row r="18" spans="2:23">
      <c r="B18" s="3" t="s">
        <v>115</v>
      </c>
      <c r="C18" s="8">
        <v>3782</v>
      </c>
      <c r="D18" s="8">
        <v>3793</v>
      </c>
      <c r="E18" s="8">
        <v>3837</v>
      </c>
      <c r="F18" s="8">
        <v>3889</v>
      </c>
      <c r="G18" s="8">
        <v>3892</v>
      </c>
      <c r="H18" s="8">
        <v>3533</v>
      </c>
      <c r="I18" s="8">
        <v>3905</v>
      </c>
      <c r="J18" s="8">
        <v>3699</v>
      </c>
      <c r="K18" s="8">
        <v>3566</v>
      </c>
      <c r="M18" s="19"/>
      <c r="N18" s="19" t="str">
        <f>B18</f>
        <v>Public</v>
      </c>
      <c r="O18" s="20">
        <f>C18/SUM(C16:C18)</f>
        <v>0.93463486964042997</v>
      </c>
      <c r="P18" s="20">
        <f t="shared" ref="P18:W18" si="6">D18/SUM(D16:D18)</f>
        <v>0.94014128144751519</v>
      </c>
      <c r="Q18" s="20">
        <f t="shared" si="6"/>
        <v>0.94275184275184276</v>
      </c>
      <c r="R18" s="20">
        <f t="shared" si="6"/>
        <v>0.93485576923076918</v>
      </c>
      <c r="S18" s="20">
        <f t="shared" si="6"/>
        <v>0.94695863746958642</v>
      </c>
      <c r="T18" s="20">
        <f t="shared" si="6"/>
        <v>0.90729327170005136</v>
      </c>
      <c r="U18" s="20">
        <f t="shared" si="6"/>
        <v>0.9081395348837209</v>
      </c>
      <c r="V18" s="20">
        <f t="shared" si="6"/>
        <v>0.91559405940594063</v>
      </c>
      <c r="W18" s="20">
        <f t="shared" si="6"/>
        <v>0.91883535171347586</v>
      </c>
    </row>
    <row r="19" spans="2:23">
      <c r="B19" s="132" t="s">
        <v>128</v>
      </c>
      <c r="C19" s="133"/>
      <c r="D19" s="133"/>
      <c r="E19" s="133"/>
      <c r="F19" s="133"/>
      <c r="G19" s="133"/>
      <c r="H19" s="133"/>
      <c r="I19" s="133"/>
      <c r="J19" s="133"/>
      <c r="K19" s="133"/>
      <c r="M19" s="1" t="s">
        <v>168</v>
      </c>
      <c r="N19" s="1"/>
      <c r="O19" s="1" t="str">
        <f>$C$14</f>
        <v>2015-2016</v>
      </c>
      <c r="P19" s="1" t="str">
        <f>$D$14</f>
        <v>2016-2017</v>
      </c>
      <c r="Q19" s="1" t="str">
        <f>$E$14</f>
        <v>2017-2018</v>
      </c>
      <c r="R19" s="1" t="str">
        <f>$F$14</f>
        <v>2018-2019</v>
      </c>
      <c r="S19" s="1" t="str">
        <f>$G$14</f>
        <v>2019-2020</v>
      </c>
      <c r="T19" s="1" t="str">
        <f>$H$14</f>
        <v>2020-2021</v>
      </c>
      <c r="U19" s="1" t="str">
        <f>$I$14</f>
        <v>2021-2022</v>
      </c>
      <c r="V19" s="1" t="str">
        <f>$J$14</f>
        <v>2022-2023</v>
      </c>
      <c r="W19" s="1" t="str">
        <f>$K$14</f>
        <v>2023-2024</v>
      </c>
    </row>
    <row r="20" spans="2:23">
      <c r="B20" s="3" t="s">
        <v>113</v>
      </c>
      <c r="C20" s="8">
        <v>134.5</v>
      </c>
      <c r="D20" s="8">
        <v>132.5</v>
      </c>
      <c r="E20" s="8">
        <v>139</v>
      </c>
      <c r="F20" s="8">
        <v>144</v>
      </c>
      <c r="G20" s="8">
        <v>136</v>
      </c>
      <c r="H20" s="8">
        <v>269</v>
      </c>
      <c r="I20" s="8">
        <v>245</v>
      </c>
      <c r="J20" s="8">
        <v>195</v>
      </c>
      <c r="K20" s="8">
        <v>174.5</v>
      </c>
      <c r="N20" s="9" t="str">
        <f>B20</f>
        <v>Home-Based</v>
      </c>
      <c r="O20" s="11">
        <f>C20/SUM(C20:C22)</f>
        <v>3.2969726682191447E-2</v>
      </c>
      <c r="P20" s="11">
        <f t="shared" ref="P20:W20" si="7">D20/SUM(D20:D22)</f>
        <v>3.1939255152464749E-2</v>
      </c>
      <c r="Q20" s="11">
        <f t="shared" si="7"/>
        <v>3.4068627450980389E-2</v>
      </c>
      <c r="R20" s="11">
        <f t="shared" si="7"/>
        <v>3.4976924945348556E-2</v>
      </c>
      <c r="S20" s="11">
        <f t="shared" si="7"/>
        <v>3.2327073924411698E-2</v>
      </c>
      <c r="T20" s="11">
        <f t="shared" si="7"/>
        <v>6.594753616082373E-2</v>
      </c>
      <c r="U20" s="11">
        <f t="shared" si="7"/>
        <v>6.0240963855421686E-2</v>
      </c>
      <c r="V20" s="11">
        <f t="shared" si="7"/>
        <v>4.4561243144424133E-2</v>
      </c>
      <c r="W20" s="11">
        <f t="shared" si="7"/>
        <v>4.2680689739513271E-2</v>
      </c>
    </row>
    <row r="21" spans="2:23">
      <c r="B21" s="3" t="s">
        <v>114</v>
      </c>
      <c r="C21" s="8">
        <v>115</v>
      </c>
      <c r="D21" s="8">
        <v>110</v>
      </c>
      <c r="E21" s="8">
        <v>126</v>
      </c>
      <c r="F21" s="8">
        <v>112</v>
      </c>
      <c r="G21" s="8">
        <v>104</v>
      </c>
      <c r="H21" s="8">
        <v>97</v>
      </c>
      <c r="I21" s="8">
        <v>125</v>
      </c>
      <c r="J21" s="8">
        <v>151</v>
      </c>
      <c r="K21" s="8">
        <v>137</v>
      </c>
      <c r="N21" s="9" t="str">
        <f>B21</f>
        <v>Private</v>
      </c>
      <c r="O21" s="11">
        <f>C21/SUM(C20:C22)</f>
        <v>2.818972913347224E-2</v>
      </c>
      <c r="P21" s="11">
        <f t="shared" ref="P21:W21" si="8">D21/SUM(D20:D22)</f>
        <v>2.6515608051102809E-2</v>
      </c>
      <c r="Q21" s="11">
        <f t="shared" si="8"/>
        <v>3.0882352941176472E-2</v>
      </c>
      <c r="R21" s="11">
        <f t="shared" si="8"/>
        <v>2.7204274957493321E-2</v>
      </c>
      <c r="S21" s="11">
        <f t="shared" si="8"/>
        <v>2.4720703589256002E-2</v>
      </c>
      <c r="T21" s="11">
        <f t="shared" si="8"/>
        <v>2.3780338318215247E-2</v>
      </c>
      <c r="U21" s="11">
        <f t="shared" si="8"/>
        <v>3.073518564052127E-2</v>
      </c>
      <c r="V21" s="11">
        <f t="shared" si="8"/>
        <v>3.4506398537477147E-2</v>
      </c>
      <c r="W21" s="11">
        <f t="shared" si="8"/>
        <v>3.3508621743915862E-2</v>
      </c>
    </row>
    <row r="22" spans="2:23">
      <c r="B22" s="3" t="s">
        <v>115</v>
      </c>
      <c r="C22" s="8">
        <v>3830</v>
      </c>
      <c r="D22" s="8">
        <v>3906</v>
      </c>
      <c r="E22" s="8">
        <v>3815</v>
      </c>
      <c r="F22" s="8">
        <v>3861</v>
      </c>
      <c r="G22" s="8">
        <v>3967</v>
      </c>
      <c r="H22" s="8">
        <v>3713</v>
      </c>
      <c r="I22" s="8">
        <v>3697</v>
      </c>
      <c r="J22" s="8">
        <v>4030</v>
      </c>
      <c r="K22" s="8">
        <v>3777</v>
      </c>
      <c r="M22" s="19"/>
      <c r="N22" s="19" t="str">
        <f>B22</f>
        <v>Public</v>
      </c>
      <c r="O22" s="20">
        <f>C22/SUM(C20:C22)</f>
        <v>0.93884054418433627</v>
      </c>
      <c r="P22" s="20">
        <f t="shared" ref="P22:W22" si="9">D22/SUM(D20:D22)</f>
        <v>0.94154513679643248</v>
      </c>
      <c r="Q22" s="20">
        <f t="shared" si="9"/>
        <v>0.93504901960784315</v>
      </c>
      <c r="R22" s="20">
        <f t="shared" si="9"/>
        <v>0.93781880009715812</v>
      </c>
      <c r="S22" s="20">
        <f t="shared" si="9"/>
        <v>0.94295222248633226</v>
      </c>
      <c r="T22" s="20">
        <f t="shared" si="9"/>
        <v>0.91027212552096104</v>
      </c>
      <c r="U22" s="20">
        <f t="shared" si="9"/>
        <v>0.9090238505040571</v>
      </c>
      <c r="V22" s="20">
        <f t="shared" si="9"/>
        <v>0.92093235831809872</v>
      </c>
      <c r="W22" s="20">
        <f t="shared" si="9"/>
        <v>0.92381068851657089</v>
      </c>
    </row>
    <row r="23" spans="2:23">
      <c r="B23" s="132" t="s">
        <v>130</v>
      </c>
      <c r="C23" s="133"/>
      <c r="D23" s="133"/>
      <c r="E23" s="133"/>
      <c r="F23" s="133"/>
      <c r="G23" s="133"/>
      <c r="H23" s="133"/>
      <c r="I23" s="133"/>
      <c r="J23" s="133"/>
      <c r="K23" s="133"/>
      <c r="M23" s="1" t="s">
        <v>169</v>
      </c>
      <c r="N23" s="1"/>
      <c r="O23" s="1" t="str">
        <f>$C$14</f>
        <v>2015-2016</v>
      </c>
      <c r="P23" s="1" t="str">
        <f>$D$14</f>
        <v>2016-2017</v>
      </c>
      <c r="Q23" s="1" t="str">
        <f>$E$14</f>
        <v>2017-2018</v>
      </c>
      <c r="R23" s="1" t="str">
        <f>$F$14</f>
        <v>2018-2019</v>
      </c>
      <c r="S23" s="1" t="str">
        <f>$G$14</f>
        <v>2019-2020</v>
      </c>
      <c r="T23" s="1" t="str">
        <f>$H$14</f>
        <v>2020-2021</v>
      </c>
      <c r="U23" s="1" t="str">
        <f>$I$14</f>
        <v>2021-2022</v>
      </c>
      <c r="V23" s="1" t="str">
        <f>$J$14</f>
        <v>2022-2023</v>
      </c>
      <c r="W23" s="1" t="str">
        <f>$K$14</f>
        <v>2023-2024</v>
      </c>
    </row>
    <row r="24" spans="2:23">
      <c r="B24" s="3" t="s">
        <v>113</v>
      </c>
      <c r="C24" s="8">
        <v>83</v>
      </c>
      <c r="D24" s="8">
        <v>0</v>
      </c>
      <c r="E24" s="8">
        <v>67.5</v>
      </c>
      <c r="F24" s="8">
        <v>64</v>
      </c>
      <c r="G24" s="8">
        <v>61</v>
      </c>
      <c r="H24" s="8">
        <v>187</v>
      </c>
      <c r="I24" s="8">
        <v>102</v>
      </c>
      <c r="J24" s="8">
        <v>69.5</v>
      </c>
      <c r="K24" s="8">
        <v>149.5</v>
      </c>
      <c r="N24" s="9" t="str">
        <f>B24</f>
        <v>Home-Based</v>
      </c>
      <c r="O24" s="11">
        <f>C24/SUM(C24:C26)</f>
        <v>2.0488768205381386E-2</v>
      </c>
      <c r="P24" s="11">
        <f t="shared" ref="P24:W24" si="10">D24/SUM(D24:D26)</f>
        <v>0</v>
      </c>
      <c r="Q24" s="11">
        <f t="shared" si="10"/>
        <v>1.6200648025921038E-2</v>
      </c>
      <c r="R24" s="11">
        <f t="shared" si="10"/>
        <v>1.567858892699657E-2</v>
      </c>
      <c r="S24" s="11">
        <f t="shared" si="10"/>
        <v>1.5132721409079633E-2</v>
      </c>
      <c r="T24" s="11">
        <f t="shared" si="10"/>
        <v>4.4768972947091215E-2</v>
      </c>
      <c r="U24" s="11">
        <f t="shared" si="10"/>
        <v>2.5506376594148537E-2</v>
      </c>
      <c r="V24" s="11">
        <f t="shared" si="10"/>
        <v>1.7486476286325325E-2</v>
      </c>
      <c r="W24" s="11">
        <f t="shared" si="10"/>
        <v>3.4755317912356157E-2</v>
      </c>
    </row>
    <row r="25" spans="2:23">
      <c r="B25" s="3" t="s">
        <v>114</v>
      </c>
      <c r="C25" s="8">
        <v>95</v>
      </c>
      <c r="D25" s="8">
        <v>111</v>
      </c>
      <c r="E25" s="8">
        <v>109</v>
      </c>
      <c r="F25" s="8">
        <v>124</v>
      </c>
      <c r="G25" s="8">
        <v>70</v>
      </c>
      <c r="H25" s="8">
        <v>94</v>
      </c>
      <c r="I25" s="8">
        <v>114</v>
      </c>
      <c r="J25" s="8">
        <v>135</v>
      </c>
      <c r="K25" s="8">
        <v>130</v>
      </c>
      <c r="N25" s="9" t="str">
        <f>B25</f>
        <v>Private</v>
      </c>
      <c r="O25" s="11">
        <f>C25/SUM(C24:C26)</f>
        <v>2.3450999753147371E-2</v>
      </c>
      <c r="P25" s="11">
        <f t="shared" ref="P25:W25" si="11">D25/SUM(D24:D26)</f>
        <v>2.7543424317617866E-2</v>
      </c>
      <c r="Q25" s="11">
        <f t="shared" si="11"/>
        <v>2.6161046441857676E-2</v>
      </c>
      <c r="R25" s="11">
        <f t="shared" si="11"/>
        <v>3.0377266046055854E-2</v>
      </c>
      <c r="S25" s="11">
        <f t="shared" si="11"/>
        <v>1.7365418010419249E-2</v>
      </c>
      <c r="T25" s="11">
        <f t="shared" si="11"/>
        <v>2.2504189609767775E-2</v>
      </c>
      <c r="U25" s="11">
        <f t="shared" si="11"/>
        <v>2.8507126781695424E-2</v>
      </c>
      <c r="V25" s="11">
        <f t="shared" si="11"/>
        <v>3.3966536671279406E-2</v>
      </c>
      <c r="W25" s="11">
        <f t="shared" si="11"/>
        <v>3.0222015575961873E-2</v>
      </c>
    </row>
    <row r="26" spans="2:23">
      <c r="B26" s="3" t="s">
        <v>115</v>
      </c>
      <c r="C26" s="8">
        <v>3873</v>
      </c>
      <c r="D26" s="8">
        <v>3919</v>
      </c>
      <c r="E26" s="8">
        <v>3990</v>
      </c>
      <c r="F26" s="8">
        <v>3894</v>
      </c>
      <c r="G26" s="8">
        <v>3900</v>
      </c>
      <c r="H26" s="8">
        <v>3896</v>
      </c>
      <c r="I26" s="8">
        <v>3783</v>
      </c>
      <c r="J26" s="8">
        <v>3770</v>
      </c>
      <c r="K26" s="8">
        <v>4022</v>
      </c>
      <c r="M26" s="19"/>
      <c r="N26" s="19" t="str">
        <f>B26</f>
        <v>Public</v>
      </c>
      <c r="O26" s="20">
        <f>C26/SUM(C24:C26)</f>
        <v>0.95606023204147128</v>
      </c>
      <c r="P26" s="20">
        <f t="shared" ref="P26:W26" si="12">D26/SUM(D24:D26)</f>
        <v>0.97245657568238209</v>
      </c>
      <c r="Q26" s="20">
        <f t="shared" si="12"/>
        <v>0.95763830553222129</v>
      </c>
      <c r="R26" s="20">
        <f t="shared" si="12"/>
        <v>0.95394414502694758</v>
      </c>
      <c r="S26" s="20">
        <f t="shared" si="12"/>
        <v>0.96750186058050114</v>
      </c>
      <c r="T26" s="20">
        <f t="shared" si="12"/>
        <v>0.932726837443141</v>
      </c>
      <c r="U26" s="20">
        <f t="shared" si="12"/>
        <v>0.94598649662415601</v>
      </c>
      <c r="V26" s="20">
        <f t="shared" si="12"/>
        <v>0.94854698704239526</v>
      </c>
      <c r="W26" s="20">
        <f t="shared" si="12"/>
        <v>0.93502266651168198</v>
      </c>
    </row>
    <row r="27" spans="2:23">
      <c r="B27" s="132" t="s">
        <v>133</v>
      </c>
      <c r="C27" s="133"/>
      <c r="D27" s="133"/>
      <c r="E27" s="133"/>
      <c r="F27" s="133"/>
      <c r="G27" s="133"/>
      <c r="H27" s="133"/>
      <c r="I27" s="133"/>
      <c r="J27" s="133"/>
      <c r="K27" s="133"/>
      <c r="M27" s="1" t="s">
        <v>170</v>
      </c>
      <c r="N27" s="1"/>
      <c r="O27" s="1" t="str">
        <f>$C$14</f>
        <v>2015-2016</v>
      </c>
      <c r="P27" s="1" t="str">
        <f>$D$14</f>
        <v>2016-2017</v>
      </c>
      <c r="Q27" s="1" t="str">
        <f>$E$14</f>
        <v>2017-2018</v>
      </c>
      <c r="R27" s="1" t="str">
        <f>$F$14</f>
        <v>2018-2019</v>
      </c>
      <c r="S27" s="1" t="str">
        <f>$G$14</f>
        <v>2019-2020</v>
      </c>
      <c r="T27" s="1" t="str">
        <f>$H$14</f>
        <v>2020-2021</v>
      </c>
      <c r="U27" s="1" t="str">
        <f>$I$14</f>
        <v>2021-2022</v>
      </c>
      <c r="V27" s="1" t="str">
        <f>$J$14</f>
        <v>2022-2023</v>
      </c>
      <c r="W27" s="1" t="str">
        <f>$K$14</f>
        <v>2023-2024</v>
      </c>
    </row>
    <row r="28" spans="2:23">
      <c r="B28" s="3" t="s">
        <v>113</v>
      </c>
      <c r="C28" s="8">
        <v>133</v>
      </c>
      <c r="D28" s="8">
        <v>122</v>
      </c>
      <c r="E28" s="8">
        <v>135</v>
      </c>
      <c r="F28" s="8">
        <v>126</v>
      </c>
      <c r="G28" s="8">
        <v>140</v>
      </c>
      <c r="H28" s="8">
        <v>262</v>
      </c>
      <c r="I28" s="8">
        <v>256</v>
      </c>
      <c r="J28" s="8">
        <v>178</v>
      </c>
      <c r="K28" s="8">
        <v>187</v>
      </c>
      <c r="N28" s="9" t="str">
        <f>B28</f>
        <v>Home-Based</v>
      </c>
      <c r="O28" s="11">
        <f>C28/SUM(C28:C30)</f>
        <v>3.2986111111111112E-2</v>
      </c>
      <c r="P28" s="11">
        <f t="shared" ref="P28:W28" si="13">D28/SUM(D28:D30)</f>
        <v>2.9249580436346199E-2</v>
      </c>
      <c r="Q28" s="11">
        <f t="shared" si="13"/>
        <v>3.1690140845070422E-2</v>
      </c>
      <c r="R28" s="11">
        <f t="shared" si="13"/>
        <v>2.9377477267428304E-2</v>
      </c>
      <c r="S28" s="11">
        <f t="shared" si="13"/>
        <v>3.3301617507136061E-2</v>
      </c>
      <c r="T28" s="11">
        <f t="shared" si="13"/>
        <v>6.3561377971858318E-2</v>
      </c>
      <c r="U28" s="11">
        <f t="shared" si="13"/>
        <v>6.0009376465072671E-2</v>
      </c>
      <c r="V28" s="11">
        <f t="shared" si="13"/>
        <v>4.3067989353980159E-2</v>
      </c>
      <c r="W28" s="11">
        <f t="shared" si="13"/>
        <v>4.5609756097560974E-2</v>
      </c>
    </row>
    <row r="29" spans="2:23">
      <c r="B29" s="3" t="s">
        <v>114</v>
      </c>
      <c r="C29" s="8">
        <v>115</v>
      </c>
      <c r="D29" s="8">
        <v>92</v>
      </c>
      <c r="E29" s="8">
        <v>117</v>
      </c>
      <c r="F29" s="8">
        <v>130</v>
      </c>
      <c r="G29" s="8">
        <v>82</v>
      </c>
      <c r="H29" s="8">
        <v>69</v>
      </c>
      <c r="I29" s="8">
        <v>128</v>
      </c>
      <c r="J29" s="8">
        <v>121</v>
      </c>
      <c r="K29" s="8">
        <v>127</v>
      </c>
      <c r="N29" s="9" t="str">
        <f>B29</f>
        <v>Private</v>
      </c>
      <c r="O29" s="11">
        <f>C29/SUM(C28:C30)</f>
        <v>2.8521825396825396E-2</v>
      </c>
      <c r="P29" s="11">
        <f t="shared" ref="P29:W29" si="14">D29/SUM(D28:D30)</f>
        <v>2.2057060656916806E-2</v>
      </c>
      <c r="Q29" s="11">
        <f t="shared" si="14"/>
        <v>2.7464788732394368E-2</v>
      </c>
      <c r="R29" s="11">
        <f t="shared" si="14"/>
        <v>3.0310095593378411E-2</v>
      </c>
      <c r="S29" s="11">
        <f t="shared" si="14"/>
        <v>1.9505233111322549E-2</v>
      </c>
      <c r="T29" s="11">
        <f t="shared" si="14"/>
        <v>1.6739446870451237E-2</v>
      </c>
      <c r="U29" s="11">
        <f t="shared" si="14"/>
        <v>3.0004688232536336E-2</v>
      </c>
      <c r="V29" s="11">
        <f t="shared" si="14"/>
        <v>2.9276554560851681E-2</v>
      </c>
      <c r="W29" s="11">
        <f t="shared" si="14"/>
        <v>3.0975609756097561E-2</v>
      </c>
    </row>
    <row r="30" spans="2:23">
      <c r="B30" s="3" t="s">
        <v>115</v>
      </c>
      <c r="C30" s="8">
        <v>3784</v>
      </c>
      <c r="D30" s="8">
        <v>3957</v>
      </c>
      <c r="E30" s="8">
        <v>4008</v>
      </c>
      <c r="F30" s="8">
        <v>4033</v>
      </c>
      <c r="G30" s="8">
        <v>3982</v>
      </c>
      <c r="H30" s="8">
        <v>3791</v>
      </c>
      <c r="I30" s="8">
        <v>3882</v>
      </c>
      <c r="J30" s="8">
        <v>3834</v>
      </c>
      <c r="K30" s="8">
        <v>3786</v>
      </c>
      <c r="M30" s="19"/>
      <c r="N30" s="19" t="str">
        <f>B30</f>
        <v>Public</v>
      </c>
      <c r="O30" s="20">
        <f>C30/SUM(C28:C30)</f>
        <v>0.93849206349206349</v>
      </c>
      <c r="P30" s="20">
        <f t="shared" ref="P30:W30" si="15">D30/SUM(D28:D30)</f>
        <v>0.94869335890673701</v>
      </c>
      <c r="Q30" s="20">
        <f t="shared" si="15"/>
        <v>0.94084507042253518</v>
      </c>
      <c r="R30" s="20">
        <f t="shared" si="15"/>
        <v>0.94031242713919327</v>
      </c>
      <c r="S30" s="20">
        <f t="shared" si="15"/>
        <v>0.94719314938154142</v>
      </c>
      <c r="T30" s="20">
        <f t="shared" si="15"/>
        <v>0.9196991751576904</v>
      </c>
      <c r="U30" s="20">
        <f t="shared" si="15"/>
        <v>0.90998593530239102</v>
      </c>
      <c r="V30" s="20">
        <f t="shared" si="15"/>
        <v>0.9276554560851682</v>
      </c>
      <c r="W30" s="20">
        <f t="shared" si="15"/>
        <v>0.92341463414634151</v>
      </c>
    </row>
    <row r="31" spans="2:23">
      <c r="B31" s="132" t="s">
        <v>134</v>
      </c>
      <c r="C31" s="133"/>
      <c r="D31" s="133"/>
      <c r="E31" s="133"/>
      <c r="F31" s="133"/>
      <c r="G31" s="133"/>
      <c r="H31" s="133"/>
      <c r="I31" s="133"/>
      <c r="J31" s="133"/>
      <c r="K31" s="133"/>
      <c r="M31" s="1" t="s">
        <v>171</v>
      </c>
      <c r="N31" s="1"/>
      <c r="O31" s="1" t="str">
        <f>$C$14</f>
        <v>2015-2016</v>
      </c>
      <c r="P31" s="1" t="str">
        <f>$D$14</f>
        <v>2016-2017</v>
      </c>
      <c r="Q31" s="1" t="str">
        <f>$E$14</f>
        <v>2017-2018</v>
      </c>
      <c r="R31" s="1" t="str">
        <f>$F$14</f>
        <v>2018-2019</v>
      </c>
      <c r="S31" s="1" t="str">
        <f>$G$14</f>
        <v>2019-2020</v>
      </c>
      <c r="T31" s="1" t="str">
        <f>$H$14</f>
        <v>2020-2021</v>
      </c>
      <c r="U31" s="1" t="str">
        <f>$I$14</f>
        <v>2021-2022</v>
      </c>
      <c r="V31" s="1" t="str">
        <f>$J$14</f>
        <v>2022-2023</v>
      </c>
      <c r="W31" s="1" t="str">
        <f>$K$14</f>
        <v>2023-2024</v>
      </c>
    </row>
    <row r="32" spans="2:23">
      <c r="B32" s="3" t="s">
        <v>113</v>
      </c>
      <c r="C32" s="8">
        <v>137</v>
      </c>
      <c r="D32" s="8">
        <v>146</v>
      </c>
      <c r="E32" s="8">
        <v>148</v>
      </c>
      <c r="F32" s="8">
        <v>165</v>
      </c>
      <c r="G32" s="8">
        <v>132</v>
      </c>
      <c r="H32" s="8">
        <v>276</v>
      </c>
      <c r="I32" s="8">
        <v>234</v>
      </c>
      <c r="J32" s="8">
        <v>212</v>
      </c>
      <c r="K32" s="8">
        <v>190</v>
      </c>
      <c r="N32" s="9" t="str">
        <f>B32</f>
        <v>Home-Based</v>
      </c>
      <c r="O32" s="11">
        <f>C32/SUM(C32:C34)</f>
        <v>3.3694048204623711E-2</v>
      </c>
      <c r="P32" s="11">
        <f t="shared" ref="P32:W32" si="16">D32/SUM(D32:D34)</f>
        <v>3.5231660231660231E-2</v>
      </c>
      <c r="Q32" s="11">
        <f t="shared" si="16"/>
        <v>3.4291010194624653E-2</v>
      </c>
      <c r="R32" s="11">
        <f t="shared" si="16"/>
        <v>3.7922316708802577E-2</v>
      </c>
      <c r="S32" s="11">
        <f t="shared" si="16"/>
        <v>3.04077401520387E-2</v>
      </c>
      <c r="T32" s="11">
        <f t="shared" si="16"/>
        <v>6.433566433566433E-2</v>
      </c>
      <c r="U32" s="11">
        <f t="shared" si="16"/>
        <v>5.6453558504221957E-2</v>
      </c>
      <c r="V32" s="11">
        <f t="shared" si="16"/>
        <v>4.9279404927940494E-2</v>
      </c>
      <c r="W32" s="11">
        <f t="shared" si="16"/>
        <v>4.5508982035928146E-2</v>
      </c>
    </row>
    <row r="33" spans="2:23">
      <c r="B33" s="3" t="s">
        <v>114</v>
      </c>
      <c r="C33" s="8">
        <v>97</v>
      </c>
      <c r="D33" s="8">
        <v>105</v>
      </c>
      <c r="E33" s="8">
        <v>86</v>
      </c>
      <c r="F33" s="8">
        <v>126</v>
      </c>
      <c r="G33" s="8">
        <v>81</v>
      </c>
      <c r="H33" s="8">
        <v>80</v>
      </c>
      <c r="I33" s="8">
        <v>97</v>
      </c>
      <c r="J33" s="8">
        <v>136</v>
      </c>
      <c r="K33" s="8">
        <v>123</v>
      </c>
      <c r="N33" s="9" t="str">
        <f>B33</f>
        <v>Private</v>
      </c>
      <c r="O33" s="11">
        <f>C33/SUM(C32:C34)</f>
        <v>2.3856369896704376E-2</v>
      </c>
      <c r="P33" s="11">
        <f t="shared" ref="P33:W33" si="17">D33/SUM(D32:D34)</f>
        <v>2.5337837837837839E-2</v>
      </c>
      <c r="Q33" s="11">
        <f t="shared" si="17"/>
        <v>1.9925857275254866E-2</v>
      </c>
      <c r="R33" s="11">
        <f t="shared" si="17"/>
        <v>2.8958860032176511E-2</v>
      </c>
      <c r="S33" s="11">
        <f t="shared" si="17"/>
        <v>1.8659295093296474E-2</v>
      </c>
      <c r="T33" s="11">
        <f t="shared" si="17"/>
        <v>1.8648018648018648E-2</v>
      </c>
      <c r="U33" s="11">
        <f t="shared" si="17"/>
        <v>2.3401688781664657E-2</v>
      </c>
      <c r="V33" s="11">
        <f t="shared" si="17"/>
        <v>3.1613203161320318E-2</v>
      </c>
      <c r="W33" s="11">
        <f t="shared" si="17"/>
        <v>2.9461077844311376E-2</v>
      </c>
    </row>
    <row r="34" spans="2:23">
      <c r="B34" s="3" t="s">
        <v>115</v>
      </c>
      <c r="C34" s="8">
        <v>3832</v>
      </c>
      <c r="D34" s="8">
        <v>3893</v>
      </c>
      <c r="E34" s="8">
        <v>4082</v>
      </c>
      <c r="F34" s="8">
        <v>4060</v>
      </c>
      <c r="G34" s="8">
        <v>4128</v>
      </c>
      <c r="H34" s="8">
        <v>3934</v>
      </c>
      <c r="I34" s="8">
        <v>3814</v>
      </c>
      <c r="J34" s="8">
        <v>3954</v>
      </c>
      <c r="K34" s="8">
        <v>3862</v>
      </c>
      <c r="M34" s="19"/>
      <c r="N34" s="19" t="str">
        <f>B34</f>
        <v>Public</v>
      </c>
      <c r="O34" s="20">
        <f>C34/SUM(C32:C34)</f>
        <v>0.9424495818986719</v>
      </c>
      <c r="P34" s="20">
        <f t="shared" ref="P34:V34" si="18">D34/SUM(D32:D34)</f>
        <v>0.93943050193050193</v>
      </c>
      <c r="Q34" s="20">
        <f t="shared" si="18"/>
        <v>0.94578313253012047</v>
      </c>
      <c r="R34" s="20">
        <f t="shared" si="18"/>
        <v>0.93311882325902096</v>
      </c>
      <c r="S34" s="20">
        <f t="shared" si="18"/>
        <v>0.95093296475466482</v>
      </c>
      <c r="T34" s="20">
        <f t="shared" si="18"/>
        <v>0.91701631701631703</v>
      </c>
      <c r="U34" s="20">
        <f t="shared" si="18"/>
        <v>0.92014475271411333</v>
      </c>
      <c r="V34" s="20">
        <f t="shared" si="18"/>
        <v>0.9191073919107392</v>
      </c>
      <c r="W34" s="20">
        <f>K34/SUM(K32:K34)</f>
        <v>0.92502994011976047</v>
      </c>
    </row>
    <row r="35" spans="2:23">
      <c r="B35" s="132" t="s">
        <v>135</v>
      </c>
      <c r="C35" s="133"/>
      <c r="D35" s="133"/>
      <c r="E35" s="133"/>
      <c r="F35" s="133"/>
      <c r="G35" s="133"/>
      <c r="H35" s="133"/>
      <c r="I35" s="133"/>
      <c r="J35" s="133"/>
      <c r="K35" s="133"/>
      <c r="M35" s="1" t="s">
        <v>172</v>
      </c>
      <c r="N35" s="1"/>
      <c r="O35" s="1" t="str">
        <f>$C$14</f>
        <v>2015-2016</v>
      </c>
      <c r="P35" s="1" t="str">
        <f>$D$14</f>
        <v>2016-2017</v>
      </c>
      <c r="Q35" s="1" t="str">
        <f>$E$14</f>
        <v>2017-2018</v>
      </c>
      <c r="R35" s="1" t="str">
        <f>$F$14</f>
        <v>2018-2019</v>
      </c>
      <c r="S35" s="1" t="str">
        <f>$G$14</f>
        <v>2019-2020</v>
      </c>
      <c r="T35" s="1" t="str">
        <f>$H$14</f>
        <v>2020-2021</v>
      </c>
      <c r="U35" s="1" t="str">
        <f>$I$14</f>
        <v>2021-2022</v>
      </c>
      <c r="V35" s="1" t="str">
        <f>$J$14</f>
        <v>2022-2023</v>
      </c>
      <c r="W35" s="1" t="str">
        <f>$K$14</f>
        <v>2023-2024</v>
      </c>
    </row>
    <row r="36" spans="2:23">
      <c r="B36" s="3" t="s">
        <v>113</v>
      </c>
      <c r="C36" s="8">
        <v>159</v>
      </c>
      <c r="D36" s="8">
        <v>142</v>
      </c>
      <c r="E36" s="8">
        <v>144</v>
      </c>
      <c r="F36" s="8">
        <v>162</v>
      </c>
      <c r="G36" s="8">
        <v>133</v>
      </c>
      <c r="H36" s="8">
        <v>254</v>
      </c>
      <c r="I36" s="8">
        <v>254</v>
      </c>
      <c r="J36" s="8">
        <v>205</v>
      </c>
      <c r="K36" s="8">
        <v>199</v>
      </c>
      <c r="N36" s="9" t="str">
        <f>B36</f>
        <v>Home-Based</v>
      </c>
      <c r="O36" s="11">
        <f>C36/SUM(C36:C38)</f>
        <v>3.9056742815033164E-2</v>
      </c>
      <c r="P36" s="11">
        <f t="shared" ref="P36:W36" si="19">D36/SUM(D36:D38)</f>
        <v>3.3825631252977606E-2</v>
      </c>
      <c r="Q36" s="11">
        <f t="shared" si="19"/>
        <v>3.3962264150943396E-2</v>
      </c>
      <c r="R36" s="11">
        <f t="shared" si="19"/>
        <v>3.6339165545087482E-2</v>
      </c>
      <c r="S36" s="11">
        <f t="shared" si="19"/>
        <v>3.0560661764705881E-2</v>
      </c>
      <c r="T36" s="11">
        <f t="shared" si="19"/>
        <v>5.7832422586520944E-2</v>
      </c>
      <c r="U36" s="11">
        <f t="shared" si="19"/>
        <v>6.0189573459715637E-2</v>
      </c>
      <c r="V36" s="11">
        <f t="shared" si="19"/>
        <v>4.9125329499161277E-2</v>
      </c>
      <c r="W36" s="11">
        <f t="shared" si="19"/>
        <v>4.5873674504379895E-2</v>
      </c>
    </row>
    <row r="37" spans="2:23">
      <c r="B37" s="3" t="s">
        <v>114</v>
      </c>
      <c r="C37" s="8">
        <v>93</v>
      </c>
      <c r="D37" s="8">
        <v>106</v>
      </c>
      <c r="E37" s="8">
        <v>112</v>
      </c>
      <c r="F37" s="8">
        <v>108</v>
      </c>
      <c r="G37" s="8">
        <v>83</v>
      </c>
      <c r="H37" s="8">
        <v>81</v>
      </c>
      <c r="I37" s="8">
        <v>111</v>
      </c>
      <c r="J37" s="8">
        <v>116</v>
      </c>
      <c r="K37" s="8">
        <v>125</v>
      </c>
      <c r="N37" s="9" t="str">
        <f>B37</f>
        <v>Private</v>
      </c>
      <c r="O37" s="11">
        <f>C37/SUM(C36:C38)</f>
        <v>2.2844509948415623E-2</v>
      </c>
      <c r="P37" s="11">
        <f t="shared" ref="P37:W37" si="20">D37/SUM(D36:D38)</f>
        <v>2.5250119104335399E-2</v>
      </c>
      <c r="Q37" s="11">
        <f t="shared" si="20"/>
        <v>2.6415094339622643E-2</v>
      </c>
      <c r="R37" s="11">
        <f t="shared" si="20"/>
        <v>2.4226110363391656E-2</v>
      </c>
      <c r="S37" s="11">
        <f t="shared" si="20"/>
        <v>1.907169117647059E-2</v>
      </c>
      <c r="T37" s="11">
        <f t="shared" si="20"/>
        <v>1.8442622950819672E-2</v>
      </c>
      <c r="U37" s="11">
        <f t="shared" si="20"/>
        <v>2.6303317535545025E-2</v>
      </c>
      <c r="V37" s="11">
        <f t="shared" si="20"/>
        <v>2.7797747423915647E-2</v>
      </c>
      <c r="W37" s="11">
        <f t="shared" si="20"/>
        <v>2.8815122176118028E-2</v>
      </c>
    </row>
    <row r="38" spans="2:23">
      <c r="B38" s="3" t="s">
        <v>115</v>
      </c>
      <c r="C38" s="8">
        <v>3819</v>
      </c>
      <c r="D38" s="8">
        <v>3950</v>
      </c>
      <c r="E38" s="8">
        <v>3984</v>
      </c>
      <c r="F38" s="8">
        <v>4188</v>
      </c>
      <c r="G38" s="8">
        <v>4136</v>
      </c>
      <c r="H38" s="8">
        <v>4057</v>
      </c>
      <c r="I38" s="8">
        <v>3855</v>
      </c>
      <c r="J38" s="8">
        <v>3852</v>
      </c>
      <c r="K38" s="8">
        <v>4014</v>
      </c>
      <c r="M38" s="19"/>
      <c r="N38" s="19" t="str">
        <f>B38</f>
        <v>Public</v>
      </c>
      <c r="O38" s="20">
        <f>C38/SUM(C36:C38)</f>
        <v>0.93809874723655118</v>
      </c>
      <c r="P38" s="20">
        <f t="shared" ref="P38:W38" si="21">D38/SUM(D36:D38)</f>
        <v>0.94092424964268695</v>
      </c>
      <c r="Q38" s="20">
        <f t="shared" si="21"/>
        <v>0.93962264150943398</v>
      </c>
      <c r="R38" s="20">
        <f t="shared" si="21"/>
        <v>0.93943472409152085</v>
      </c>
      <c r="S38" s="20">
        <f t="shared" si="21"/>
        <v>0.95036764705882348</v>
      </c>
      <c r="T38" s="20">
        <f t="shared" si="21"/>
        <v>0.92372495446265934</v>
      </c>
      <c r="U38" s="20">
        <f t="shared" si="21"/>
        <v>0.9135071090047393</v>
      </c>
      <c r="V38" s="20">
        <f t="shared" si="21"/>
        <v>0.92307692307692313</v>
      </c>
      <c r="W38" s="20">
        <f t="shared" si="21"/>
        <v>0.92531120331950212</v>
      </c>
    </row>
    <row r="39" spans="2:23">
      <c r="B39" s="132" t="s">
        <v>136</v>
      </c>
      <c r="C39" s="133"/>
      <c r="D39" s="133"/>
      <c r="E39" s="133"/>
      <c r="F39" s="133"/>
      <c r="G39" s="133"/>
      <c r="H39" s="133"/>
      <c r="I39" s="133"/>
      <c r="J39" s="133"/>
      <c r="K39" s="133"/>
      <c r="M39" s="1" t="s">
        <v>173</v>
      </c>
      <c r="N39" s="1"/>
      <c r="O39" s="1" t="str">
        <f>$C$14</f>
        <v>2015-2016</v>
      </c>
      <c r="P39" s="1" t="str">
        <f>$D$14</f>
        <v>2016-2017</v>
      </c>
      <c r="Q39" s="1" t="str">
        <f>$E$14</f>
        <v>2017-2018</v>
      </c>
      <c r="R39" s="1" t="str">
        <f>$F$14</f>
        <v>2018-2019</v>
      </c>
      <c r="S39" s="1" t="str">
        <f>$G$14</f>
        <v>2019-2020</v>
      </c>
      <c r="T39" s="1" t="str">
        <f>$H$14</f>
        <v>2020-2021</v>
      </c>
      <c r="U39" s="1" t="str">
        <f>$I$14</f>
        <v>2021-2022</v>
      </c>
      <c r="V39" s="1" t="str">
        <f>$J$14</f>
        <v>2022-2023</v>
      </c>
      <c r="W39" s="1" t="str">
        <f>$K$14</f>
        <v>2023-2024</v>
      </c>
    </row>
    <row r="40" spans="2:23">
      <c r="B40" s="3" t="s">
        <v>113</v>
      </c>
      <c r="C40" s="8">
        <v>130</v>
      </c>
      <c r="D40" s="8">
        <v>144</v>
      </c>
      <c r="E40" s="8">
        <v>148</v>
      </c>
      <c r="F40" s="8">
        <v>153</v>
      </c>
      <c r="G40" s="8">
        <v>127</v>
      </c>
      <c r="H40" s="8">
        <v>203</v>
      </c>
      <c r="I40" s="8">
        <v>230</v>
      </c>
      <c r="J40" s="8">
        <v>218</v>
      </c>
      <c r="K40" s="8">
        <v>175</v>
      </c>
      <c r="N40" s="9" t="str">
        <f>B40</f>
        <v>Home-Based</v>
      </c>
      <c r="O40" s="11">
        <f>C40/SUM(C40:C42)</f>
        <v>3.3020066040132079E-2</v>
      </c>
      <c r="P40" s="11">
        <f t="shared" ref="P40:W40" si="22">D40/SUM(D40:D42)</f>
        <v>3.4573829531812726E-2</v>
      </c>
      <c r="Q40" s="11">
        <f t="shared" si="22"/>
        <v>3.3991731740927886E-2</v>
      </c>
      <c r="R40" s="11">
        <f t="shared" si="22"/>
        <v>3.510784763653052E-2</v>
      </c>
      <c r="S40" s="11">
        <f t="shared" si="22"/>
        <v>2.830398930242924E-2</v>
      </c>
      <c r="T40" s="11">
        <f t="shared" si="22"/>
        <v>4.590682948891904E-2</v>
      </c>
      <c r="U40" s="11">
        <f t="shared" si="22"/>
        <v>5.2535404294198264E-2</v>
      </c>
      <c r="V40" s="11">
        <f t="shared" si="22"/>
        <v>5.196662693682956E-2</v>
      </c>
      <c r="W40" s="11">
        <f t="shared" si="22"/>
        <v>4.1696449845127471E-2</v>
      </c>
    </row>
    <row r="41" spans="2:23">
      <c r="B41" s="3" t="s">
        <v>114</v>
      </c>
      <c r="C41" s="8">
        <v>89</v>
      </c>
      <c r="D41" s="8">
        <v>92</v>
      </c>
      <c r="E41" s="8">
        <v>113</v>
      </c>
      <c r="F41" s="8">
        <v>114</v>
      </c>
      <c r="G41" s="8">
        <v>68</v>
      </c>
      <c r="H41" s="8">
        <v>77</v>
      </c>
      <c r="I41" s="8">
        <v>96</v>
      </c>
      <c r="J41" s="8">
        <v>107</v>
      </c>
      <c r="K41" s="8">
        <v>110</v>
      </c>
      <c r="N41" s="9" t="str">
        <f>B41</f>
        <v>Private</v>
      </c>
      <c r="O41" s="11">
        <f>C41/SUM(C40:C42)</f>
        <v>2.2606045212090423E-2</v>
      </c>
      <c r="P41" s="11">
        <f t="shared" ref="P41:W41" si="23">D41/SUM(D40:D42)</f>
        <v>2.2088835534213685E-2</v>
      </c>
      <c r="Q41" s="11">
        <f t="shared" si="23"/>
        <v>2.5953146531924667E-2</v>
      </c>
      <c r="R41" s="11">
        <f t="shared" si="23"/>
        <v>2.6158788435061954E-2</v>
      </c>
      <c r="S41" s="11">
        <f t="shared" si="23"/>
        <v>1.5154891909962113E-2</v>
      </c>
      <c r="T41" s="11">
        <f t="shared" si="23"/>
        <v>1.7412935323383085E-2</v>
      </c>
      <c r="U41" s="11">
        <f t="shared" si="23"/>
        <v>2.1927820922795799E-2</v>
      </c>
      <c r="V41" s="11">
        <f t="shared" si="23"/>
        <v>2.5506555423122766E-2</v>
      </c>
      <c r="W41" s="11">
        <f t="shared" si="23"/>
        <v>2.6209197045508698E-2</v>
      </c>
    </row>
    <row r="42" spans="2:23">
      <c r="B42" s="3" t="s">
        <v>115</v>
      </c>
      <c r="C42" s="8">
        <v>3718</v>
      </c>
      <c r="D42" s="8">
        <v>3929</v>
      </c>
      <c r="E42" s="8">
        <v>4093</v>
      </c>
      <c r="F42" s="8">
        <v>4091</v>
      </c>
      <c r="G42" s="8">
        <v>4292</v>
      </c>
      <c r="H42" s="8">
        <v>4142</v>
      </c>
      <c r="I42" s="8">
        <v>4052</v>
      </c>
      <c r="J42" s="8">
        <v>3870</v>
      </c>
      <c r="K42" s="8">
        <v>3912</v>
      </c>
      <c r="M42" s="19"/>
      <c r="N42" s="19" t="str">
        <f>B42</f>
        <v>Public</v>
      </c>
      <c r="O42" s="20">
        <f>C42/SUM(C40:C42)</f>
        <v>0.9443738887477775</v>
      </c>
      <c r="P42" s="20">
        <f t="shared" ref="P42:W42" si="24">D42/SUM(D40:D42)</f>
        <v>0.94333733493397354</v>
      </c>
      <c r="Q42" s="20">
        <f t="shared" si="24"/>
        <v>0.94005512172714745</v>
      </c>
      <c r="R42" s="20">
        <f t="shared" si="24"/>
        <v>0.93873336392840756</v>
      </c>
      <c r="S42" s="20">
        <f t="shared" si="24"/>
        <v>0.95654111878760861</v>
      </c>
      <c r="T42" s="20">
        <f t="shared" si="24"/>
        <v>0.93668023518769783</v>
      </c>
      <c r="U42" s="20">
        <f t="shared" si="24"/>
        <v>0.92553677478300589</v>
      </c>
      <c r="V42" s="20">
        <f t="shared" si="24"/>
        <v>0.92252681764004762</v>
      </c>
      <c r="W42" s="20">
        <f t="shared" si="24"/>
        <v>0.93209435310936384</v>
      </c>
    </row>
    <row r="43" spans="2:23">
      <c r="B43" s="132" t="s">
        <v>137</v>
      </c>
      <c r="C43" s="133"/>
      <c r="D43" s="133"/>
      <c r="E43" s="133"/>
      <c r="F43" s="133"/>
      <c r="G43" s="133"/>
      <c r="H43" s="133"/>
      <c r="I43" s="133"/>
      <c r="J43" s="133"/>
      <c r="K43" s="133"/>
      <c r="M43" s="1" t="s">
        <v>174</v>
      </c>
      <c r="N43" s="1"/>
      <c r="O43" s="1" t="str">
        <f>$C$14</f>
        <v>2015-2016</v>
      </c>
      <c r="P43" s="1" t="str">
        <f>$D$14</f>
        <v>2016-2017</v>
      </c>
      <c r="Q43" s="1" t="str">
        <f>$E$14</f>
        <v>2017-2018</v>
      </c>
      <c r="R43" s="1" t="str">
        <f>$F$14</f>
        <v>2018-2019</v>
      </c>
      <c r="S43" s="1" t="str">
        <f>$G$14</f>
        <v>2019-2020</v>
      </c>
      <c r="T43" s="1" t="str">
        <f>$H$14</f>
        <v>2020-2021</v>
      </c>
      <c r="U43" s="1" t="str">
        <f>$I$14</f>
        <v>2021-2022</v>
      </c>
      <c r="V43" s="1" t="str">
        <f>$J$14</f>
        <v>2022-2023</v>
      </c>
      <c r="W43" s="1" t="str">
        <f>$K$14</f>
        <v>2023-2024</v>
      </c>
    </row>
    <row r="44" spans="2:23">
      <c r="B44" s="3" t="s">
        <v>113</v>
      </c>
      <c r="C44" s="8">
        <v>131</v>
      </c>
      <c r="D44" s="8">
        <v>124</v>
      </c>
      <c r="E44" s="8">
        <v>151</v>
      </c>
      <c r="F44" s="8">
        <v>139</v>
      </c>
      <c r="G44" s="8">
        <v>147</v>
      </c>
      <c r="H44" s="8">
        <v>197</v>
      </c>
      <c r="I44" s="8">
        <v>205</v>
      </c>
      <c r="J44" s="8">
        <v>178</v>
      </c>
      <c r="K44" s="8">
        <v>187</v>
      </c>
      <c r="N44" s="9" t="str">
        <f>B44</f>
        <v>Home-Based</v>
      </c>
      <c r="O44" s="11">
        <f>C44/SUM(C44:C46)</f>
        <v>3.3443962215981615E-2</v>
      </c>
      <c r="P44" s="11">
        <f t="shared" ref="P44:W44" si="25">D44/SUM(D44:D46)</f>
        <v>3.0884184308841843E-2</v>
      </c>
      <c r="Q44" s="11">
        <f t="shared" si="25"/>
        <v>3.4712643678160918E-2</v>
      </c>
      <c r="R44" s="11">
        <f t="shared" si="25"/>
        <v>3.1384059607134793E-2</v>
      </c>
      <c r="S44" s="11">
        <f t="shared" si="25"/>
        <v>3.3123028391167195E-2</v>
      </c>
      <c r="T44" s="11">
        <f t="shared" si="25"/>
        <v>4.3287189628653043E-2</v>
      </c>
      <c r="U44" s="11">
        <f t="shared" si="25"/>
        <v>4.6921492332341497E-2</v>
      </c>
      <c r="V44" s="11">
        <f t="shared" si="25"/>
        <v>4.103273397879207E-2</v>
      </c>
      <c r="W44" s="11">
        <f t="shared" si="25"/>
        <v>4.4103773584905658E-2</v>
      </c>
    </row>
    <row r="45" spans="2:23">
      <c r="B45" s="3" t="s">
        <v>114</v>
      </c>
      <c r="C45" s="8">
        <v>86</v>
      </c>
      <c r="D45" s="8">
        <v>102</v>
      </c>
      <c r="E45" s="8">
        <v>99</v>
      </c>
      <c r="F45" s="8">
        <v>108</v>
      </c>
      <c r="G45" s="8">
        <v>90</v>
      </c>
      <c r="H45" s="8">
        <v>74</v>
      </c>
      <c r="I45" s="8">
        <v>97</v>
      </c>
      <c r="J45" s="8">
        <v>100</v>
      </c>
      <c r="K45" s="8">
        <v>99</v>
      </c>
      <c r="N45" s="9" t="str">
        <f>B45</f>
        <v>Private</v>
      </c>
      <c r="O45" s="11">
        <f>C45/SUM(C44:C46)</f>
        <v>2.195557824865969E-2</v>
      </c>
      <c r="P45" s="11">
        <f t="shared" ref="P45:W45" si="26">D45/SUM(D44:D46)</f>
        <v>2.5404732254047324E-2</v>
      </c>
      <c r="Q45" s="11">
        <f t="shared" si="26"/>
        <v>2.2758620689655173E-2</v>
      </c>
      <c r="R45" s="11">
        <f t="shared" si="26"/>
        <v>2.4384736960939263E-2</v>
      </c>
      <c r="S45" s="11">
        <f t="shared" si="26"/>
        <v>2.0279405137449302E-2</v>
      </c>
      <c r="T45" s="11">
        <f t="shared" si="26"/>
        <v>1.6260162601626018E-2</v>
      </c>
      <c r="U45" s="11">
        <f t="shared" si="26"/>
        <v>2.2201876859693295E-2</v>
      </c>
      <c r="V45" s="11">
        <f t="shared" si="26"/>
        <v>2.3052097740894423E-2</v>
      </c>
      <c r="W45" s="11">
        <f t="shared" si="26"/>
        <v>2.3349056603773583E-2</v>
      </c>
    </row>
    <row r="46" spans="2:23">
      <c r="B46" s="3" t="s">
        <v>115</v>
      </c>
      <c r="C46" s="8">
        <v>3700</v>
      </c>
      <c r="D46" s="8">
        <v>3789</v>
      </c>
      <c r="E46" s="8">
        <v>4100</v>
      </c>
      <c r="F46" s="8">
        <v>4182</v>
      </c>
      <c r="G46" s="8">
        <v>4201</v>
      </c>
      <c r="H46" s="8">
        <v>4280</v>
      </c>
      <c r="I46" s="8">
        <v>4067</v>
      </c>
      <c r="J46" s="8">
        <v>4060</v>
      </c>
      <c r="K46" s="8">
        <v>3954</v>
      </c>
      <c r="M46" s="19"/>
      <c r="N46" s="19" t="str">
        <f>B46</f>
        <v>Public</v>
      </c>
      <c r="O46" s="20">
        <f>C46/SUM(C44:C46)</f>
        <v>0.94460045953535865</v>
      </c>
      <c r="P46" s="20">
        <f t="shared" ref="P46:W46" si="27">D46/SUM(D44:D46)</f>
        <v>0.94371108343711085</v>
      </c>
      <c r="Q46" s="20">
        <f t="shared" si="27"/>
        <v>0.94252873563218387</v>
      </c>
      <c r="R46" s="20">
        <f t="shared" si="27"/>
        <v>0.9442312034319259</v>
      </c>
      <c r="S46" s="20">
        <f t="shared" si="27"/>
        <v>0.94659756647138349</v>
      </c>
      <c r="T46" s="20">
        <f t="shared" si="27"/>
        <v>0.94045264776972093</v>
      </c>
      <c r="U46" s="20">
        <f t="shared" si="27"/>
        <v>0.93087663080796523</v>
      </c>
      <c r="V46" s="20">
        <f t="shared" si="27"/>
        <v>0.93591516828031351</v>
      </c>
      <c r="W46" s="20">
        <f t="shared" si="27"/>
        <v>0.9325471698113208</v>
      </c>
    </row>
    <row r="47" spans="2:23">
      <c r="B47" s="132" t="s">
        <v>147</v>
      </c>
      <c r="C47" s="133"/>
      <c r="D47" s="133"/>
      <c r="E47" s="133"/>
      <c r="F47" s="133"/>
      <c r="G47" s="133"/>
      <c r="H47" s="133"/>
      <c r="I47" s="133"/>
      <c r="J47" s="133"/>
      <c r="K47" s="133"/>
      <c r="M47" s="1" t="s">
        <v>175</v>
      </c>
      <c r="N47" s="1"/>
      <c r="O47" s="1" t="str">
        <f>$C$14</f>
        <v>2015-2016</v>
      </c>
      <c r="P47" s="1" t="str">
        <f>$D$14</f>
        <v>2016-2017</v>
      </c>
      <c r="Q47" s="1" t="str">
        <f>$E$14</f>
        <v>2017-2018</v>
      </c>
      <c r="R47" s="1" t="str">
        <f>$F$14</f>
        <v>2018-2019</v>
      </c>
      <c r="S47" s="1" t="str">
        <f>$G$14</f>
        <v>2019-2020</v>
      </c>
      <c r="T47" s="1" t="str">
        <f>$H$14</f>
        <v>2020-2021</v>
      </c>
      <c r="U47" s="1" t="str">
        <f>$I$14</f>
        <v>2021-2022</v>
      </c>
      <c r="V47" s="1" t="str">
        <f>$J$14</f>
        <v>2022-2023</v>
      </c>
      <c r="W47" s="1" t="str">
        <f>$K$14</f>
        <v>2023-2024</v>
      </c>
    </row>
    <row r="48" spans="2:23">
      <c r="B48" s="3" t="s">
        <v>113</v>
      </c>
      <c r="C48" s="8">
        <v>152</v>
      </c>
      <c r="D48" s="8">
        <v>135</v>
      </c>
      <c r="E48" s="8">
        <v>154</v>
      </c>
      <c r="F48" s="8">
        <v>145</v>
      </c>
      <c r="G48" s="8">
        <v>113</v>
      </c>
      <c r="H48" s="8">
        <v>187</v>
      </c>
      <c r="I48" s="8">
        <v>159</v>
      </c>
      <c r="J48" s="8">
        <v>156</v>
      </c>
      <c r="K48" s="8">
        <v>162</v>
      </c>
      <c r="N48" s="9" t="str">
        <f>B48</f>
        <v>Home-Based</v>
      </c>
      <c r="O48" s="11">
        <f>C48/SUM(C48:C50)</f>
        <v>3.8114343029087262E-2</v>
      </c>
      <c r="P48" s="11">
        <f t="shared" ref="P48:V48" si="28">D48/SUM(D48:D50)</f>
        <v>3.3358042994810974E-2</v>
      </c>
      <c r="Q48" s="11">
        <f t="shared" si="28"/>
        <v>3.7090558766859343E-2</v>
      </c>
      <c r="R48" s="11">
        <f t="shared" si="28"/>
        <v>3.2452999104744855E-2</v>
      </c>
      <c r="S48" s="11">
        <f t="shared" si="28"/>
        <v>2.526268723451822E-2</v>
      </c>
      <c r="T48" s="11">
        <f t="shared" si="28"/>
        <v>4.1675952752395808E-2</v>
      </c>
      <c r="U48" s="11">
        <f t="shared" si="28"/>
        <v>3.5634244733303448E-2</v>
      </c>
      <c r="V48" s="11">
        <f t="shared" si="28"/>
        <v>3.5198555956678701E-2</v>
      </c>
      <c r="W48" s="11">
        <f>K48/SUM(K48:K50)</f>
        <v>3.7070938215102975E-2</v>
      </c>
    </row>
    <row r="49" spans="2:23">
      <c r="B49" s="3" t="s">
        <v>114</v>
      </c>
      <c r="C49" s="8">
        <v>69</v>
      </c>
      <c r="D49" s="8">
        <v>80</v>
      </c>
      <c r="E49" s="8">
        <v>94</v>
      </c>
      <c r="F49" s="8">
        <v>106</v>
      </c>
      <c r="G49" s="8">
        <v>84</v>
      </c>
      <c r="H49" s="8">
        <v>103</v>
      </c>
      <c r="I49" s="8">
        <v>81</v>
      </c>
      <c r="J49" s="8">
        <v>103</v>
      </c>
      <c r="K49" s="8">
        <v>92</v>
      </c>
      <c r="N49" s="9" t="str">
        <f>B49</f>
        <v>Private</v>
      </c>
      <c r="O49" s="11">
        <f>C49/SUM(C48:C50)</f>
        <v>1.7301905717151456E-2</v>
      </c>
      <c r="P49" s="11">
        <f t="shared" ref="P49:W49" si="29">D49/SUM(D48:D50)</f>
        <v>1.9767729182110207E-2</v>
      </c>
      <c r="Q49" s="11">
        <f t="shared" si="29"/>
        <v>2.2639691714836225E-2</v>
      </c>
      <c r="R49" s="11">
        <f t="shared" si="29"/>
        <v>2.3724261414503133E-2</v>
      </c>
      <c r="S49" s="11">
        <f t="shared" si="29"/>
        <v>1.8779342723004695E-2</v>
      </c>
      <c r="T49" s="11">
        <f t="shared" si="29"/>
        <v>2.2955203922442612E-2</v>
      </c>
      <c r="U49" s="11">
        <f t="shared" si="29"/>
        <v>1.815329448677723E-2</v>
      </c>
      <c r="V49" s="11">
        <f t="shared" si="29"/>
        <v>2.3240072202166066E-2</v>
      </c>
      <c r="W49" s="11">
        <f t="shared" si="29"/>
        <v>2.1052631578947368E-2</v>
      </c>
    </row>
    <row r="50" spans="2:23">
      <c r="B50" s="3" t="s">
        <v>115</v>
      </c>
      <c r="C50" s="8">
        <v>3767</v>
      </c>
      <c r="D50" s="8">
        <v>3832</v>
      </c>
      <c r="E50" s="8">
        <v>3904</v>
      </c>
      <c r="F50" s="8">
        <v>4217</v>
      </c>
      <c r="G50" s="8">
        <v>4276</v>
      </c>
      <c r="H50" s="8">
        <v>4197</v>
      </c>
      <c r="I50" s="8">
        <v>4222</v>
      </c>
      <c r="J50" s="8">
        <v>4173</v>
      </c>
      <c r="K50" s="8">
        <v>4116</v>
      </c>
      <c r="M50" s="19"/>
      <c r="N50" s="19" t="str">
        <f>B50</f>
        <v>Public</v>
      </c>
      <c r="O50" s="20">
        <f>C50/SUM(C48:C50)</f>
        <v>0.94458375125376126</v>
      </c>
      <c r="P50" s="20">
        <f t="shared" ref="P50:W50" si="30">D50/SUM(D48:D50)</f>
        <v>0.94687422782307884</v>
      </c>
      <c r="Q50" s="20">
        <f t="shared" si="30"/>
        <v>0.94026974951830444</v>
      </c>
      <c r="R50" s="20">
        <f t="shared" si="30"/>
        <v>0.94382273948075202</v>
      </c>
      <c r="S50" s="20">
        <f t="shared" si="30"/>
        <v>0.95595797004247707</v>
      </c>
      <c r="T50" s="20">
        <f t="shared" si="30"/>
        <v>0.93536884332516157</v>
      </c>
      <c r="U50" s="20">
        <f t="shared" si="30"/>
        <v>0.94621246077991927</v>
      </c>
      <c r="V50" s="20">
        <f t="shared" si="30"/>
        <v>0.94156137184115518</v>
      </c>
      <c r="W50" s="20">
        <f t="shared" si="30"/>
        <v>0.94187643020594969</v>
      </c>
    </row>
    <row r="51" spans="2:23">
      <c r="B51" s="132" t="s">
        <v>148</v>
      </c>
      <c r="C51" s="133"/>
      <c r="D51" s="133"/>
      <c r="E51" s="133"/>
      <c r="F51" s="133"/>
      <c r="G51" s="133"/>
      <c r="H51" s="133"/>
      <c r="I51" s="133"/>
      <c r="J51" s="133"/>
      <c r="K51" s="133"/>
      <c r="M51" s="1" t="s">
        <v>176</v>
      </c>
      <c r="N51" s="1"/>
      <c r="O51" s="1" t="str">
        <f>$C$14</f>
        <v>2015-2016</v>
      </c>
      <c r="P51" s="1" t="str">
        <f>$D$14</f>
        <v>2016-2017</v>
      </c>
      <c r="Q51" s="1" t="str">
        <f>$E$14</f>
        <v>2017-2018</v>
      </c>
      <c r="R51" s="1" t="str">
        <f>$F$14</f>
        <v>2018-2019</v>
      </c>
      <c r="S51" s="1" t="str">
        <f>$G$14</f>
        <v>2019-2020</v>
      </c>
      <c r="T51" s="1" t="str">
        <f>$H$14</f>
        <v>2020-2021</v>
      </c>
      <c r="U51" s="1" t="str">
        <f>$I$14</f>
        <v>2021-2022</v>
      </c>
      <c r="V51" s="1" t="str">
        <f>$J$14</f>
        <v>2022-2023</v>
      </c>
      <c r="W51" s="1" t="str">
        <f>$K$14</f>
        <v>2023-2024</v>
      </c>
    </row>
    <row r="52" spans="2:23">
      <c r="B52" s="3" t="s">
        <v>113</v>
      </c>
      <c r="C52" s="8">
        <v>112</v>
      </c>
      <c r="D52" s="8">
        <v>132</v>
      </c>
      <c r="E52" s="8">
        <v>116</v>
      </c>
      <c r="F52" s="8">
        <v>138</v>
      </c>
      <c r="G52" s="8">
        <v>122</v>
      </c>
      <c r="H52" s="8">
        <v>112</v>
      </c>
      <c r="I52" s="8">
        <v>165</v>
      </c>
      <c r="J52" s="8">
        <v>117</v>
      </c>
      <c r="K52" s="8">
        <v>130</v>
      </c>
      <c r="N52" s="9" t="str">
        <f>B52</f>
        <v>Home-Based</v>
      </c>
      <c r="O52" s="11">
        <f>C52/SUM(C52:C54)</f>
        <v>2.782608695652174E-2</v>
      </c>
      <c r="P52" s="11">
        <f t="shared" ref="P52:W52" si="31">D52/SUM(D52:D54)</f>
        <v>3.2770605759682221E-2</v>
      </c>
      <c r="Q52" s="11">
        <f t="shared" si="31"/>
        <v>2.7462121212121212E-2</v>
      </c>
      <c r="R52" s="11">
        <f t="shared" si="31"/>
        <v>3.2197853476434904E-2</v>
      </c>
      <c r="S52" s="11">
        <f t="shared" si="31"/>
        <v>2.6949414623370884E-2</v>
      </c>
      <c r="T52" s="11">
        <f t="shared" si="31"/>
        <v>2.6794258373205742E-2</v>
      </c>
      <c r="U52" s="11">
        <f t="shared" si="31"/>
        <v>3.8044731381139035E-2</v>
      </c>
      <c r="V52" s="11">
        <f t="shared" si="31"/>
        <v>2.7089604075017364E-2</v>
      </c>
      <c r="W52" s="11">
        <f t="shared" si="31"/>
        <v>2.937189335743335E-2</v>
      </c>
    </row>
    <row r="53" spans="2:23">
      <c r="B53" s="3" t="s">
        <v>114</v>
      </c>
      <c r="C53" s="8">
        <v>29</v>
      </c>
      <c r="D53" s="8">
        <v>39</v>
      </c>
      <c r="E53" s="8">
        <v>37</v>
      </c>
      <c r="F53" s="8">
        <v>36</v>
      </c>
      <c r="G53" s="8">
        <v>31</v>
      </c>
      <c r="H53" s="8">
        <v>48</v>
      </c>
      <c r="I53" s="8">
        <v>42</v>
      </c>
      <c r="J53" s="8">
        <v>41</v>
      </c>
      <c r="K53" s="8">
        <v>50</v>
      </c>
      <c r="N53" s="9" t="str">
        <f>B53</f>
        <v>Private</v>
      </c>
      <c r="O53" s="11">
        <f>C53/SUM(C52:C54)</f>
        <v>7.2049689440993785E-3</v>
      </c>
      <c r="P53" s="11">
        <f t="shared" ref="P53:W53" si="32">D53/SUM(D52:D54)</f>
        <v>9.6822244289970216E-3</v>
      </c>
      <c r="Q53" s="11">
        <f t="shared" si="32"/>
        <v>8.7594696969696961E-3</v>
      </c>
      <c r="R53" s="11">
        <f t="shared" si="32"/>
        <v>8.3994400373308443E-3</v>
      </c>
      <c r="S53" s="11">
        <f t="shared" si="32"/>
        <v>6.8478020764303075E-3</v>
      </c>
      <c r="T53" s="11">
        <f t="shared" si="32"/>
        <v>1.1483253588516746E-2</v>
      </c>
      <c r="U53" s="11">
        <f t="shared" si="32"/>
        <v>9.6841134424717548E-3</v>
      </c>
      <c r="V53" s="11">
        <f t="shared" si="32"/>
        <v>9.4929381801342905E-3</v>
      </c>
      <c r="W53" s="11">
        <f t="shared" si="32"/>
        <v>1.1296882060551287E-2</v>
      </c>
    </row>
    <row r="54" spans="2:23">
      <c r="B54" s="3" t="s">
        <v>115</v>
      </c>
      <c r="C54" s="8">
        <v>3884</v>
      </c>
      <c r="D54" s="8">
        <v>3857</v>
      </c>
      <c r="E54" s="8">
        <v>4071</v>
      </c>
      <c r="F54" s="8">
        <v>4112</v>
      </c>
      <c r="G54" s="8">
        <v>4374</v>
      </c>
      <c r="H54" s="8">
        <v>4020</v>
      </c>
      <c r="I54" s="8">
        <v>4130</v>
      </c>
      <c r="J54" s="8">
        <v>4161</v>
      </c>
      <c r="K54" s="8">
        <v>4246</v>
      </c>
      <c r="M54" s="19"/>
      <c r="N54" s="19" t="str">
        <f>B54</f>
        <v>Public</v>
      </c>
      <c r="O54" s="20">
        <f>C54/SUM(C52:C54)</f>
        <v>0.96496894409937883</v>
      </c>
      <c r="P54" s="20">
        <f t="shared" ref="P54:W54" si="33">D54/SUM(D52:D54)</f>
        <v>0.95754716981132071</v>
      </c>
      <c r="Q54" s="20">
        <f t="shared" si="33"/>
        <v>0.96377840909090906</v>
      </c>
      <c r="R54" s="20">
        <f t="shared" si="33"/>
        <v>0.95940270648623427</v>
      </c>
      <c r="S54" s="20">
        <f t="shared" si="33"/>
        <v>0.96620278330019882</v>
      </c>
      <c r="T54" s="20">
        <f t="shared" si="33"/>
        <v>0.96172248803827753</v>
      </c>
      <c r="U54" s="20">
        <f t="shared" si="33"/>
        <v>0.95227115517638916</v>
      </c>
      <c r="V54" s="20">
        <f t="shared" si="33"/>
        <v>0.96341745774484833</v>
      </c>
      <c r="W54" s="20">
        <f t="shared" si="33"/>
        <v>0.95933122458201536</v>
      </c>
    </row>
    <row r="55" spans="2:23">
      <c r="B55" s="132" t="s">
        <v>150</v>
      </c>
      <c r="C55" s="133"/>
      <c r="D55" s="133"/>
      <c r="E55" s="133"/>
      <c r="F55" s="133"/>
      <c r="G55" s="133"/>
      <c r="H55" s="133"/>
      <c r="I55" s="133"/>
      <c r="J55" s="133"/>
      <c r="K55" s="133"/>
      <c r="M55" s="1" t="s">
        <v>177</v>
      </c>
      <c r="N55" s="1"/>
      <c r="O55" s="1" t="str">
        <f>$C$14</f>
        <v>2015-2016</v>
      </c>
      <c r="P55" s="1" t="str">
        <f>$D$14</f>
        <v>2016-2017</v>
      </c>
      <c r="Q55" s="1" t="str">
        <f>$E$14</f>
        <v>2017-2018</v>
      </c>
      <c r="R55" s="1" t="str">
        <f>$F$14</f>
        <v>2018-2019</v>
      </c>
      <c r="S55" s="1" t="str">
        <f>$G$14</f>
        <v>2019-2020</v>
      </c>
      <c r="T55" s="1" t="str">
        <f>$H$14</f>
        <v>2020-2021</v>
      </c>
      <c r="U55" s="1" t="str">
        <f>$I$14</f>
        <v>2021-2022</v>
      </c>
      <c r="V55" s="1" t="str">
        <f>$J$14</f>
        <v>2022-2023</v>
      </c>
      <c r="W55" s="1" t="str">
        <f>$K$14</f>
        <v>2023-2024</v>
      </c>
    </row>
    <row r="56" spans="2:23">
      <c r="B56" s="3" t="s">
        <v>113</v>
      </c>
      <c r="C56" s="8">
        <v>116</v>
      </c>
      <c r="D56" s="8">
        <v>114</v>
      </c>
      <c r="E56" s="8">
        <v>108</v>
      </c>
      <c r="F56" s="8">
        <v>119</v>
      </c>
      <c r="G56" s="8">
        <v>116</v>
      </c>
      <c r="H56" s="8">
        <v>118</v>
      </c>
      <c r="I56" s="8">
        <v>152</v>
      </c>
      <c r="J56" s="8">
        <v>158</v>
      </c>
      <c r="K56" s="8">
        <v>128</v>
      </c>
      <c r="N56" s="9" t="str">
        <f>B56</f>
        <v>Home-Based</v>
      </c>
      <c r="O56" s="11">
        <f>C56/SUM(C56:C58)</f>
        <v>2.8306490971205467E-2</v>
      </c>
      <c r="P56" s="11">
        <f t="shared" ref="P56:W56" si="34">D56/SUM(D56:D58)</f>
        <v>2.8203859475507173E-2</v>
      </c>
      <c r="Q56" s="11">
        <f t="shared" si="34"/>
        <v>2.6457618814306711E-2</v>
      </c>
      <c r="R56" s="11">
        <f t="shared" si="34"/>
        <v>2.7784263366798973E-2</v>
      </c>
      <c r="S56" s="11">
        <f t="shared" si="34"/>
        <v>2.7520759193357058E-2</v>
      </c>
      <c r="T56" s="11">
        <f t="shared" si="34"/>
        <v>2.81019290307216E-2</v>
      </c>
      <c r="U56" s="11">
        <f t="shared" si="34"/>
        <v>3.6095939206839234E-2</v>
      </c>
      <c r="V56" s="11">
        <f t="shared" si="34"/>
        <v>3.6967711745437531E-2</v>
      </c>
      <c r="W56" s="11">
        <f t="shared" si="34"/>
        <v>2.9445594662985967E-2</v>
      </c>
    </row>
    <row r="57" spans="2:23">
      <c r="B57" s="3" t="s">
        <v>114</v>
      </c>
      <c r="C57" s="8">
        <v>20</v>
      </c>
      <c r="D57" s="8">
        <v>27</v>
      </c>
      <c r="E57" s="8">
        <v>28</v>
      </c>
      <c r="F57" s="8">
        <v>29</v>
      </c>
      <c r="G57" s="8">
        <v>8</v>
      </c>
      <c r="H57" s="8">
        <v>31</v>
      </c>
      <c r="I57" s="8">
        <v>41</v>
      </c>
      <c r="J57" s="8">
        <v>30</v>
      </c>
      <c r="K57" s="8">
        <v>31</v>
      </c>
      <c r="N57" s="9" t="str">
        <f>B57</f>
        <v>Private</v>
      </c>
      <c r="O57" s="11">
        <f>C57/SUM(C56:C58)</f>
        <v>4.880429477794046E-3</v>
      </c>
      <c r="P57" s="11">
        <f t="shared" ref="P57:W57" si="35">D57/SUM(D56:D58)</f>
        <v>6.6798614547253837E-3</v>
      </c>
      <c r="Q57" s="11">
        <f t="shared" si="35"/>
        <v>6.8593826555609994E-3</v>
      </c>
      <c r="R57" s="11">
        <f t="shared" si="35"/>
        <v>6.7709549381274811E-3</v>
      </c>
      <c r="S57" s="11">
        <f t="shared" si="35"/>
        <v>1.8979833926453143E-3</v>
      </c>
      <c r="T57" s="11">
        <f t="shared" si="35"/>
        <v>7.382710169087878E-3</v>
      </c>
      <c r="U57" s="11">
        <f t="shared" si="35"/>
        <v>9.7364046544763713E-3</v>
      </c>
      <c r="V57" s="11">
        <f t="shared" si="35"/>
        <v>7.0191857744501636E-3</v>
      </c>
      <c r="W57" s="11">
        <f t="shared" si="35"/>
        <v>7.1313549574419143E-3</v>
      </c>
    </row>
    <row r="58" spans="2:23">
      <c r="B58" s="3" t="s">
        <v>115</v>
      </c>
      <c r="C58" s="8">
        <v>3962</v>
      </c>
      <c r="D58" s="8">
        <v>3901</v>
      </c>
      <c r="E58" s="8">
        <v>3946</v>
      </c>
      <c r="F58" s="8">
        <v>4135</v>
      </c>
      <c r="G58" s="8">
        <v>4091</v>
      </c>
      <c r="H58" s="8">
        <v>4050</v>
      </c>
      <c r="I58" s="8">
        <v>4018</v>
      </c>
      <c r="J58" s="8">
        <v>4086</v>
      </c>
      <c r="K58" s="8">
        <v>4188</v>
      </c>
      <c r="M58" s="19"/>
      <c r="N58" s="19" t="str">
        <f>B58</f>
        <v>Public</v>
      </c>
      <c r="O58" s="20">
        <f>C58/SUM(C56:C58)</f>
        <v>0.96681307955100049</v>
      </c>
      <c r="P58" s="20">
        <f t="shared" ref="P58:W58" si="36">D58/SUM(D56:D58)</f>
        <v>0.96511627906976749</v>
      </c>
      <c r="Q58" s="20">
        <f t="shared" si="36"/>
        <v>0.96668299853013229</v>
      </c>
      <c r="R58" s="20">
        <f t="shared" si="36"/>
        <v>0.96544478169507353</v>
      </c>
      <c r="S58" s="20">
        <f t="shared" si="36"/>
        <v>0.97058125741399759</v>
      </c>
      <c r="T58" s="20">
        <f t="shared" si="36"/>
        <v>0.96451536080019051</v>
      </c>
      <c r="U58" s="20">
        <f t="shared" si="36"/>
        <v>0.95416765613868437</v>
      </c>
      <c r="V58" s="20">
        <f t="shared" si="36"/>
        <v>0.95601310248011229</v>
      </c>
      <c r="W58" s="20">
        <f t="shared" si="36"/>
        <v>0.9634230503795721</v>
      </c>
    </row>
    <row r="59" spans="2:23">
      <c r="B59" s="132" t="s">
        <v>151</v>
      </c>
      <c r="C59" s="133"/>
      <c r="D59" s="133"/>
      <c r="E59" s="133"/>
      <c r="F59" s="133"/>
      <c r="G59" s="133"/>
      <c r="H59" s="133"/>
      <c r="I59" s="133"/>
      <c r="J59" s="133"/>
      <c r="K59" s="133"/>
      <c r="M59" s="1" t="s">
        <v>178</v>
      </c>
      <c r="N59" s="1"/>
      <c r="O59" s="1" t="str">
        <f>$C$14</f>
        <v>2015-2016</v>
      </c>
      <c r="P59" s="1" t="str">
        <f>$D$14</f>
        <v>2016-2017</v>
      </c>
      <c r="Q59" s="1" t="str">
        <f>$E$14</f>
        <v>2017-2018</v>
      </c>
      <c r="R59" s="1" t="str">
        <f>$F$14</f>
        <v>2018-2019</v>
      </c>
      <c r="S59" s="1" t="str">
        <f>$G$14</f>
        <v>2019-2020</v>
      </c>
      <c r="T59" s="1" t="str">
        <f>$H$14</f>
        <v>2020-2021</v>
      </c>
      <c r="U59" s="1" t="str">
        <f>$I$14</f>
        <v>2021-2022</v>
      </c>
      <c r="V59" s="1" t="str">
        <f>$J$14</f>
        <v>2022-2023</v>
      </c>
      <c r="W59" s="1" t="str">
        <f>$K$14</f>
        <v>2023-2024</v>
      </c>
    </row>
    <row r="60" spans="2:23">
      <c r="B60" s="3" t="s">
        <v>113</v>
      </c>
      <c r="C60" s="8">
        <v>89</v>
      </c>
      <c r="D60" s="8">
        <v>94</v>
      </c>
      <c r="E60" s="8">
        <v>81</v>
      </c>
      <c r="F60" s="8">
        <v>96</v>
      </c>
      <c r="G60" s="8">
        <v>93</v>
      </c>
      <c r="H60" s="8">
        <v>88</v>
      </c>
      <c r="I60" s="8">
        <v>129</v>
      </c>
      <c r="J60" s="8">
        <v>115</v>
      </c>
      <c r="K60" s="8">
        <v>119</v>
      </c>
      <c r="N60" s="9" t="str">
        <f>B60</f>
        <v>Home-Based</v>
      </c>
      <c r="O60" s="11">
        <f>C60/SUM(C60:C62)</f>
        <v>2.3213354199269693E-2</v>
      </c>
      <c r="P60" s="11">
        <f t="shared" ref="P60:W60" si="37">D60/SUM(D60:D62)</f>
        <v>2.4894067796610169E-2</v>
      </c>
      <c r="Q60" s="11">
        <f t="shared" si="37"/>
        <v>2.1640395404755545E-2</v>
      </c>
      <c r="R60" s="11">
        <f t="shared" si="37"/>
        <v>2.5416997617156472E-2</v>
      </c>
      <c r="S60" s="11">
        <f t="shared" si="37"/>
        <v>2.4012393493415957E-2</v>
      </c>
      <c r="T60" s="11">
        <f t="shared" si="37"/>
        <v>2.4275862068965516E-2</v>
      </c>
      <c r="U60" s="11">
        <f t="shared" si="37"/>
        <v>3.2832781878340545E-2</v>
      </c>
      <c r="V60" s="11">
        <f t="shared" si="37"/>
        <v>2.9893423446841694E-2</v>
      </c>
      <c r="W60" s="11">
        <f t="shared" si="37"/>
        <v>2.9861982434127979E-2</v>
      </c>
    </row>
    <row r="61" spans="2:23">
      <c r="B61" s="3" t="s">
        <v>114</v>
      </c>
      <c r="C61" s="8">
        <v>25</v>
      </c>
      <c r="D61" s="8">
        <v>17</v>
      </c>
      <c r="E61" s="8">
        <v>23</v>
      </c>
      <c r="F61" s="8">
        <v>21</v>
      </c>
      <c r="G61" s="8">
        <v>8</v>
      </c>
      <c r="H61" s="8">
        <v>23</v>
      </c>
      <c r="I61" s="8">
        <v>20</v>
      </c>
      <c r="J61" s="8">
        <v>21</v>
      </c>
      <c r="K61" s="8">
        <v>19</v>
      </c>
      <c r="N61" s="9" t="str">
        <f>B61</f>
        <v>Private</v>
      </c>
      <c r="O61" s="11">
        <f>C61/SUM(C60:C62)</f>
        <v>6.5206051121544078E-3</v>
      </c>
      <c r="P61" s="11">
        <f t="shared" ref="P61:W61" si="38">D61/SUM(D60:D62)</f>
        <v>4.5021186440677968E-3</v>
      </c>
      <c r="Q61" s="11">
        <f t="shared" si="38"/>
        <v>6.1448036334491047E-3</v>
      </c>
      <c r="R61" s="11">
        <f t="shared" si="38"/>
        <v>5.5599682287529786E-3</v>
      </c>
      <c r="S61" s="11">
        <f t="shared" si="38"/>
        <v>2.0655822359927703E-3</v>
      </c>
      <c r="T61" s="11">
        <f t="shared" si="38"/>
        <v>6.3448275862068963E-3</v>
      </c>
      <c r="U61" s="11">
        <f t="shared" si="38"/>
        <v>5.0903537795876815E-3</v>
      </c>
      <c r="V61" s="11">
        <f t="shared" si="38"/>
        <v>5.4587990642058744E-3</v>
      </c>
      <c r="W61" s="11">
        <f t="shared" si="38"/>
        <v>4.7678795483061479E-3</v>
      </c>
    </row>
    <row r="62" spans="2:23">
      <c r="B62" s="3" t="s">
        <v>115</v>
      </c>
      <c r="C62" s="8">
        <v>3720</v>
      </c>
      <c r="D62" s="8">
        <v>3665</v>
      </c>
      <c r="E62" s="8">
        <v>3639</v>
      </c>
      <c r="F62" s="8">
        <v>3660</v>
      </c>
      <c r="G62" s="8">
        <v>3772</v>
      </c>
      <c r="H62" s="8">
        <v>3514</v>
      </c>
      <c r="I62" s="8">
        <v>3780</v>
      </c>
      <c r="J62" s="8">
        <v>3711</v>
      </c>
      <c r="K62" s="8">
        <v>3847</v>
      </c>
      <c r="M62" s="19"/>
      <c r="N62" s="19" t="str">
        <f>B62</f>
        <v>Public</v>
      </c>
      <c r="O62" s="20">
        <f>C62/SUM(C60:C62)</f>
        <v>0.97026604068857591</v>
      </c>
      <c r="P62" s="20">
        <f t="shared" ref="P62:W62" si="39">D62/SUM(D60:D62)</f>
        <v>0.97060381355932202</v>
      </c>
      <c r="Q62" s="20">
        <f t="shared" si="39"/>
        <v>0.97221480096179536</v>
      </c>
      <c r="R62" s="20">
        <f t="shared" si="39"/>
        <v>0.96902303415409052</v>
      </c>
      <c r="S62" s="20">
        <f t="shared" si="39"/>
        <v>0.97392202427059127</v>
      </c>
      <c r="T62" s="20">
        <f t="shared" si="39"/>
        <v>0.9693793103448276</v>
      </c>
      <c r="U62" s="20">
        <f t="shared" si="39"/>
        <v>0.96207686434207174</v>
      </c>
      <c r="V62" s="20">
        <f t="shared" si="39"/>
        <v>0.96464777748895247</v>
      </c>
      <c r="W62" s="20">
        <f t="shared" si="39"/>
        <v>0.96537013801756588</v>
      </c>
    </row>
    <row r="63" spans="2:23">
      <c r="B63" s="132" t="s">
        <v>152</v>
      </c>
      <c r="C63" s="133"/>
      <c r="D63" s="133"/>
      <c r="E63" s="133"/>
      <c r="F63" s="133"/>
      <c r="G63" s="133"/>
      <c r="H63" s="133"/>
      <c r="I63" s="133"/>
      <c r="J63" s="133"/>
      <c r="K63" s="133"/>
      <c r="M63" s="1" t="s">
        <v>179</v>
      </c>
      <c r="N63" s="1"/>
      <c r="O63" s="1" t="str">
        <f>$C$14</f>
        <v>2015-2016</v>
      </c>
      <c r="P63" s="1" t="str">
        <f>$D$14</f>
        <v>2016-2017</v>
      </c>
      <c r="Q63" s="1" t="str">
        <f>$E$14</f>
        <v>2017-2018</v>
      </c>
      <c r="R63" s="1" t="str">
        <f>$F$14</f>
        <v>2018-2019</v>
      </c>
      <c r="S63" s="1" t="str">
        <f>$G$14</f>
        <v>2019-2020</v>
      </c>
      <c r="T63" s="1" t="str">
        <f>$H$14</f>
        <v>2020-2021</v>
      </c>
      <c r="U63" s="1" t="str">
        <f>$I$14</f>
        <v>2021-2022</v>
      </c>
      <c r="V63" s="1" t="str">
        <f>$J$14</f>
        <v>2022-2023</v>
      </c>
      <c r="W63" s="1" t="str">
        <f>$K$14</f>
        <v>2023-2024</v>
      </c>
    </row>
    <row r="64" spans="2:23">
      <c r="B64" s="3" t="s">
        <v>113</v>
      </c>
      <c r="C64" s="8">
        <v>75</v>
      </c>
      <c r="D64" s="8">
        <v>85</v>
      </c>
      <c r="E64" s="8">
        <v>72</v>
      </c>
      <c r="F64" s="8">
        <v>75</v>
      </c>
      <c r="G64" s="8">
        <v>90</v>
      </c>
      <c r="H64" s="8">
        <v>53</v>
      </c>
      <c r="I64" s="8">
        <v>98</v>
      </c>
      <c r="J64" s="8">
        <v>91</v>
      </c>
      <c r="K64" s="8">
        <v>90</v>
      </c>
      <c r="N64" s="9" t="str">
        <f>B64</f>
        <v>Home-Based</v>
      </c>
      <c r="O64" s="11">
        <f>C64/SUM(C64:C66)</f>
        <v>1.8450184501845018E-2</v>
      </c>
      <c r="P64" s="11">
        <f t="shared" ref="P64:W64" si="40">D64/SUM(D64:D66)</f>
        <v>2.1023992085085333E-2</v>
      </c>
      <c r="Q64" s="11">
        <f t="shared" si="40"/>
        <v>1.7910447761194031E-2</v>
      </c>
      <c r="R64" s="11">
        <f t="shared" si="40"/>
        <v>1.9290123456790122E-2</v>
      </c>
      <c r="S64" s="11">
        <f t="shared" si="40"/>
        <v>2.3047375160051217E-2</v>
      </c>
      <c r="T64" s="11">
        <f t="shared" si="40"/>
        <v>1.425114278031729E-2</v>
      </c>
      <c r="U64" s="11">
        <f t="shared" si="40"/>
        <v>2.6175213675213676E-2</v>
      </c>
      <c r="V64" s="11">
        <f t="shared" si="40"/>
        <v>2.3972602739726026E-2</v>
      </c>
      <c r="W64" s="11">
        <f t="shared" si="40"/>
        <v>2.4698133918770581E-2</v>
      </c>
    </row>
    <row r="65" spans="2:23">
      <c r="B65" s="3" t="s">
        <v>114</v>
      </c>
      <c r="C65" s="8">
        <v>20</v>
      </c>
      <c r="D65" s="8">
        <v>23</v>
      </c>
      <c r="E65" s="8">
        <v>17</v>
      </c>
      <c r="F65" s="8">
        <v>28</v>
      </c>
      <c r="G65" s="8">
        <v>7</v>
      </c>
      <c r="H65" s="8">
        <v>6</v>
      </c>
      <c r="I65" s="8">
        <v>20</v>
      </c>
      <c r="J65" s="8">
        <v>19</v>
      </c>
      <c r="K65" s="8">
        <v>11</v>
      </c>
      <c r="N65" s="9" t="str">
        <f>B65</f>
        <v>Private</v>
      </c>
      <c r="O65" s="11">
        <f>C65/SUM(C64:C66)</f>
        <v>4.9200492004920051E-3</v>
      </c>
      <c r="P65" s="11">
        <f t="shared" ref="P65:V65" si="41">D65/SUM(D64:D66)</f>
        <v>5.6888449171407368E-3</v>
      </c>
      <c r="Q65" s="11">
        <f t="shared" si="41"/>
        <v>4.2288557213930348E-3</v>
      </c>
      <c r="R65" s="11">
        <f t="shared" si="41"/>
        <v>7.2016460905349796E-3</v>
      </c>
      <c r="S65" s="11">
        <f t="shared" si="41"/>
        <v>1.7925736235595391E-3</v>
      </c>
      <c r="T65" s="11">
        <f t="shared" si="41"/>
        <v>1.6133369185264857E-3</v>
      </c>
      <c r="U65" s="11">
        <f t="shared" si="41"/>
        <v>5.341880341880342E-3</v>
      </c>
      <c r="V65" s="11">
        <f t="shared" si="41"/>
        <v>5.0052687038988405E-3</v>
      </c>
      <c r="W65" s="11">
        <f>K65/SUM(K64:K66)</f>
        <v>3.0186608122941823E-3</v>
      </c>
    </row>
    <row r="66" spans="2:23">
      <c r="B66" s="3" t="s">
        <v>115</v>
      </c>
      <c r="C66" s="8">
        <v>3970</v>
      </c>
      <c r="D66" s="8">
        <v>3935</v>
      </c>
      <c r="E66" s="8">
        <v>3931</v>
      </c>
      <c r="F66" s="8">
        <v>3785</v>
      </c>
      <c r="G66" s="8">
        <v>3808</v>
      </c>
      <c r="H66" s="8">
        <v>3660</v>
      </c>
      <c r="I66" s="8">
        <v>3626</v>
      </c>
      <c r="J66" s="8">
        <v>3686</v>
      </c>
      <c r="K66" s="8">
        <v>3543</v>
      </c>
      <c r="M66" s="19"/>
      <c r="N66" s="19" t="str">
        <f>B66</f>
        <v>Public</v>
      </c>
      <c r="O66" s="20">
        <f>C66/SUM(C64:C66)</f>
        <v>0.97662976629766296</v>
      </c>
      <c r="P66" s="20">
        <f t="shared" ref="P66:W66" si="42">D66/SUM(D64:D66)</f>
        <v>0.97328716299777396</v>
      </c>
      <c r="Q66" s="20">
        <f t="shared" si="42"/>
        <v>0.97786069651741292</v>
      </c>
      <c r="R66" s="20">
        <f t="shared" si="42"/>
        <v>0.97350823045267487</v>
      </c>
      <c r="S66" s="20">
        <f t="shared" si="42"/>
        <v>0.97516005121638927</v>
      </c>
      <c r="T66" s="20">
        <f t="shared" si="42"/>
        <v>0.98413552030115625</v>
      </c>
      <c r="U66" s="20">
        <f t="shared" si="42"/>
        <v>0.96848290598290598</v>
      </c>
      <c r="V66" s="20">
        <f t="shared" si="42"/>
        <v>0.97102212855637515</v>
      </c>
      <c r="W66" s="20">
        <f t="shared" si="42"/>
        <v>0.97228320526893519</v>
      </c>
    </row>
    <row r="67" spans="2:23">
      <c r="B67" s="132" t="s">
        <v>243</v>
      </c>
      <c r="C67" s="133"/>
      <c r="D67" s="133"/>
      <c r="E67" s="133"/>
      <c r="F67" s="133"/>
      <c r="G67" s="133"/>
      <c r="H67" s="133"/>
      <c r="I67" s="133"/>
      <c r="J67" s="133"/>
      <c r="K67" s="133"/>
      <c r="M67" s="1" t="s">
        <v>248</v>
      </c>
      <c r="N67" s="1"/>
      <c r="O67" s="1" t="str">
        <f>$C$14</f>
        <v>2015-2016</v>
      </c>
      <c r="P67" s="1" t="str">
        <f>$D$14</f>
        <v>2016-2017</v>
      </c>
      <c r="Q67" s="1" t="str">
        <f>$E$14</f>
        <v>2017-2018</v>
      </c>
      <c r="R67" s="1" t="str">
        <f>$F$14</f>
        <v>2018-2019</v>
      </c>
      <c r="S67" s="1" t="str">
        <f>$G$14</f>
        <v>2019-2020</v>
      </c>
      <c r="T67" s="1" t="str">
        <f>$H$14</f>
        <v>2020-2021</v>
      </c>
      <c r="U67" s="1" t="str">
        <f>$I$14</f>
        <v>2021-2022</v>
      </c>
      <c r="V67" s="1" t="str">
        <f>$J$14</f>
        <v>2022-2023</v>
      </c>
      <c r="W67" s="1" t="str">
        <f>$K$14</f>
        <v>2023-2024</v>
      </c>
    </row>
    <row r="68" spans="2:23">
      <c r="B68" s="3" t="s">
        <v>113</v>
      </c>
      <c r="C68" s="8">
        <v>392</v>
      </c>
      <c r="D68" s="8">
        <v>425</v>
      </c>
      <c r="E68" s="8">
        <v>377</v>
      </c>
      <c r="F68" s="8">
        <v>428</v>
      </c>
      <c r="G68" s="8">
        <v>421</v>
      </c>
      <c r="H68" s="8">
        <v>371</v>
      </c>
      <c r="I68" s="8">
        <v>544</v>
      </c>
      <c r="J68" s="8">
        <v>481</v>
      </c>
      <c r="K68" s="8">
        <v>467</v>
      </c>
      <c r="N68" s="9" t="str">
        <f>B68</f>
        <v>Home-Based</v>
      </c>
      <c r="O68" s="11">
        <f>C68/SUM(C68:C70)</f>
        <v>2.3443573948926499E-2</v>
      </c>
      <c r="P68" s="11">
        <f t="shared" ref="P68" si="43">D68/SUM(D68:D70)</f>
        <v>2.537919503164935E-2</v>
      </c>
      <c r="Q68" s="11">
        <f t="shared" ref="Q68" si="44">E68/SUM(E68:E70)</f>
        <v>2.2123114840678363E-2</v>
      </c>
      <c r="R68" s="11">
        <f t="shared" ref="R68" si="45">F68/SUM(F68:F70)</f>
        <v>2.5017535655833527E-2</v>
      </c>
      <c r="S68" s="11">
        <f t="shared" ref="S68" si="46">G68/SUM(G68:G70)</f>
        <v>2.4163462090340353E-2</v>
      </c>
      <c r="T68" s="11">
        <f t="shared" ref="T68" si="47">H68/SUM(H68:H70)</f>
        <v>2.2366913848194368E-2</v>
      </c>
      <c r="U68" s="11">
        <f t="shared" ref="U68" si="48">I68/SUM(I68:I70)</f>
        <v>3.2179828453120375E-2</v>
      </c>
      <c r="V68" s="11">
        <f t="shared" ref="V68" si="49">J68/SUM(J68:J70)</f>
        <v>2.8235984737305549E-2</v>
      </c>
      <c r="W68" s="11">
        <f t="shared" ref="W68" si="50">K68/SUM(K68:K70)</f>
        <v>2.6905571239269458E-2</v>
      </c>
    </row>
    <row r="69" spans="2:23">
      <c r="B69" s="3" t="s">
        <v>114</v>
      </c>
      <c r="C69" s="8">
        <v>94</v>
      </c>
      <c r="D69" s="8">
        <v>106</v>
      </c>
      <c r="E69" s="8">
        <v>105</v>
      </c>
      <c r="F69" s="8">
        <v>114</v>
      </c>
      <c r="G69" s="8">
        <v>54</v>
      </c>
      <c r="H69" s="8">
        <v>108</v>
      </c>
      <c r="I69" s="8">
        <v>123</v>
      </c>
      <c r="J69" s="8">
        <v>111</v>
      </c>
      <c r="K69" s="8">
        <v>111</v>
      </c>
      <c r="N69" s="9" t="str">
        <f>B69</f>
        <v>Private</v>
      </c>
      <c r="O69" s="11">
        <f>C69/SUM(C68:C70)</f>
        <v>5.6216733448956405E-3</v>
      </c>
      <c r="P69" s="11">
        <f t="shared" ref="P69" si="51">D69/SUM(D68:D70)</f>
        <v>6.3298698196584263E-3</v>
      </c>
      <c r="Q69" s="11">
        <f t="shared" ref="Q69" si="52">E69/SUM(E68:E70)</f>
        <v>6.1616102341411887E-3</v>
      </c>
      <c r="R69" s="11">
        <f t="shared" ref="R69" si="53">F69/SUM(F68:F70)</f>
        <v>6.6635492167407065E-3</v>
      </c>
      <c r="S69" s="11">
        <f t="shared" ref="S69" si="54">G69/SUM(G68:G70)</f>
        <v>3.0993514320151526E-3</v>
      </c>
      <c r="T69" s="11">
        <f t="shared" ref="T69" si="55">H69/SUM(H68:H70)</f>
        <v>6.5111231687466084E-3</v>
      </c>
      <c r="U69" s="11">
        <f t="shared" ref="U69" si="56">I69/SUM(I68:I70)</f>
        <v>7.2759538598047915E-3</v>
      </c>
      <c r="V69" s="11">
        <f t="shared" ref="V69" si="57">J69/SUM(J68:J70)</f>
        <v>6.5159964778397413E-3</v>
      </c>
      <c r="W69" s="11">
        <f>K69/SUM(K68:K70)</f>
        <v>6.3951143630811775E-3</v>
      </c>
    </row>
    <row r="70" spans="2:23">
      <c r="B70" s="3" t="s">
        <v>115</v>
      </c>
      <c r="C70" s="8">
        <v>16235</v>
      </c>
      <c r="D70" s="8">
        <v>16215</v>
      </c>
      <c r="E70" s="8">
        <v>16559</v>
      </c>
      <c r="F70" s="8">
        <v>16566</v>
      </c>
      <c r="G70" s="8">
        <v>16948</v>
      </c>
      <c r="H70" s="8">
        <v>16108</v>
      </c>
      <c r="I70" s="8">
        <v>16238</v>
      </c>
      <c r="J70" s="8">
        <v>16443</v>
      </c>
      <c r="K70" s="8">
        <v>16779</v>
      </c>
      <c r="N70" s="9" t="str">
        <f>B70</f>
        <v>Public</v>
      </c>
      <c r="O70" s="11">
        <f>C70/SUM(C68:C70)</f>
        <v>0.97093475270617791</v>
      </c>
      <c r="P70" s="11">
        <f t="shared" ref="P70" si="58">D70/SUM(D68:D70)</f>
        <v>0.96829093514869224</v>
      </c>
      <c r="Q70" s="11">
        <f t="shared" ref="Q70" si="59">E70/SUM(E68:E70)</f>
        <v>0.97171527492518039</v>
      </c>
      <c r="R70" s="11">
        <f t="shared" ref="R70" si="60">F70/SUM(F68:F70)</f>
        <v>0.96831891512742574</v>
      </c>
      <c r="S70" s="11">
        <f t="shared" ref="S70" si="61">G70/SUM(G68:G70)</f>
        <v>0.97273718647764451</v>
      </c>
      <c r="T70" s="11">
        <f t="shared" ref="T70" si="62">H70/SUM(H68:H70)</f>
        <v>0.97112196298305897</v>
      </c>
      <c r="U70" s="11">
        <f t="shared" ref="U70" si="63">I70/SUM(I68:I70)</f>
        <v>0.96054421768707487</v>
      </c>
      <c r="V70" s="11">
        <f t="shared" ref="V70" si="64">J70/SUM(J68:J70)</f>
        <v>0.96524801878485467</v>
      </c>
      <c r="W70" s="11">
        <f t="shared" ref="W70" si="65">K70/SUM(K68:K70)</f>
        <v>0.96669931439764933</v>
      </c>
    </row>
    <row r="71" spans="2:23">
      <c r="B71" s="137" t="s">
        <v>153</v>
      </c>
      <c r="C71" s="138">
        <v>4046.5</v>
      </c>
      <c r="D71" s="138">
        <v>4034.5</v>
      </c>
      <c r="E71" s="138">
        <v>4070</v>
      </c>
      <c r="F71" s="138">
        <v>4160</v>
      </c>
      <c r="G71" s="138">
        <v>4110</v>
      </c>
      <c r="H71" s="138">
        <v>3894</v>
      </c>
      <c r="I71" s="138">
        <v>4300</v>
      </c>
      <c r="J71" s="138">
        <v>4040</v>
      </c>
      <c r="K71" s="138">
        <v>3881</v>
      </c>
    </row>
    <row r="72" spans="2:23">
      <c r="B72" s="139" t="s">
        <v>154</v>
      </c>
      <c r="C72" s="140">
        <v>4079.5</v>
      </c>
      <c r="D72" s="140">
        <v>4148.5</v>
      </c>
      <c r="E72" s="140">
        <v>4080</v>
      </c>
      <c r="F72" s="140">
        <v>4117</v>
      </c>
      <c r="G72" s="140">
        <v>4207</v>
      </c>
      <c r="H72" s="140">
        <v>4079</v>
      </c>
      <c r="I72" s="140">
        <v>4067</v>
      </c>
      <c r="J72" s="140">
        <v>4376</v>
      </c>
      <c r="K72" s="140">
        <v>4088.5</v>
      </c>
      <c r="M72" s="1"/>
      <c r="N72" s="1"/>
      <c r="O72" s="1"/>
      <c r="P72" s="1"/>
      <c r="Q72" s="1"/>
      <c r="R72" s="1"/>
      <c r="S72" s="1"/>
      <c r="T72" s="1"/>
      <c r="U72" s="1"/>
      <c r="V72" s="1"/>
      <c r="W72" s="1"/>
    </row>
    <row r="73" spans="2:23">
      <c r="B73" s="139" t="s">
        <v>155</v>
      </c>
      <c r="C73" s="140">
        <v>4051</v>
      </c>
      <c r="D73" s="140">
        <v>4030</v>
      </c>
      <c r="E73" s="140">
        <v>4166.5</v>
      </c>
      <c r="F73" s="140">
        <v>4082</v>
      </c>
      <c r="G73" s="140">
        <v>4031</v>
      </c>
      <c r="H73" s="140">
        <v>4177</v>
      </c>
      <c r="I73" s="140">
        <v>3999</v>
      </c>
      <c r="J73" s="140">
        <v>3974.5</v>
      </c>
      <c r="K73" s="140">
        <v>4301.5</v>
      </c>
      <c r="O73" s="11"/>
      <c r="P73" s="11"/>
      <c r="Q73" s="11"/>
      <c r="R73" s="11"/>
      <c r="S73" s="11"/>
      <c r="T73" s="11"/>
      <c r="U73" s="11"/>
      <c r="V73" s="11"/>
      <c r="W73" s="11"/>
    </row>
    <row r="74" spans="2:23">
      <c r="B74" s="139" t="s">
        <v>156</v>
      </c>
      <c r="C74" s="140">
        <v>4032</v>
      </c>
      <c r="D74" s="140">
        <v>4171</v>
      </c>
      <c r="E74" s="140">
        <v>4260</v>
      </c>
      <c r="F74" s="140">
        <v>4289</v>
      </c>
      <c r="G74" s="140">
        <v>4204</v>
      </c>
      <c r="H74" s="140">
        <v>4122</v>
      </c>
      <c r="I74" s="140">
        <v>4266</v>
      </c>
      <c r="J74" s="140">
        <v>4133</v>
      </c>
      <c r="K74" s="140">
        <v>4100</v>
      </c>
      <c r="O74" s="11"/>
      <c r="P74" s="11"/>
      <c r="Q74" s="11"/>
      <c r="R74" s="11"/>
      <c r="S74" s="11"/>
      <c r="T74" s="11"/>
      <c r="U74" s="11"/>
      <c r="V74" s="11"/>
      <c r="W74" s="11"/>
    </row>
    <row r="75" spans="2:23">
      <c r="B75" s="139" t="s">
        <v>157</v>
      </c>
      <c r="C75" s="140">
        <v>4066</v>
      </c>
      <c r="D75" s="140">
        <v>4144</v>
      </c>
      <c r="E75" s="140">
        <v>4316</v>
      </c>
      <c r="F75" s="140">
        <v>4351</v>
      </c>
      <c r="G75" s="140">
        <v>4341</v>
      </c>
      <c r="H75" s="140">
        <v>4290</v>
      </c>
      <c r="I75" s="140">
        <v>4145</v>
      </c>
      <c r="J75" s="140">
        <v>4302</v>
      </c>
      <c r="K75" s="140">
        <v>4175</v>
      </c>
      <c r="O75" s="11"/>
      <c r="P75" s="11"/>
      <c r="Q75" s="11"/>
      <c r="R75" s="11"/>
      <c r="S75" s="11"/>
      <c r="T75" s="11"/>
      <c r="U75" s="11"/>
      <c r="V75" s="11"/>
      <c r="W75" s="11"/>
    </row>
    <row r="76" spans="2:23">
      <c r="B76" s="139" t="s">
        <v>158</v>
      </c>
      <c r="C76" s="140">
        <v>4071</v>
      </c>
      <c r="D76" s="140">
        <v>4198</v>
      </c>
      <c r="E76" s="140">
        <v>4240</v>
      </c>
      <c r="F76" s="140">
        <v>4458</v>
      </c>
      <c r="G76" s="140">
        <v>4352</v>
      </c>
      <c r="H76" s="140">
        <v>4392</v>
      </c>
      <c r="I76" s="140">
        <v>4220</v>
      </c>
      <c r="J76" s="140">
        <v>4173</v>
      </c>
      <c r="K76" s="140">
        <v>4338</v>
      </c>
    </row>
    <row r="77" spans="2:23">
      <c r="B77" s="139" t="s">
        <v>159</v>
      </c>
      <c r="C77" s="140">
        <v>3937</v>
      </c>
      <c r="D77" s="140">
        <v>4165</v>
      </c>
      <c r="E77" s="140">
        <v>4354</v>
      </c>
      <c r="F77" s="140">
        <v>4358</v>
      </c>
      <c r="G77" s="140">
        <v>4487</v>
      </c>
      <c r="H77" s="140">
        <v>4422</v>
      </c>
      <c r="I77" s="140">
        <v>4378</v>
      </c>
      <c r="J77" s="140">
        <v>4195</v>
      </c>
      <c r="K77" s="140">
        <v>4197</v>
      </c>
      <c r="M77" s="1"/>
      <c r="N77" s="1"/>
      <c r="O77" s="1"/>
      <c r="P77" s="1"/>
      <c r="Q77" s="1"/>
      <c r="R77" s="1"/>
      <c r="S77" s="1"/>
      <c r="T77" s="1"/>
      <c r="U77" s="1"/>
      <c r="V77" s="1"/>
      <c r="W77" s="1"/>
    </row>
    <row r="78" spans="2:23">
      <c r="B78" s="139" t="s">
        <v>160</v>
      </c>
      <c r="C78" s="140">
        <v>3917</v>
      </c>
      <c r="D78" s="140">
        <v>4015</v>
      </c>
      <c r="E78" s="140">
        <v>4350</v>
      </c>
      <c r="F78" s="140">
        <v>4429</v>
      </c>
      <c r="G78" s="140">
        <v>4438</v>
      </c>
      <c r="H78" s="140">
        <v>4551</v>
      </c>
      <c r="I78" s="140">
        <v>4369</v>
      </c>
      <c r="J78" s="140">
        <v>4338</v>
      </c>
      <c r="K78" s="140">
        <v>4240</v>
      </c>
      <c r="O78" s="11"/>
      <c r="P78" s="11"/>
      <c r="Q78" s="11"/>
      <c r="R78" s="11"/>
      <c r="S78" s="11"/>
      <c r="T78" s="11"/>
      <c r="U78" s="11"/>
      <c r="V78" s="11"/>
      <c r="W78" s="11"/>
    </row>
    <row r="79" spans="2:23">
      <c r="B79" s="139" t="s">
        <v>161</v>
      </c>
      <c r="C79" s="140">
        <v>3988</v>
      </c>
      <c r="D79" s="140">
        <v>4047</v>
      </c>
      <c r="E79" s="140">
        <v>4152</v>
      </c>
      <c r="F79" s="140">
        <v>4468</v>
      </c>
      <c r="G79" s="140">
        <v>4473</v>
      </c>
      <c r="H79" s="140">
        <v>4487</v>
      </c>
      <c r="I79" s="140">
        <v>4462</v>
      </c>
      <c r="J79" s="140">
        <v>4432</v>
      </c>
      <c r="K79" s="140">
        <v>4370</v>
      </c>
      <c r="O79" s="11"/>
      <c r="P79" s="11"/>
      <c r="Q79" s="11"/>
      <c r="R79" s="11"/>
      <c r="S79" s="11"/>
      <c r="T79" s="11"/>
      <c r="U79" s="11"/>
      <c r="V79" s="11"/>
      <c r="W79" s="11"/>
    </row>
    <row r="80" spans="2:23">
      <c r="B80" s="139" t="s">
        <v>163</v>
      </c>
      <c r="C80" s="140">
        <v>4025</v>
      </c>
      <c r="D80" s="140">
        <v>4028</v>
      </c>
      <c r="E80" s="140">
        <v>4224</v>
      </c>
      <c r="F80" s="140">
        <v>4286</v>
      </c>
      <c r="G80" s="140">
        <v>4527</v>
      </c>
      <c r="H80" s="140">
        <v>4180</v>
      </c>
      <c r="I80" s="140">
        <v>4337</v>
      </c>
      <c r="J80" s="140">
        <v>4319</v>
      </c>
      <c r="K80" s="140">
        <v>4426</v>
      </c>
      <c r="O80" s="11"/>
      <c r="P80" s="11"/>
      <c r="Q80" s="11"/>
      <c r="R80" s="11"/>
      <c r="S80" s="11"/>
      <c r="T80" s="11"/>
      <c r="U80" s="11"/>
      <c r="V80" s="11"/>
      <c r="W80" s="11"/>
    </row>
    <row r="81" spans="2:23">
      <c r="B81" s="139" t="s">
        <v>164</v>
      </c>
      <c r="C81" s="140">
        <v>4098</v>
      </c>
      <c r="D81" s="140">
        <v>4042</v>
      </c>
      <c r="E81" s="140">
        <v>4082</v>
      </c>
      <c r="F81" s="140">
        <v>4283</v>
      </c>
      <c r="G81" s="140">
        <v>4215</v>
      </c>
      <c r="H81" s="140">
        <v>4199</v>
      </c>
      <c r="I81" s="140">
        <v>4211</v>
      </c>
      <c r="J81" s="140">
        <v>4274</v>
      </c>
      <c r="K81" s="140">
        <v>4347</v>
      </c>
    </row>
    <row r="82" spans="2:23">
      <c r="B82" s="139" t="s">
        <v>165</v>
      </c>
      <c r="C82" s="140">
        <v>3834</v>
      </c>
      <c r="D82" s="140">
        <v>3776</v>
      </c>
      <c r="E82" s="140">
        <v>3743</v>
      </c>
      <c r="F82" s="140">
        <v>3777</v>
      </c>
      <c r="G82" s="140">
        <v>3873</v>
      </c>
      <c r="H82" s="140">
        <v>3625</v>
      </c>
      <c r="I82" s="140">
        <v>3929</v>
      </c>
      <c r="J82" s="140">
        <v>3847</v>
      </c>
      <c r="K82" s="140">
        <v>3985</v>
      </c>
      <c r="M82" s="1"/>
      <c r="N82" s="1"/>
      <c r="O82" s="1"/>
      <c r="P82" s="1"/>
      <c r="Q82" s="1"/>
      <c r="R82" s="1"/>
      <c r="S82" s="1"/>
      <c r="T82" s="1"/>
      <c r="U82" s="1"/>
      <c r="V82" s="1"/>
      <c r="W82" s="1"/>
    </row>
    <row r="83" spans="2:23">
      <c r="B83" s="139" t="s">
        <v>166</v>
      </c>
      <c r="C83" s="140">
        <v>4065</v>
      </c>
      <c r="D83" s="140">
        <v>4043</v>
      </c>
      <c r="E83" s="140">
        <v>4020</v>
      </c>
      <c r="F83" s="140">
        <v>3888</v>
      </c>
      <c r="G83" s="140">
        <v>3905</v>
      </c>
      <c r="H83" s="140">
        <v>3719</v>
      </c>
      <c r="I83" s="140">
        <v>3744</v>
      </c>
      <c r="J83" s="140">
        <v>3796</v>
      </c>
      <c r="K83" s="140">
        <v>3644</v>
      </c>
      <c r="O83" s="11"/>
      <c r="P83" s="11"/>
      <c r="Q83" s="11"/>
      <c r="R83" s="11"/>
      <c r="S83" s="11"/>
      <c r="T83" s="11"/>
      <c r="U83" s="11"/>
      <c r="V83" s="11"/>
      <c r="W83" s="11"/>
    </row>
    <row r="84" spans="2:23">
      <c r="B84" s="139" t="s">
        <v>247</v>
      </c>
      <c r="C84" s="140">
        <v>16721</v>
      </c>
      <c r="D84" s="140">
        <v>16746</v>
      </c>
      <c r="E84" s="140">
        <v>17041</v>
      </c>
      <c r="F84" s="140">
        <v>17108</v>
      </c>
      <c r="G84" s="140">
        <v>17423</v>
      </c>
      <c r="H84" s="140">
        <v>16587</v>
      </c>
      <c r="I84" s="140">
        <v>16905</v>
      </c>
      <c r="J84" s="140">
        <v>17035</v>
      </c>
      <c r="K84" s="140">
        <v>17357</v>
      </c>
      <c r="O84" s="11"/>
      <c r="P84" s="11"/>
      <c r="Q84" s="11"/>
      <c r="R84" s="11"/>
      <c r="S84" s="11"/>
      <c r="T84" s="11"/>
      <c r="U84" s="11"/>
      <c r="V84" s="11"/>
      <c r="W84" s="11"/>
    </row>
    <row r="85" spans="2:23">
      <c r="O85" s="11"/>
      <c r="P85" s="11"/>
      <c r="Q85" s="11"/>
      <c r="R85" s="11"/>
      <c r="S85" s="11"/>
      <c r="T85" s="11"/>
      <c r="U85" s="11"/>
      <c r="V85" s="11"/>
      <c r="W85" s="11"/>
    </row>
    <row r="87" spans="2:23">
      <c r="M87" s="1"/>
      <c r="N87" s="1"/>
      <c r="O87" s="1"/>
      <c r="P87" s="1"/>
      <c r="Q87" s="1"/>
      <c r="R87" s="1"/>
      <c r="S87" s="1"/>
      <c r="T87" s="1"/>
      <c r="U87" s="1"/>
      <c r="V87" s="1"/>
      <c r="W87" s="1"/>
    </row>
    <row r="88" spans="2:23">
      <c r="O88" s="11"/>
      <c r="P88" s="11"/>
      <c r="Q88" s="11"/>
      <c r="R88" s="11"/>
      <c r="S88" s="11"/>
      <c r="T88" s="11"/>
      <c r="U88" s="11"/>
      <c r="V88" s="11"/>
      <c r="W88" s="11"/>
    </row>
    <row r="89" spans="2:23">
      <c r="O89" s="11"/>
      <c r="P89" s="11"/>
      <c r="Q89" s="11"/>
      <c r="R89" s="11"/>
      <c r="S89" s="11"/>
      <c r="T89" s="11"/>
      <c r="U89" s="11"/>
      <c r="V89" s="11"/>
      <c r="W89" s="11"/>
    </row>
    <row r="90" spans="2:23">
      <c r="O90" s="11"/>
      <c r="P90" s="11"/>
      <c r="Q90" s="11"/>
      <c r="R90" s="11"/>
      <c r="S90" s="11"/>
      <c r="T90" s="11"/>
      <c r="U90" s="11"/>
      <c r="V90" s="11"/>
      <c r="W90" s="11"/>
    </row>
    <row r="92" spans="2:23">
      <c r="M92" s="1"/>
      <c r="N92" s="1"/>
      <c r="O92" s="1"/>
      <c r="P92" s="1"/>
      <c r="Q92" s="1"/>
      <c r="R92" s="1"/>
      <c r="S92" s="1"/>
      <c r="T92" s="1"/>
      <c r="U92" s="1"/>
      <c r="V92" s="1"/>
      <c r="W92" s="1"/>
    </row>
    <row r="93" spans="2:23">
      <c r="O93" s="11"/>
      <c r="P93" s="11"/>
      <c r="Q93" s="11"/>
      <c r="R93" s="11"/>
      <c r="S93" s="11"/>
      <c r="T93" s="11"/>
      <c r="U93" s="11"/>
      <c r="V93" s="11"/>
      <c r="W93" s="11"/>
    </row>
    <row r="94" spans="2:23">
      <c r="O94" s="11"/>
      <c r="P94" s="11"/>
      <c r="Q94" s="11"/>
      <c r="R94" s="11"/>
      <c r="S94" s="11"/>
      <c r="T94" s="11"/>
      <c r="U94" s="11"/>
      <c r="V94" s="11"/>
      <c r="W94" s="11"/>
    </row>
    <row r="95" spans="2:23">
      <c r="O95" s="11"/>
      <c r="P95" s="11"/>
      <c r="Q95" s="11"/>
      <c r="R95" s="11"/>
      <c r="S95" s="11"/>
      <c r="T95" s="11"/>
      <c r="U95" s="11"/>
      <c r="V95" s="11"/>
      <c r="W95" s="11"/>
    </row>
    <row r="97" spans="13:23">
      <c r="M97" s="1"/>
      <c r="N97" s="1"/>
      <c r="O97" s="1"/>
      <c r="P97" s="1"/>
      <c r="Q97" s="1"/>
      <c r="R97" s="1"/>
      <c r="S97" s="1"/>
      <c r="T97" s="1"/>
      <c r="U97" s="1"/>
      <c r="V97" s="1"/>
      <c r="W97" s="1"/>
    </row>
    <row r="98" spans="13:23">
      <c r="O98" s="11"/>
      <c r="P98" s="11"/>
      <c r="Q98" s="11"/>
      <c r="R98" s="11"/>
      <c r="S98" s="11"/>
      <c r="T98" s="11"/>
      <c r="U98" s="11"/>
      <c r="V98" s="11"/>
      <c r="W98" s="11"/>
    </row>
    <row r="99" spans="13:23">
      <c r="O99" s="11"/>
      <c r="P99" s="11"/>
      <c r="Q99" s="11"/>
      <c r="R99" s="11"/>
      <c r="S99" s="11"/>
      <c r="T99" s="11"/>
      <c r="U99" s="11"/>
      <c r="V99" s="11"/>
      <c r="W99" s="11"/>
    </row>
    <row r="100" spans="13:23">
      <c r="O100" s="11"/>
      <c r="P100" s="11"/>
      <c r="Q100" s="11"/>
      <c r="R100" s="11"/>
      <c r="S100" s="11"/>
      <c r="T100" s="11"/>
      <c r="U100" s="11"/>
      <c r="V100" s="11"/>
      <c r="W100" s="11"/>
    </row>
    <row r="102" spans="13:23">
      <c r="M102" s="1"/>
      <c r="N102" s="1"/>
      <c r="O102" s="1"/>
      <c r="P102" s="1"/>
      <c r="Q102" s="1"/>
      <c r="R102" s="1"/>
      <c r="S102" s="1"/>
      <c r="T102" s="1"/>
      <c r="U102" s="1"/>
      <c r="V102" s="1"/>
      <c r="W102" s="1"/>
    </row>
    <row r="103" spans="13:23">
      <c r="O103" s="11"/>
      <c r="P103" s="11"/>
      <c r="Q103" s="11"/>
      <c r="R103" s="11"/>
      <c r="S103" s="11"/>
      <c r="T103" s="11"/>
      <c r="U103" s="11"/>
      <c r="V103" s="11"/>
      <c r="W103" s="11"/>
    </row>
    <row r="104" spans="13:23">
      <c r="O104" s="11"/>
      <c r="P104" s="11"/>
      <c r="Q104" s="11"/>
      <c r="R104" s="11"/>
      <c r="S104" s="11"/>
      <c r="T104" s="11"/>
      <c r="U104" s="11"/>
      <c r="V104" s="11"/>
      <c r="W104" s="11"/>
    </row>
    <row r="105" spans="13:23">
      <c r="O105" s="11"/>
      <c r="P105" s="11"/>
      <c r="Q105" s="11"/>
      <c r="R105" s="11"/>
      <c r="S105" s="11"/>
      <c r="T105" s="11"/>
      <c r="U105" s="11"/>
      <c r="V105" s="11"/>
      <c r="W105" s="11"/>
    </row>
    <row r="107" spans="13:23">
      <c r="M107" s="1"/>
      <c r="N107" s="1"/>
      <c r="O107" s="1"/>
      <c r="P107" s="1"/>
      <c r="Q107" s="1"/>
      <c r="R107" s="1"/>
      <c r="S107" s="1"/>
      <c r="T107" s="1"/>
      <c r="U107" s="1"/>
      <c r="V107" s="1"/>
      <c r="W107" s="1"/>
    </row>
    <row r="108" spans="13:23">
      <c r="O108" s="11"/>
      <c r="P108" s="11"/>
      <c r="Q108" s="11"/>
      <c r="R108" s="11"/>
      <c r="S108" s="11"/>
      <c r="T108" s="11"/>
      <c r="U108" s="11"/>
      <c r="V108" s="11"/>
      <c r="W108" s="11"/>
    </row>
    <row r="109" spans="13:23">
      <c r="O109" s="11"/>
      <c r="P109" s="11"/>
      <c r="Q109" s="11"/>
      <c r="R109" s="11"/>
      <c r="S109" s="11"/>
      <c r="T109" s="11"/>
      <c r="U109" s="11"/>
      <c r="V109" s="11"/>
      <c r="W109" s="11"/>
    </row>
    <row r="110" spans="13:23">
      <c r="O110" s="11"/>
      <c r="P110" s="11"/>
      <c r="Q110" s="11"/>
      <c r="R110" s="11"/>
      <c r="S110" s="11"/>
      <c r="T110" s="11"/>
      <c r="U110" s="11"/>
      <c r="V110" s="11"/>
      <c r="W110" s="11"/>
    </row>
    <row r="112" spans="13:23">
      <c r="M112" s="1"/>
      <c r="N112" s="1"/>
      <c r="O112" s="1"/>
      <c r="P112" s="1"/>
      <c r="Q112" s="1"/>
      <c r="R112" s="1"/>
      <c r="S112" s="1"/>
      <c r="T112" s="1"/>
      <c r="U112" s="1"/>
      <c r="V112" s="1"/>
      <c r="W112" s="1"/>
    </row>
    <row r="113" spans="13:23">
      <c r="O113" s="11"/>
      <c r="P113" s="11"/>
      <c r="Q113" s="11"/>
      <c r="R113" s="11"/>
      <c r="S113" s="11"/>
      <c r="T113" s="11"/>
      <c r="U113" s="11"/>
      <c r="V113" s="11"/>
      <c r="W113" s="11"/>
    </row>
    <row r="114" spans="13:23">
      <c r="O114" s="11"/>
      <c r="P114" s="11"/>
      <c r="Q114" s="11"/>
      <c r="R114" s="11"/>
      <c r="S114" s="11"/>
      <c r="T114" s="11"/>
      <c r="U114" s="11"/>
      <c r="V114" s="11"/>
      <c r="W114" s="11"/>
    </row>
    <row r="115" spans="13:23">
      <c r="O115" s="11"/>
      <c r="P115" s="11"/>
      <c r="Q115" s="11"/>
      <c r="R115" s="11"/>
      <c r="S115" s="11"/>
      <c r="T115" s="11"/>
      <c r="U115" s="11"/>
      <c r="V115" s="11"/>
      <c r="W115" s="11"/>
    </row>
    <row r="117" spans="13:23">
      <c r="M117" s="1"/>
      <c r="N117" s="1"/>
      <c r="O117" s="1"/>
      <c r="P117" s="1"/>
      <c r="Q117" s="1"/>
      <c r="R117" s="1"/>
      <c r="S117" s="1"/>
      <c r="T117" s="1"/>
      <c r="U117" s="1"/>
      <c r="V117" s="1"/>
      <c r="W117" s="1"/>
    </row>
    <row r="118" spans="13:23">
      <c r="O118" s="11"/>
      <c r="P118" s="11"/>
      <c r="Q118" s="11"/>
      <c r="R118" s="11"/>
      <c r="S118" s="11"/>
      <c r="T118" s="11"/>
      <c r="U118" s="11"/>
      <c r="V118" s="11"/>
      <c r="W118" s="11"/>
    </row>
    <row r="119" spans="13:23">
      <c r="O119" s="11"/>
      <c r="P119" s="11"/>
      <c r="Q119" s="11"/>
      <c r="R119" s="11"/>
      <c r="S119" s="11"/>
      <c r="T119" s="11"/>
      <c r="U119" s="11"/>
      <c r="V119" s="11"/>
      <c r="W119" s="11"/>
    </row>
    <row r="120" spans="13:23">
      <c r="O120" s="11"/>
      <c r="P120" s="11"/>
      <c r="Q120" s="11"/>
      <c r="R120" s="11"/>
      <c r="S120" s="11"/>
      <c r="T120" s="11"/>
      <c r="U120" s="11"/>
      <c r="V120" s="11"/>
      <c r="W120" s="11"/>
    </row>
    <row r="122" spans="13:23">
      <c r="M122" s="1"/>
      <c r="N122" s="1"/>
      <c r="O122" s="1"/>
      <c r="P122" s="1"/>
      <c r="Q122" s="1"/>
      <c r="R122" s="1"/>
      <c r="S122" s="1"/>
      <c r="T122" s="1"/>
      <c r="U122" s="1"/>
      <c r="V122" s="1"/>
      <c r="W122" s="1"/>
    </row>
    <row r="123" spans="13:23">
      <c r="O123" s="11"/>
      <c r="P123" s="11"/>
      <c r="Q123" s="11"/>
      <c r="R123" s="11"/>
      <c r="S123" s="11"/>
      <c r="T123" s="11"/>
      <c r="U123" s="11"/>
      <c r="V123" s="11"/>
      <c r="W123" s="11"/>
    </row>
    <row r="124" spans="13:23">
      <c r="O124" s="11"/>
      <c r="P124" s="11"/>
      <c r="Q124" s="11"/>
      <c r="R124" s="11"/>
      <c r="S124" s="11"/>
      <c r="T124" s="11"/>
      <c r="U124" s="11"/>
      <c r="V124" s="11"/>
      <c r="W124" s="11"/>
    </row>
    <row r="125" spans="13:23">
      <c r="O125" s="11"/>
      <c r="P125" s="11"/>
      <c r="Q125" s="11"/>
      <c r="R125" s="11"/>
      <c r="S125" s="11"/>
      <c r="T125" s="11"/>
      <c r="U125" s="11"/>
      <c r="V125" s="11"/>
      <c r="W125" s="11"/>
    </row>
    <row r="127" spans="13:23">
      <c r="M127" s="1"/>
      <c r="N127" s="1"/>
      <c r="O127" s="1"/>
      <c r="P127" s="1"/>
      <c r="Q127" s="1"/>
      <c r="R127" s="1"/>
      <c r="S127" s="1"/>
      <c r="T127" s="1"/>
      <c r="U127" s="1"/>
      <c r="V127" s="1"/>
      <c r="W127" s="1"/>
    </row>
    <row r="128" spans="13:23">
      <c r="O128" s="11"/>
      <c r="P128" s="11"/>
      <c r="Q128" s="11"/>
      <c r="R128" s="11"/>
      <c r="S128" s="11"/>
      <c r="T128" s="11"/>
      <c r="U128" s="11"/>
      <c r="V128" s="11"/>
      <c r="W128" s="11"/>
    </row>
    <row r="129" spans="13:23">
      <c r="O129" s="11"/>
      <c r="P129" s="11"/>
      <c r="Q129" s="11"/>
      <c r="R129" s="11"/>
      <c r="S129" s="11"/>
      <c r="T129" s="11"/>
      <c r="U129" s="11"/>
      <c r="V129" s="11"/>
      <c r="W129" s="11"/>
    </row>
    <row r="130" spans="13:23">
      <c r="O130" s="11"/>
      <c r="P130" s="11"/>
      <c r="Q130" s="11"/>
      <c r="R130" s="11"/>
      <c r="S130" s="11"/>
      <c r="T130" s="11"/>
      <c r="U130" s="11"/>
      <c r="V130" s="11"/>
      <c r="W130" s="11"/>
    </row>
    <row r="132" spans="13:23">
      <c r="M132" s="1"/>
      <c r="N132" s="1"/>
      <c r="O132" s="1"/>
      <c r="P132" s="1"/>
      <c r="Q132" s="1"/>
      <c r="R132" s="1"/>
      <c r="S132" s="1"/>
      <c r="T132" s="1"/>
      <c r="U132" s="1"/>
      <c r="V132" s="1"/>
      <c r="W132" s="1"/>
    </row>
    <row r="133" spans="13:23">
      <c r="O133" s="11"/>
      <c r="P133" s="11"/>
      <c r="Q133" s="11"/>
      <c r="R133" s="11"/>
      <c r="S133" s="11"/>
      <c r="T133" s="11"/>
      <c r="U133" s="11"/>
      <c r="V133" s="11"/>
      <c r="W133" s="11"/>
    </row>
    <row r="134" spans="13:23">
      <c r="O134" s="11"/>
      <c r="P134" s="11"/>
      <c r="Q134" s="11"/>
      <c r="R134" s="11"/>
      <c r="S134" s="11"/>
      <c r="T134" s="11"/>
      <c r="U134" s="11"/>
      <c r="V134" s="11"/>
      <c r="W134" s="11"/>
    </row>
    <row r="135" spans="13:23">
      <c r="O135" s="11"/>
      <c r="P135" s="11"/>
      <c r="Q135" s="11"/>
      <c r="R135" s="11"/>
      <c r="S135" s="11"/>
      <c r="T135" s="11"/>
      <c r="U135" s="11"/>
      <c r="V135" s="11"/>
      <c r="W135" s="11"/>
    </row>
    <row r="137" spans="13:23">
      <c r="M137" s="1"/>
      <c r="N137" s="1"/>
      <c r="O137" s="1"/>
      <c r="P137" s="1"/>
      <c r="Q137" s="1"/>
      <c r="R137" s="1"/>
      <c r="S137" s="1"/>
      <c r="T137" s="1"/>
      <c r="U137" s="1"/>
      <c r="V137" s="1"/>
      <c r="W137" s="1"/>
    </row>
    <row r="138" spans="13:23">
      <c r="O138" s="11"/>
      <c r="P138" s="11"/>
      <c r="Q138" s="11"/>
      <c r="R138" s="11"/>
      <c r="S138" s="11"/>
      <c r="T138" s="11"/>
      <c r="U138" s="11"/>
      <c r="V138" s="11"/>
      <c r="W138" s="11"/>
    </row>
    <row r="139" spans="13:23">
      <c r="O139" s="11"/>
      <c r="P139" s="11"/>
      <c r="Q139" s="11"/>
      <c r="R139" s="11"/>
      <c r="S139" s="11"/>
      <c r="T139" s="11"/>
      <c r="U139" s="11"/>
      <c r="V139" s="11"/>
      <c r="W139" s="11"/>
    </row>
    <row r="141" spans="13:23">
      <c r="M141" s="1"/>
      <c r="N141" s="1"/>
      <c r="O141" s="1"/>
      <c r="P141" s="1"/>
      <c r="Q141" s="1"/>
      <c r="R141" s="1"/>
      <c r="S141" s="1"/>
      <c r="T141" s="1"/>
      <c r="U141" s="1"/>
      <c r="V141" s="1"/>
      <c r="W141" s="1"/>
    </row>
    <row r="142" spans="13:23">
      <c r="O142" s="11"/>
      <c r="P142" s="11"/>
      <c r="Q142" s="11"/>
      <c r="R142" s="11"/>
      <c r="S142" s="11"/>
      <c r="T142" s="11"/>
      <c r="U142" s="11"/>
      <c r="V142" s="11"/>
      <c r="W142" s="11"/>
    </row>
    <row r="143" spans="13:23">
      <c r="O143" s="11"/>
      <c r="P143" s="11"/>
      <c r="Q143" s="11"/>
      <c r="R143" s="11"/>
      <c r="S143" s="11"/>
      <c r="T143" s="11"/>
      <c r="U143" s="11"/>
      <c r="V143" s="11"/>
      <c r="W143" s="11"/>
    </row>
    <row r="144" spans="13:23">
      <c r="O144" s="11"/>
      <c r="P144" s="11"/>
      <c r="Q144" s="11"/>
      <c r="R144" s="11"/>
      <c r="S144" s="11"/>
      <c r="T144" s="11"/>
      <c r="U144" s="11"/>
      <c r="V144" s="11"/>
      <c r="W144" s="11"/>
    </row>
    <row r="146" spans="13:23">
      <c r="M146" s="1"/>
      <c r="N146" s="1"/>
      <c r="O146" s="1"/>
      <c r="P146" s="1"/>
      <c r="Q146" s="1"/>
      <c r="R146" s="1"/>
      <c r="S146" s="1"/>
      <c r="T146" s="1"/>
      <c r="U146" s="1"/>
      <c r="V146" s="1"/>
      <c r="W146" s="1"/>
    </row>
    <row r="147" spans="13:23">
      <c r="O147" s="11"/>
      <c r="P147" s="11"/>
      <c r="Q147" s="11"/>
      <c r="R147" s="11"/>
      <c r="S147" s="11"/>
      <c r="T147" s="11"/>
      <c r="U147" s="11"/>
      <c r="V147" s="11"/>
      <c r="W147" s="11"/>
    </row>
    <row r="148" spans="13:23">
      <c r="O148" s="11"/>
      <c r="P148" s="11"/>
      <c r="Q148" s="11"/>
      <c r="R148" s="11"/>
      <c r="S148" s="11"/>
      <c r="T148" s="11"/>
      <c r="U148" s="11"/>
      <c r="V148" s="11"/>
      <c r="W148" s="11"/>
    </row>
    <row r="149" spans="13:23">
      <c r="O149" s="11"/>
      <c r="P149" s="11"/>
      <c r="Q149" s="11"/>
      <c r="R149" s="11"/>
      <c r="S149" s="11"/>
      <c r="T149" s="11"/>
      <c r="U149" s="11"/>
      <c r="V149" s="11"/>
      <c r="W149" s="11"/>
    </row>
    <row r="151" spans="13:23">
      <c r="M151" s="1"/>
      <c r="N151" s="1"/>
      <c r="O151" s="1"/>
      <c r="P151" s="1"/>
      <c r="Q151" s="1"/>
      <c r="R151" s="1"/>
      <c r="S151" s="1"/>
      <c r="T151" s="1"/>
      <c r="U151" s="1"/>
      <c r="V151" s="1"/>
      <c r="W151" s="1"/>
    </row>
    <row r="152" spans="13:23">
      <c r="O152" s="11"/>
      <c r="P152" s="11"/>
      <c r="Q152" s="11"/>
      <c r="R152" s="11"/>
      <c r="S152" s="11"/>
      <c r="T152" s="11"/>
      <c r="U152" s="11"/>
      <c r="V152" s="11"/>
      <c r="W152" s="11"/>
    </row>
    <row r="153" spans="13:23">
      <c r="O153" s="11"/>
      <c r="P153" s="11"/>
      <c r="Q153" s="11"/>
      <c r="R153" s="11"/>
      <c r="S153" s="11"/>
      <c r="T153" s="11"/>
      <c r="U153" s="11"/>
      <c r="V153" s="11"/>
      <c r="W153" s="11"/>
    </row>
    <row r="154" spans="13:23">
      <c r="O154" s="11"/>
      <c r="P154" s="11"/>
      <c r="Q154" s="11"/>
      <c r="R154" s="11"/>
      <c r="S154" s="11"/>
      <c r="T154" s="11"/>
      <c r="U154" s="11"/>
      <c r="V154" s="11"/>
      <c r="W154" s="11"/>
    </row>
    <row r="156" spans="13:23">
      <c r="M156" s="1"/>
      <c r="N156" s="1"/>
      <c r="O156" s="1"/>
      <c r="P156" s="1"/>
      <c r="Q156" s="1"/>
      <c r="R156" s="1"/>
      <c r="S156" s="1"/>
      <c r="T156" s="1"/>
      <c r="U156" s="1"/>
      <c r="V156" s="1"/>
      <c r="W156" s="1"/>
    </row>
    <row r="157" spans="13:23">
      <c r="O157" s="11"/>
      <c r="P157" s="11"/>
      <c r="Q157" s="11"/>
      <c r="R157" s="11"/>
      <c r="S157" s="11"/>
      <c r="T157" s="11"/>
      <c r="U157" s="11"/>
      <c r="V157" s="11"/>
      <c r="W157" s="11"/>
    </row>
    <row r="158" spans="13:23">
      <c r="O158" s="11"/>
      <c r="P158" s="11"/>
      <c r="Q158" s="11"/>
      <c r="R158" s="11"/>
      <c r="S158" s="11"/>
      <c r="T158" s="11"/>
      <c r="U158" s="11"/>
      <c r="V158" s="11"/>
      <c r="W158" s="11"/>
    </row>
    <row r="160" spans="13:23">
      <c r="M160" s="1"/>
      <c r="N160" s="1"/>
      <c r="O160" s="1"/>
      <c r="P160" s="1"/>
      <c r="Q160" s="1"/>
      <c r="R160" s="1"/>
      <c r="S160" s="1"/>
      <c r="T160" s="1"/>
      <c r="U160" s="1"/>
      <c r="V160" s="1"/>
      <c r="W160" s="1"/>
    </row>
    <row r="161" spans="13:23">
      <c r="O161" s="11"/>
      <c r="P161" s="11"/>
      <c r="Q161" s="11"/>
      <c r="R161" s="11"/>
      <c r="S161" s="11"/>
      <c r="T161" s="11"/>
      <c r="U161" s="11"/>
      <c r="V161" s="11"/>
      <c r="W161" s="11"/>
    </row>
    <row r="162" spans="13:23">
      <c r="O162" s="11"/>
      <c r="P162" s="11"/>
      <c r="Q162" s="11"/>
      <c r="R162" s="11"/>
      <c r="S162" s="11"/>
      <c r="T162" s="11"/>
      <c r="U162" s="11"/>
      <c r="V162" s="11"/>
      <c r="W162" s="11"/>
    </row>
    <row r="163" spans="13:23">
      <c r="O163" s="11"/>
      <c r="P163" s="11"/>
      <c r="Q163" s="11"/>
      <c r="R163" s="11"/>
      <c r="S163" s="11"/>
      <c r="T163" s="11"/>
      <c r="U163" s="11"/>
      <c r="V163" s="11"/>
      <c r="W163" s="11"/>
    </row>
    <row r="165" spans="13:23">
      <c r="M165" s="1"/>
      <c r="N165" s="1"/>
      <c r="O165" s="1"/>
      <c r="P165" s="1"/>
      <c r="Q165" s="1"/>
      <c r="R165" s="1"/>
      <c r="S165" s="1"/>
      <c r="T165" s="1"/>
      <c r="U165" s="1"/>
      <c r="V165" s="1"/>
      <c r="W165" s="1"/>
    </row>
    <row r="166" spans="13:23">
      <c r="O166" s="11"/>
      <c r="P166" s="11"/>
      <c r="Q166" s="11"/>
      <c r="R166" s="11"/>
      <c r="S166" s="11"/>
      <c r="T166" s="11"/>
      <c r="U166" s="11"/>
      <c r="V166" s="11"/>
      <c r="W166" s="11"/>
    </row>
    <row r="167" spans="13:23">
      <c r="O167" s="11"/>
      <c r="P167" s="11"/>
      <c r="Q167" s="11"/>
      <c r="R167" s="11"/>
      <c r="S167" s="11"/>
      <c r="T167" s="11"/>
      <c r="U167" s="11"/>
      <c r="V167" s="11"/>
      <c r="W167" s="11"/>
    </row>
    <row r="168" spans="13:23">
      <c r="O168" s="11"/>
      <c r="P168" s="11"/>
      <c r="Q168" s="11"/>
      <c r="R168" s="11"/>
      <c r="S168" s="11"/>
      <c r="T168" s="11"/>
      <c r="U168" s="11"/>
      <c r="V168" s="11"/>
      <c r="W168" s="11"/>
    </row>
    <row r="170" spans="13:23">
      <c r="M170" s="1"/>
      <c r="N170" s="1"/>
      <c r="O170" s="1"/>
      <c r="P170" s="1"/>
      <c r="Q170" s="1"/>
      <c r="R170" s="1"/>
      <c r="S170" s="1"/>
      <c r="T170" s="1"/>
      <c r="U170" s="1"/>
      <c r="V170" s="1"/>
      <c r="W170" s="1"/>
    </row>
    <row r="171" spans="13:23">
      <c r="O171" s="11"/>
      <c r="P171" s="11"/>
      <c r="Q171" s="11"/>
      <c r="R171" s="11"/>
      <c r="S171" s="11"/>
      <c r="T171" s="11"/>
      <c r="U171" s="11"/>
      <c r="V171" s="11"/>
      <c r="W171" s="11"/>
    </row>
    <row r="172" spans="13:23">
      <c r="O172" s="11"/>
      <c r="P172" s="11"/>
      <c r="Q172" s="11"/>
      <c r="R172" s="11"/>
      <c r="S172" s="11"/>
      <c r="T172" s="11"/>
      <c r="U172" s="11"/>
      <c r="V172" s="11"/>
      <c r="W172" s="11"/>
    </row>
    <row r="173" spans="13:23">
      <c r="O173" s="11"/>
      <c r="P173" s="11"/>
      <c r="Q173" s="11"/>
      <c r="R173" s="11"/>
      <c r="S173" s="11"/>
      <c r="T173" s="11"/>
      <c r="U173" s="11"/>
      <c r="V173" s="11"/>
      <c r="W173" s="11"/>
    </row>
    <row r="175" spans="13:23">
      <c r="M175" s="1"/>
      <c r="N175" s="1"/>
      <c r="O175" s="1"/>
      <c r="P175" s="1"/>
      <c r="Q175" s="1"/>
      <c r="R175" s="1"/>
      <c r="S175" s="1"/>
      <c r="T175" s="1"/>
      <c r="U175" s="1"/>
      <c r="V175" s="1"/>
      <c r="W175" s="1"/>
    </row>
    <row r="176" spans="13:23">
      <c r="O176" s="11"/>
      <c r="P176" s="11"/>
      <c r="Q176" s="11"/>
      <c r="R176" s="11"/>
      <c r="S176" s="11"/>
      <c r="T176" s="11"/>
      <c r="U176" s="11"/>
      <c r="V176" s="11"/>
      <c r="W176" s="11"/>
    </row>
    <row r="177" spans="13:23">
      <c r="O177" s="11"/>
      <c r="P177" s="11"/>
      <c r="Q177" s="11"/>
      <c r="R177" s="11"/>
      <c r="S177" s="11"/>
      <c r="T177" s="11"/>
      <c r="U177" s="11"/>
      <c r="V177" s="11"/>
      <c r="W177" s="11"/>
    </row>
    <row r="178" spans="13:23">
      <c r="O178" s="11"/>
      <c r="P178" s="11"/>
      <c r="Q178" s="11"/>
      <c r="R178" s="11"/>
      <c r="S178" s="11"/>
      <c r="T178" s="11"/>
      <c r="U178" s="11"/>
      <c r="V178" s="11"/>
      <c r="W178" s="11"/>
    </row>
    <row r="180" spans="13:23">
      <c r="M180" s="1"/>
      <c r="N180" s="1"/>
      <c r="O180" s="1"/>
      <c r="P180" s="1"/>
      <c r="Q180" s="1"/>
      <c r="R180" s="1"/>
      <c r="S180" s="1"/>
      <c r="T180" s="1"/>
      <c r="U180" s="1"/>
      <c r="V180" s="1"/>
      <c r="W180" s="1"/>
    </row>
    <row r="181" spans="13:23">
      <c r="O181" s="11"/>
      <c r="P181" s="11"/>
      <c r="Q181" s="11"/>
      <c r="R181" s="11"/>
      <c r="S181" s="11"/>
      <c r="T181" s="11"/>
      <c r="U181" s="11"/>
      <c r="V181" s="11"/>
      <c r="W181" s="11"/>
    </row>
    <row r="182" spans="13:23">
      <c r="O182" s="11"/>
      <c r="P182" s="11"/>
      <c r="Q182" s="11"/>
      <c r="R182" s="11"/>
      <c r="S182" s="11"/>
      <c r="T182" s="11"/>
      <c r="U182" s="11"/>
      <c r="V182" s="11"/>
      <c r="W182" s="11"/>
    </row>
    <row r="184" spans="13:23">
      <c r="M184" s="1"/>
      <c r="N184" s="1"/>
      <c r="O184" s="1"/>
      <c r="P184" s="1"/>
      <c r="Q184" s="1"/>
      <c r="R184" s="1"/>
      <c r="S184" s="1"/>
      <c r="T184" s="1"/>
      <c r="U184" s="1"/>
      <c r="V184" s="1"/>
      <c r="W184" s="1"/>
    </row>
    <row r="185" spans="13:23">
      <c r="O185" s="11"/>
      <c r="P185" s="11"/>
      <c r="Q185" s="11"/>
      <c r="R185" s="11"/>
      <c r="S185" s="11"/>
      <c r="T185" s="11"/>
      <c r="U185" s="11"/>
      <c r="V185" s="11"/>
      <c r="W185" s="11"/>
    </row>
    <row r="186" spans="13:23">
      <c r="O186" s="11"/>
      <c r="P186" s="11"/>
      <c r="Q186" s="11"/>
      <c r="R186" s="11"/>
      <c r="S186" s="11"/>
      <c r="T186" s="11"/>
      <c r="U186" s="11"/>
      <c r="V186" s="11"/>
      <c r="W186" s="11"/>
    </row>
    <row r="187" spans="13:23">
      <c r="O187" s="11"/>
      <c r="P187" s="11"/>
      <c r="Q187" s="11"/>
      <c r="R187" s="11"/>
      <c r="S187" s="11"/>
      <c r="T187" s="11"/>
      <c r="U187" s="11"/>
      <c r="V187" s="11"/>
      <c r="W187" s="11"/>
    </row>
    <row r="189" spans="13:23">
      <c r="M189" s="1"/>
      <c r="N189" s="1"/>
      <c r="O189" s="1"/>
      <c r="P189" s="1"/>
      <c r="Q189" s="1"/>
      <c r="R189" s="1"/>
      <c r="S189" s="1"/>
      <c r="T189" s="1"/>
      <c r="U189" s="1"/>
      <c r="V189" s="1"/>
      <c r="W189" s="1"/>
    </row>
    <row r="190" spans="13:23">
      <c r="O190" s="11"/>
      <c r="P190" s="11"/>
      <c r="Q190" s="11"/>
      <c r="R190" s="11"/>
      <c r="S190" s="11"/>
      <c r="T190" s="11"/>
      <c r="U190" s="11"/>
      <c r="V190" s="11"/>
      <c r="W190" s="11"/>
    </row>
    <row r="191" spans="13:23">
      <c r="O191" s="11"/>
      <c r="P191" s="11"/>
      <c r="Q191" s="11"/>
      <c r="R191" s="11"/>
      <c r="S191" s="11"/>
      <c r="T191" s="11"/>
      <c r="U191" s="11"/>
      <c r="V191" s="11"/>
      <c r="W191" s="11"/>
    </row>
    <row r="192" spans="13:23">
      <c r="O192" s="11"/>
      <c r="P192" s="11"/>
      <c r="Q192" s="11"/>
      <c r="R192" s="11"/>
      <c r="S192" s="11"/>
      <c r="T192" s="11"/>
      <c r="U192" s="11"/>
      <c r="V192" s="11"/>
      <c r="W192" s="11"/>
    </row>
    <row r="194" spans="13:23">
      <c r="M194" s="1"/>
      <c r="N194" s="1"/>
      <c r="O194" s="1"/>
      <c r="P194" s="1"/>
      <c r="Q194" s="1"/>
      <c r="R194" s="1"/>
      <c r="S194" s="1"/>
      <c r="T194" s="1"/>
      <c r="U194" s="1"/>
      <c r="V194" s="1"/>
      <c r="W194" s="1"/>
    </row>
    <row r="195" spans="13:23">
      <c r="O195" s="11"/>
      <c r="P195" s="11"/>
      <c r="Q195" s="11"/>
      <c r="R195" s="11"/>
      <c r="S195" s="11"/>
      <c r="T195" s="11"/>
      <c r="U195" s="11"/>
      <c r="V195" s="11"/>
      <c r="W195" s="11"/>
    </row>
    <row r="196" spans="13:23">
      <c r="O196" s="11"/>
      <c r="P196" s="11"/>
      <c r="Q196" s="11"/>
      <c r="R196" s="11"/>
      <c r="S196" s="11"/>
      <c r="T196" s="11"/>
      <c r="U196" s="11"/>
      <c r="V196" s="11"/>
      <c r="W196" s="11"/>
    </row>
    <row r="197" spans="13:23">
      <c r="O197" s="11"/>
      <c r="P197" s="11"/>
      <c r="Q197" s="11"/>
      <c r="R197" s="11"/>
      <c r="S197" s="11"/>
      <c r="T197" s="11"/>
      <c r="U197" s="11"/>
      <c r="V197" s="11"/>
      <c r="W197" s="11"/>
    </row>
    <row r="199" spans="13:23">
      <c r="M199" s="1"/>
      <c r="N199" s="1"/>
      <c r="O199" s="1"/>
      <c r="P199" s="1"/>
      <c r="Q199" s="1"/>
      <c r="R199" s="1"/>
      <c r="S199" s="1"/>
      <c r="T199" s="1"/>
      <c r="U199" s="1"/>
      <c r="V199" s="1"/>
      <c r="W199" s="1"/>
    </row>
    <row r="200" spans="13:23">
      <c r="O200" s="11"/>
      <c r="P200" s="11"/>
      <c r="Q200" s="11"/>
      <c r="R200" s="11"/>
      <c r="S200" s="11"/>
      <c r="T200" s="11"/>
      <c r="U200" s="11"/>
      <c r="V200" s="11"/>
      <c r="W200" s="11"/>
    </row>
    <row r="201" spans="13:23">
      <c r="O201" s="11"/>
      <c r="P201" s="11"/>
      <c r="Q201" s="11"/>
      <c r="R201" s="11"/>
      <c r="S201" s="11"/>
      <c r="T201" s="11"/>
      <c r="U201" s="11"/>
      <c r="V201" s="11"/>
      <c r="W201" s="11"/>
    </row>
    <row r="202" spans="13:23">
      <c r="O202" s="11"/>
      <c r="P202" s="11"/>
      <c r="Q202" s="11"/>
      <c r="R202" s="11"/>
      <c r="S202" s="11"/>
      <c r="T202" s="11"/>
      <c r="U202" s="11"/>
      <c r="V202" s="11"/>
      <c r="W202" s="11"/>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FD7A1A-7800-4F58-BC22-57E6DA0122A5}">
  <dimension ref="A1:W202"/>
  <sheetViews>
    <sheetView zoomScale="85" zoomScaleNormal="85" workbookViewId="0">
      <selection activeCell="B1" sqref="B1"/>
    </sheetView>
  </sheetViews>
  <sheetFormatPr defaultRowHeight="15"/>
  <cols>
    <col min="1" max="1" width="10.42578125" style="9" bestFit="1" customWidth="1"/>
    <col min="2" max="2" width="32.140625" style="9" customWidth="1"/>
    <col min="3" max="3" width="63.85546875" style="9" bestFit="1" customWidth="1"/>
    <col min="4" max="4" width="83.5703125" style="9" bestFit="1" customWidth="1"/>
    <col min="5" max="11" width="9.85546875" style="9" bestFit="1" customWidth="1"/>
    <col min="12" max="12" width="6.7109375" style="9" customWidth="1"/>
    <col min="13" max="13" width="18.28515625" style="9" bestFit="1" customWidth="1"/>
    <col min="14" max="14" width="14.5703125" style="9" bestFit="1" customWidth="1"/>
    <col min="15" max="15" width="9.7109375" style="9" bestFit="1" customWidth="1"/>
    <col min="16" max="16" width="14.5703125" style="9" bestFit="1" customWidth="1"/>
    <col min="17" max="17" width="9.7109375" style="9" bestFit="1" customWidth="1"/>
    <col min="18" max="18" width="14.5703125" style="9" bestFit="1" customWidth="1"/>
    <col min="19" max="19" width="11.85546875" style="29" customWidth="1"/>
    <col min="20" max="20" width="12.5703125" style="9" customWidth="1"/>
    <col min="21" max="23" width="11.85546875" style="9" customWidth="1"/>
    <col min="24" max="16384" width="9.140625" style="9"/>
  </cols>
  <sheetData>
    <row r="1" spans="1:23">
      <c r="B1" s="136" t="s">
        <v>193</v>
      </c>
      <c r="C1" s="9" t="s">
        <v>185</v>
      </c>
      <c r="D1" s="9" t="s">
        <v>129</v>
      </c>
      <c r="M1" s="1" t="s">
        <v>149</v>
      </c>
      <c r="N1" s="9" t="s">
        <v>268</v>
      </c>
    </row>
    <row r="2" spans="1:23">
      <c r="D2" s="9" t="s">
        <v>241</v>
      </c>
      <c r="M2" s="1"/>
    </row>
    <row r="3" spans="1:23">
      <c r="B3" s="128" t="s">
        <v>118</v>
      </c>
      <c r="C3" s="128" t="s">
        <v>112</v>
      </c>
      <c r="D3" s="128"/>
      <c r="E3" s="128"/>
      <c r="F3" s="128"/>
      <c r="G3" s="128"/>
      <c r="H3" s="128"/>
      <c r="I3" s="128"/>
      <c r="J3" s="128"/>
      <c r="K3" s="128"/>
      <c r="S3" s="29" t="s">
        <v>229</v>
      </c>
    </row>
    <row r="4" spans="1:23">
      <c r="B4" s="129" t="s">
        <v>110</v>
      </c>
      <c r="C4" s="129" t="s">
        <v>0</v>
      </c>
      <c r="D4" s="129" t="s">
        <v>103</v>
      </c>
      <c r="E4" s="129" t="s">
        <v>104</v>
      </c>
      <c r="F4" s="129" t="s">
        <v>105</v>
      </c>
      <c r="G4" s="129" t="s">
        <v>106</v>
      </c>
      <c r="H4" s="129" t="s">
        <v>107</v>
      </c>
      <c r="I4" s="129" t="s">
        <v>108</v>
      </c>
      <c r="J4" s="129" t="s">
        <v>230</v>
      </c>
      <c r="K4" s="129" t="s">
        <v>234</v>
      </c>
      <c r="M4" s="1" t="s">
        <v>116</v>
      </c>
      <c r="N4" s="1"/>
      <c r="O4" s="1" t="str">
        <f t="shared" ref="O4:W4" si="0">C4</f>
        <v>2015-2016</v>
      </c>
      <c r="P4" s="1" t="str">
        <f t="shared" si="0"/>
        <v>2016-2017</v>
      </c>
      <c r="Q4" s="1" t="str">
        <f t="shared" si="0"/>
        <v>2017-2018</v>
      </c>
      <c r="R4" s="1" t="str">
        <f t="shared" si="0"/>
        <v>2018-2019</v>
      </c>
      <c r="S4" s="30" t="str">
        <f t="shared" si="0"/>
        <v>2019-2020</v>
      </c>
      <c r="T4" s="1" t="str">
        <f t="shared" si="0"/>
        <v>2020-2021</v>
      </c>
      <c r="U4" s="1" t="str">
        <f t="shared" si="0"/>
        <v>2021-2022</v>
      </c>
      <c r="V4" s="1" t="str">
        <f t="shared" si="0"/>
        <v>2022-2023</v>
      </c>
      <c r="W4" s="1" t="str">
        <f t="shared" si="0"/>
        <v>2023-2024</v>
      </c>
    </row>
    <row r="5" spans="1:23">
      <c r="A5" s="1"/>
      <c r="B5" s="10" t="s">
        <v>113</v>
      </c>
      <c r="C5" s="8">
        <v>433</v>
      </c>
      <c r="D5" s="8">
        <v>470</v>
      </c>
      <c r="E5" s="8">
        <v>489</v>
      </c>
      <c r="F5" s="8">
        <v>403.5</v>
      </c>
      <c r="G5" s="8">
        <v>257</v>
      </c>
      <c r="H5" s="8">
        <v>861</v>
      </c>
      <c r="I5" s="8">
        <v>747</v>
      </c>
      <c r="J5" s="8">
        <v>583</v>
      </c>
      <c r="K5" s="8">
        <v>615</v>
      </c>
      <c r="N5" s="9" t="str">
        <f>B5</f>
        <v>Home-Based</v>
      </c>
      <c r="O5" s="11">
        <f>C5/C8</f>
        <v>1.7872621455401E-2</v>
      </c>
      <c r="P5" s="11">
        <f t="shared" ref="P5:W5" si="1">D5/D8</f>
        <v>1.9309778142974528E-2</v>
      </c>
      <c r="Q5" s="11">
        <f t="shared" si="1"/>
        <v>2.0016373311502252E-2</v>
      </c>
      <c r="R5" s="11">
        <f t="shared" si="1"/>
        <v>1.6487220871554947E-2</v>
      </c>
      <c r="S5" s="31">
        <f t="shared" si="1"/>
        <v>1.055181474790606E-2</v>
      </c>
      <c r="T5" s="11">
        <f t="shared" si="1"/>
        <v>3.6020583190394515E-2</v>
      </c>
      <c r="U5" s="11">
        <f t="shared" si="1"/>
        <v>3.0908639523336643E-2</v>
      </c>
      <c r="V5" s="11">
        <f t="shared" si="1"/>
        <v>2.409787955193651E-2</v>
      </c>
      <c r="W5" s="11">
        <f t="shared" si="1"/>
        <v>2.5136924711845008E-2</v>
      </c>
    </row>
    <row r="6" spans="1:23">
      <c r="B6" s="10" t="s">
        <v>114</v>
      </c>
      <c r="C6" s="8">
        <v>1186</v>
      </c>
      <c r="D6" s="8">
        <v>1234</v>
      </c>
      <c r="E6" s="8">
        <v>1240</v>
      </c>
      <c r="F6" s="8">
        <v>1180</v>
      </c>
      <c r="G6" s="8">
        <v>1121</v>
      </c>
      <c r="H6" s="8">
        <v>935</v>
      </c>
      <c r="I6" s="8">
        <v>1247</v>
      </c>
      <c r="J6" s="8">
        <v>1205</v>
      </c>
      <c r="K6" s="8">
        <v>1284</v>
      </c>
      <c r="N6" s="9" t="str">
        <f>B6</f>
        <v>Private</v>
      </c>
      <c r="O6" s="11">
        <f t="shared" ref="O6:W6" si="2">C6/C8</f>
        <v>4.8953646757749616E-2</v>
      </c>
      <c r="P6" s="11">
        <f t="shared" si="2"/>
        <v>5.0698438783894823E-2</v>
      </c>
      <c r="Q6" s="11">
        <f t="shared" si="2"/>
        <v>5.0757265656979127E-2</v>
      </c>
      <c r="R6" s="11">
        <f t="shared" si="2"/>
        <v>4.8215416675179278E-2</v>
      </c>
      <c r="S6" s="31">
        <f t="shared" si="2"/>
        <v>4.6025619970438497E-2</v>
      </c>
      <c r="T6" s="11">
        <f t="shared" si="2"/>
        <v>3.9116428900138056E-2</v>
      </c>
      <c r="U6" s="11">
        <f t="shared" si="2"/>
        <v>5.1597153260509766E-2</v>
      </c>
      <c r="V6" s="11">
        <f t="shared" si="2"/>
        <v>4.9807795643367916E-2</v>
      </c>
      <c r="W6" s="11">
        <f t="shared" si="2"/>
        <v>5.2480994032534943E-2</v>
      </c>
    </row>
    <row r="7" spans="1:23">
      <c r="B7" s="10" t="s">
        <v>115</v>
      </c>
      <c r="C7" s="8">
        <v>22608</v>
      </c>
      <c r="D7" s="8">
        <v>22636</v>
      </c>
      <c r="E7" s="8">
        <v>22701</v>
      </c>
      <c r="F7" s="8">
        <v>22890</v>
      </c>
      <c r="G7" s="8">
        <v>22978</v>
      </c>
      <c r="H7" s="8">
        <v>22107</v>
      </c>
      <c r="I7" s="8">
        <v>22174</v>
      </c>
      <c r="J7" s="8">
        <v>22405</v>
      </c>
      <c r="K7" s="8">
        <v>22567</v>
      </c>
      <c r="N7" s="9" t="str">
        <f>B7</f>
        <v>Public</v>
      </c>
      <c r="O7" s="11">
        <f t="shared" ref="O7:W7" si="3">C7/C8</f>
        <v>0.93317373178684937</v>
      </c>
      <c r="P7" s="11">
        <f t="shared" si="3"/>
        <v>0.92999178307313068</v>
      </c>
      <c r="Q7" s="11">
        <f t="shared" si="3"/>
        <v>0.92922636103151868</v>
      </c>
      <c r="R7" s="11">
        <f t="shared" si="3"/>
        <v>0.93529736245326578</v>
      </c>
      <c r="S7" s="31">
        <f t="shared" si="3"/>
        <v>0.94342256528165547</v>
      </c>
      <c r="T7" s="11">
        <f t="shared" si="3"/>
        <v>0.92486298790946742</v>
      </c>
      <c r="U7" s="11">
        <f t="shared" si="3"/>
        <v>0.9174942072161536</v>
      </c>
      <c r="V7" s="11">
        <f t="shared" si="3"/>
        <v>0.92609432480469556</v>
      </c>
      <c r="W7" s="11">
        <f t="shared" si="3"/>
        <v>0.92238208125562005</v>
      </c>
    </row>
    <row r="8" spans="1:23">
      <c r="B8" s="130" t="s">
        <v>111</v>
      </c>
      <c r="C8" s="131">
        <v>24227</v>
      </c>
      <c r="D8" s="131">
        <v>24340</v>
      </c>
      <c r="E8" s="131">
        <v>24430</v>
      </c>
      <c r="F8" s="131">
        <v>24473.5</v>
      </c>
      <c r="G8" s="131">
        <v>24356</v>
      </c>
      <c r="H8" s="131">
        <v>23903</v>
      </c>
      <c r="I8" s="131">
        <v>24168</v>
      </c>
      <c r="J8" s="131">
        <v>24193</v>
      </c>
      <c r="K8" s="131">
        <v>24466</v>
      </c>
    </row>
    <row r="9" spans="1:23">
      <c r="B9" s="10"/>
      <c r="C9" s="8"/>
      <c r="D9" s="8"/>
      <c r="E9" s="8"/>
      <c r="F9" s="8"/>
      <c r="G9" s="8"/>
      <c r="H9" s="8"/>
      <c r="I9" s="8"/>
      <c r="J9" s="8"/>
      <c r="K9" s="8"/>
    </row>
    <row r="10" spans="1:23">
      <c r="B10" s="10"/>
      <c r="C10" s="8"/>
      <c r="D10" s="8"/>
      <c r="E10" s="8"/>
      <c r="F10" s="8"/>
      <c r="G10" s="8"/>
      <c r="H10" s="8"/>
      <c r="I10" s="8"/>
      <c r="J10" s="8"/>
      <c r="K10" s="8"/>
    </row>
    <row r="11" spans="1:23">
      <c r="B11" s="9" t="s">
        <v>193</v>
      </c>
      <c r="C11" s="9" t="s">
        <v>185</v>
      </c>
    </row>
    <row r="12" spans="1:23">
      <c r="B12" s="1" t="s">
        <v>149</v>
      </c>
      <c r="C12" s="10"/>
      <c r="D12" s="1"/>
      <c r="E12" s="10"/>
      <c r="F12" s="10"/>
      <c r="G12" s="10"/>
      <c r="H12" s="10"/>
      <c r="I12" s="10"/>
      <c r="J12" s="10"/>
      <c r="K12" s="10"/>
      <c r="M12" s="1"/>
    </row>
    <row r="13" spans="1:23">
      <c r="B13" s="128"/>
      <c r="C13" s="128" t="s">
        <v>112</v>
      </c>
      <c r="D13" s="128"/>
      <c r="E13" s="128"/>
      <c r="F13" s="128"/>
      <c r="G13" s="128"/>
      <c r="H13" s="128"/>
      <c r="I13" s="128"/>
      <c r="J13" s="128"/>
      <c r="K13" s="128"/>
    </row>
    <row r="14" spans="1:23">
      <c r="B14" s="129" t="s">
        <v>110</v>
      </c>
      <c r="C14" s="129" t="s">
        <v>0</v>
      </c>
      <c r="D14" s="129" t="s">
        <v>103</v>
      </c>
      <c r="E14" s="129" t="s">
        <v>104</v>
      </c>
      <c r="F14" s="129" t="s">
        <v>105</v>
      </c>
      <c r="G14" s="129" t="s">
        <v>106</v>
      </c>
      <c r="H14" s="129" t="s">
        <v>107</v>
      </c>
      <c r="I14" s="129" t="s">
        <v>108</v>
      </c>
      <c r="J14" s="129" t="s">
        <v>230</v>
      </c>
      <c r="K14" s="129" t="s">
        <v>234</v>
      </c>
      <c r="S14" s="29" t="s">
        <v>229</v>
      </c>
    </row>
    <row r="15" spans="1:23">
      <c r="B15" s="132" t="s">
        <v>127</v>
      </c>
      <c r="C15" s="133"/>
      <c r="D15" s="133"/>
      <c r="E15" s="133"/>
      <c r="F15" s="133"/>
      <c r="G15" s="133"/>
      <c r="H15" s="133"/>
      <c r="I15" s="133"/>
      <c r="J15" s="133"/>
      <c r="K15" s="133"/>
      <c r="M15" s="1" t="s">
        <v>167</v>
      </c>
      <c r="N15" s="1"/>
      <c r="O15" s="1" t="str">
        <f>$C$14</f>
        <v>2015-2016</v>
      </c>
      <c r="P15" s="1" t="str">
        <f>$D$14</f>
        <v>2016-2017</v>
      </c>
      <c r="Q15" s="1" t="str">
        <f>$E$14</f>
        <v>2017-2018</v>
      </c>
      <c r="R15" s="1" t="str">
        <f>$F$14</f>
        <v>2018-2019</v>
      </c>
      <c r="S15" s="30" t="str">
        <f>$G$14</f>
        <v>2019-2020</v>
      </c>
      <c r="T15" s="1" t="str">
        <f>$H$14</f>
        <v>2020-2021</v>
      </c>
      <c r="U15" s="1" t="str">
        <f>$I$14</f>
        <v>2021-2022</v>
      </c>
      <c r="V15" s="1" t="str">
        <f>$J$14</f>
        <v>2022-2023</v>
      </c>
      <c r="W15" s="1" t="str">
        <f>$K$14</f>
        <v>2023-2024</v>
      </c>
    </row>
    <row r="16" spans="1:23">
      <c r="B16" s="3" t="s">
        <v>113</v>
      </c>
      <c r="C16" s="8">
        <v>38.5</v>
      </c>
      <c r="D16" s="8">
        <v>39</v>
      </c>
      <c r="E16" s="8">
        <v>37.5</v>
      </c>
      <c r="F16" s="8">
        <v>26</v>
      </c>
      <c r="G16" s="8">
        <v>4.5</v>
      </c>
      <c r="H16" s="8">
        <v>90.5</v>
      </c>
      <c r="I16" s="8">
        <v>66.5</v>
      </c>
      <c r="J16" s="8">
        <v>46.5</v>
      </c>
      <c r="K16" s="8">
        <v>58.5</v>
      </c>
      <c r="N16" s="9" t="str">
        <f>B16</f>
        <v>Home-Based</v>
      </c>
      <c r="O16" s="11">
        <f>C16/SUM(C16:C18)</f>
        <v>2.0793950850661626E-2</v>
      </c>
      <c r="P16" s="11">
        <f t="shared" ref="P16:V16" si="4">D16/SUM(D16:D18)</f>
        <v>2.0323084940072955E-2</v>
      </c>
      <c r="Q16" s="11">
        <f t="shared" si="4"/>
        <v>2.0666850372003307E-2</v>
      </c>
      <c r="R16" s="11">
        <f t="shared" si="4"/>
        <v>1.4061654948620876E-2</v>
      </c>
      <c r="S16" s="31">
        <f t="shared" si="4"/>
        <v>2.4317751958930021E-3</v>
      </c>
      <c r="T16" s="11">
        <f t="shared" si="4"/>
        <v>5.34711964549483E-2</v>
      </c>
      <c r="U16" s="11">
        <f t="shared" si="4"/>
        <v>3.732809430255403E-2</v>
      </c>
      <c r="V16" s="11">
        <f t="shared" si="4"/>
        <v>2.6503277286976348E-2</v>
      </c>
      <c r="W16" s="11">
        <f>K16/SUM(K16:K18)</f>
        <v>3.442188879082083E-2</v>
      </c>
    </row>
    <row r="17" spans="2:23">
      <c r="B17" s="3" t="s">
        <v>114</v>
      </c>
      <c r="C17" s="8">
        <v>100</v>
      </c>
      <c r="D17" s="8">
        <v>123</v>
      </c>
      <c r="E17" s="8">
        <v>116</v>
      </c>
      <c r="F17" s="8">
        <v>100</v>
      </c>
      <c r="G17" s="8">
        <v>119</v>
      </c>
      <c r="H17" s="8">
        <v>93</v>
      </c>
      <c r="I17" s="8">
        <v>139</v>
      </c>
      <c r="J17" s="8">
        <v>107</v>
      </c>
      <c r="K17" s="8">
        <v>130</v>
      </c>
      <c r="N17" s="9" t="str">
        <f>B17</f>
        <v>Private</v>
      </c>
      <c r="O17" s="11">
        <f>C17/SUM(C16:C18)</f>
        <v>5.4010261949770454E-2</v>
      </c>
      <c r="P17" s="11">
        <f t="shared" ref="P17:W17" si="5">D17/SUM(D16:D18)</f>
        <v>6.4095883272537776E-2</v>
      </c>
      <c r="Q17" s="11">
        <f t="shared" si="5"/>
        <v>6.3929457150730229E-2</v>
      </c>
      <c r="R17" s="11">
        <f t="shared" si="5"/>
        <v>5.4083288263926443E-2</v>
      </c>
      <c r="S17" s="31">
        <f t="shared" si="5"/>
        <v>6.4306944069170494E-2</v>
      </c>
      <c r="T17" s="11">
        <f t="shared" si="5"/>
        <v>5.4948301329394385E-2</v>
      </c>
      <c r="U17" s="11">
        <f t="shared" si="5"/>
        <v>7.8024136963233237E-2</v>
      </c>
      <c r="V17" s="11">
        <f t="shared" si="5"/>
        <v>6.0986035907665999E-2</v>
      </c>
      <c r="W17" s="11">
        <f t="shared" si="5"/>
        <v>7.6493086201824059E-2</v>
      </c>
    </row>
    <row r="18" spans="2:23">
      <c r="B18" s="3" t="s">
        <v>115</v>
      </c>
      <c r="C18" s="8">
        <v>1713</v>
      </c>
      <c r="D18" s="8">
        <v>1757</v>
      </c>
      <c r="E18" s="8">
        <v>1661</v>
      </c>
      <c r="F18" s="8">
        <v>1723</v>
      </c>
      <c r="G18" s="8">
        <v>1727</v>
      </c>
      <c r="H18" s="8">
        <v>1509</v>
      </c>
      <c r="I18" s="8">
        <v>1576</v>
      </c>
      <c r="J18" s="8">
        <v>1601</v>
      </c>
      <c r="K18" s="8">
        <v>1511</v>
      </c>
      <c r="M18" s="19"/>
      <c r="N18" s="19" t="str">
        <f>B18</f>
        <v>Public</v>
      </c>
      <c r="O18" s="20">
        <f>C18/SUM(C16:C18)</f>
        <v>0.92519578719956796</v>
      </c>
      <c r="P18" s="20">
        <f t="shared" ref="P18:W18" si="6">D18/SUM(D16:D18)</f>
        <v>0.91558103178738925</v>
      </c>
      <c r="Q18" s="20">
        <f t="shared" si="6"/>
        <v>0.9154036924772665</v>
      </c>
      <c r="R18" s="20">
        <f t="shared" si="6"/>
        <v>0.93185505678745273</v>
      </c>
      <c r="S18" s="32">
        <f t="shared" si="6"/>
        <v>0.93326128073493653</v>
      </c>
      <c r="T18" s="20">
        <f t="shared" si="6"/>
        <v>0.89158050221565732</v>
      </c>
      <c r="U18" s="20">
        <f t="shared" si="6"/>
        <v>0.88464776873421269</v>
      </c>
      <c r="V18" s="20">
        <f t="shared" si="6"/>
        <v>0.91251068680535763</v>
      </c>
      <c r="W18" s="20">
        <f t="shared" si="6"/>
        <v>0.88908502500735509</v>
      </c>
    </row>
    <row r="19" spans="2:23">
      <c r="B19" s="132" t="s">
        <v>128</v>
      </c>
      <c r="C19" s="133"/>
      <c r="D19" s="133"/>
      <c r="E19" s="133"/>
      <c r="F19" s="133"/>
      <c r="G19" s="133"/>
      <c r="H19" s="133"/>
      <c r="I19" s="133"/>
      <c r="J19" s="133"/>
      <c r="K19" s="133"/>
      <c r="M19" s="1" t="s">
        <v>168</v>
      </c>
      <c r="N19" s="1"/>
      <c r="O19" s="1" t="str">
        <f>$C$14</f>
        <v>2015-2016</v>
      </c>
      <c r="P19" s="1" t="str">
        <f>$D$14</f>
        <v>2016-2017</v>
      </c>
      <c r="Q19" s="1" t="str">
        <f>$E$14</f>
        <v>2017-2018</v>
      </c>
      <c r="R19" s="1" t="str">
        <f>$F$14</f>
        <v>2018-2019</v>
      </c>
      <c r="S19" s="30" t="str">
        <f>$G$14</f>
        <v>2019-2020</v>
      </c>
      <c r="T19" s="1" t="str">
        <f>$H$14</f>
        <v>2020-2021</v>
      </c>
      <c r="U19" s="1" t="str">
        <f>$I$14</f>
        <v>2021-2022</v>
      </c>
      <c r="V19" s="1" t="str">
        <f>$J$14</f>
        <v>2022-2023</v>
      </c>
      <c r="W19" s="1" t="str">
        <f>$K$14</f>
        <v>2023-2024</v>
      </c>
    </row>
    <row r="20" spans="2:23">
      <c r="B20" s="3" t="s">
        <v>113</v>
      </c>
      <c r="C20" s="8">
        <v>38.5</v>
      </c>
      <c r="D20" s="8">
        <v>39</v>
      </c>
      <c r="E20" s="8">
        <v>39</v>
      </c>
      <c r="F20" s="8">
        <v>29.000000000000004</v>
      </c>
      <c r="G20" s="8">
        <v>4</v>
      </c>
      <c r="H20" s="8">
        <v>92</v>
      </c>
      <c r="I20" s="8">
        <v>67.5</v>
      </c>
      <c r="J20" s="8">
        <v>57</v>
      </c>
      <c r="K20" s="8">
        <v>58.5</v>
      </c>
      <c r="N20" s="9" t="str">
        <f>B20</f>
        <v>Home-Based</v>
      </c>
      <c r="O20" s="11">
        <f>C20/SUM(C20:C22)</f>
        <v>2.0940984498232253E-2</v>
      </c>
      <c r="P20" s="11">
        <f t="shared" ref="P20:W20" si="7">D20/SUM(D20:D22)</f>
        <v>2.1582733812949641E-2</v>
      </c>
      <c r="Q20" s="11">
        <f t="shared" si="7"/>
        <v>2.0722635494155154E-2</v>
      </c>
      <c r="R20" s="11">
        <f t="shared" si="7"/>
        <v>1.6164994425863992E-2</v>
      </c>
      <c r="S20" s="31">
        <f t="shared" si="7"/>
        <v>2.242152466367713E-3</v>
      </c>
      <c r="T20" s="11">
        <f t="shared" si="7"/>
        <v>5.2065647990945103E-2</v>
      </c>
      <c r="U20" s="11">
        <f t="shared" si="7"/>
        <v>3.8582452129179767E-2</v>
      </c>
      <c r="V20" s="11">
        <f t="shared" si="7"/>
        <v>3.1808035714285712E-2</v>
      </c>
      <c r="W20" s="11">
        <f t="shared" si="7"/>
        <v>3.2708974000559131E-2</v>
      </c>
    </row>
    <row r="21" spans="2:23">
      <c r="B21" s="3" t="s">
        <v>114</v>
      </c>
      <c r="C21" s="8">
        <v>95</v>
      </c>
      <c r="D21" s="8">
        <v>101</v>
      </c>
      <c r="E21" s="8">
        <v>118</v>
      </c>
      <c r="F21" s="8">
        <v>106</v>
      </c>
      <c r="G21" s="8">
        <v>83</v>
      </c>
      <c r="H21" s="8">
        <v>71</v>
      </c>
      <c r="I21" s="8">
        <v>128</v>
      </c>
      <c r="J21" s="8">
        <v>124</v>
      </c>
      <c r="K21" s="8">
        <v>107</v>
      </c>
      <c r="N21" s="9" t="str">
        <f>B21</f>
        <v>Private</v>
      </c>
      <c r="O21" s="11">
        <f>C21/SUM(C20:C22)</f>
        <v>5.1672559151482188E-2</v>
      </c>
      <c r="P21" s="11">
        <f t="shared" ref="P21:W21" si="8">D21/SUM(D20:D22)</f>
        <v>5.5893746541228556E-2</v>
      </c>
      <c r="Q21" s="11">
        <f t="shared" si="8"/>
        <v>6.2699256110520726E-2</v>
      </c>
      <c r="R21" s="11">
        <f t="shared" si="8"/>
        <v>5.9085841694537344E-2</v>
      </c>
      <c r="S21" s="31">
        <f t="shared" si="8"/>
        <v>4.6524663677130047E-2</v>
      </c>
      <c r="T21" s="11">
        <f t="shared" si="8"/>
        <v>4.0181097906055459E-2</v>
      </c>
      <c r="U21" s="11">
        <f t="shared" si="8"/>
        <v>7.3163761074592742E-2</v>
      </c>
      <c r="V21" s="11">
        <f t="shared" si="8"/>
        <v>6.9196428571428575E-2</v>
      </c>
      <c r="W21" s="11">
        <f t="shared" si="8"/>
        <v>5.9826670394185072E-2</v>
      </c>
    </row>
    <row r="22" spans="2:23">
      <c r="B22" s="3" t="s">
        <v>115</v>
      </c>
      <c r="C22" s="8">
        <v>1705</v>
      </c>
      <c r="D22" s="8">
        <v>1667</v>
      </c>
      <c r="E22" s="8">
        <v>1725</v>
      </c>
      <c r="F22" s="8">
        <v>1659</v>
      </c>
      <c r="G22" s="8">
        <v>1697</v>
      </c>
      <c r="H22" s="8">
        <v>1604</v>
      </c>
      <c r="I22" s="8">
        <v>1554</v>
      </c>
      <c r="J22" s="8">
        <v>1611</v>
      </c>
      <c r="K22" s="8">
        <v>1623</v>
      </c>
      <c r="M22" s="19"/>
      <c r="N22" s="19" t="str">
        <f>B22</f>
        <v>Public</v>
      </c>
      <c r="O22" s="20">
        <f>C22/SUM(C20:C22)</f>
        <v>0.9273864563502856</v>
      </c>
      <c r="P22" s="20">
        <f t="shared" ref="P22:W22" si="9">D22/SUM(D20:D22)</f>
        <v>0.9225235196458218</v>
      </c>
      <c r="Q22" s="20">
        <f t="shared" si="9"/>
        <v>0.91657810839532416</v>
      </c>
      <c r="R22" s="20">
        <f t="shared" si="9"/>
        <v>0.92474916387959871</v>
      </c>
      <c r="S22" s="32">
        <f t="shared" si="9"/>
        <v>0.95123318385650224</v>
      </c>
      <c r="T22" s="20">
        <f t="shared" si="9"/>
        <v>0.90775325410299945</v>
      </c>
      <c r="U22" s="20">
        <f t="shared" si="9"/>
        <v>0.88825378679622746</v>
      </c>
      <c r="V22" s="20">
        <f t="shared" si="9"/>
        <v>0.8989955357142857</v>
      </c>
      <c r="W22" s="20">
        <f t="shared" si="9"/>
        <v>0.90746435560525585</v>
      </c>
    </row>
    <row r="23" spans="2:23">
      <c r="B23" s="132" t="s">
        <v>130</v>
      </c>
      <c r="C23" s="133"/>
      <c r="D23" s="133"/>
      <c r="E23" s="133"/>
      <c r="F23" s="133"/>
      <c r="G23" s="133"/>
      <c r="H23" s="133"/>
      <c r="I23" s="133"/>
      <c r="J23" s="133"/>
      <c r="K23" s="133"/>
      <c r="M23" s="1" t="s">
        <v>169</v>
      </c>
      <c r="N23" s="1"/>
      <c r="O23" s="1" t="str">
        <f>$C$14</f>
        <v>2015-2016</v>
      </c>
      <c r="P23" s="1" t="str">
        <f>$D$14</f>
        <v>2016-2017</v>
      </c>
      <c r="Q23" s="1" t="str">
        <f>$E$14</f>
        <v>2017-2018</v>
      </c>
      <c r="R23" s="1" t="str">
        <f>$F$14</f>
        <v>2018-2019</v>
      </c>
      <c r="S23" s="30" t="str">
        <f>$G$14</f>
        <v>2019-2020</v>
      </c>
      <c r="T23" s="1" t="str">
        <f>$H$14</f>
        <v>2020-2021</v>
      </c>
      <c r="U23" s="1" t="str">
        <f>$I$14</f>
        <v>2021-2022</v>
      </c>
      <c r="V23" s="1" t="str">
        <f>$J$14</f>
        <v>2022-2023</v>
      </c>
      <c r="W23" s="1" t="str">
        <f>$K$14</f>
        <v>2023-2024</v>
      </c>
    </row>
    <row r="24" spans="2:23">
      <c r="B24" s="3" t="s">
        <v>113</v>
      </c>
      <c r="C24" s="8">
        <v>0</v>
      </c>
      <c r="D24" s="8">
        <v>16</v>
      </c>
      <c r="E24" s="8">
        <v>35.5</v>
      </c>
      <c r="F24" s="8">
        <v>1.5</v>
      </c>
      <c r="G24" s="8">
        <v>12.5</v>
      </c>
      <c r="H24" s="8">
        <v>44.5</v>
      </c>
      <c r="I24" s="8">
        <v>27</v>
      </c>
      <c r="J24" s="8">
        <v>13.5</v>
      </c>
      <c r="K24" s="8">
        <v>24</v>
      </c>
      <c r="N24" s="9" t="str">
        <f>B24</f>
        <v>Home-Based</v>
      </c>
      <c r="O24" s="11">
        <f>C24/SUM(C24:C26)</f>
        <v>0</v>
      </c>
      <c r="P24" s="11">
        <f t="shared" ref="P24:W24" si="10">D24/SUM(D24:D26)</f>
        <v>8.8495575221238937E-3</v>
      </c>
      <c r="Q24" s="11">
        <f t="shared" si="10"/>
        <v>1.9904681805438744E-2</v>
      </c>
      <c r="R24" s="11">
        <f t="shared" si="10"/>
        <v>8.1677103185407026E-4</v>
      </c>
      <c r="S24" s="31">
        <f t="shared" si="10"/>
        <v>7.0283947146471742E-3</v>
      </c>
      <c r="T24" s="11">
        <f t="shared" si="10"/>
        <v>2.5715111239526148E-2</v>
      </c>
      <c r="U24" s="11">
        <f t="shared" si="10"/>
        <v>1.5561959654178675E-2</v>
      </c>
      <c r="V24" s="11">
        <f t="shared" si="10"/>
        <v>7.7653149266609144E-3</v>
      </c>
      <c r="W24" s="11">
        <f t="shared" si="10"/>
        <v>1.3274336283185841E-2</v>
      </c>
    </row>
    <row r="25" spans="2:23">
      <c r="B25" s="3" t="s">
        <v>114</v>
      </c>
      <c r="C25" s="8">
        <v>112</v>
      </c>
      <c r="D25" s="8">
        <v>100</v>
      </c>
      <c r="E25" s="8">
        <v>101</v>
      </c>
      <c r="F25" s="8">
        <v>102</v>
      </c>
      <c r="G25" s="8">
        <v>96</v>
      </c>
      <c r="H25" s="8">
        <v>71</v>
      </c>
      <c r="I25" s="8">
        <v>86</v>
      </c>
      <c r="J25" s="8">
        <v>123</v>
      </c>
      <c r="K25" s="8">
        <v>129</v>
      </c>
      <c r="N25" s="9" t="str">
        <f>B25</f>
        <v>Private</v>
      </c>
      <c r="O25" s="11">
        <f>C25/SUM(C24:C26)</f>
        <v>5.9259259259259262E-2</v>
      </c>
      <c r="P25" s="11">
        <f t="shared" ref="P25:W25" si="11">D25/SUM(D24:D26)</f>
        <v>5.5309734513274339E-2</v>
      </c>
      <c r="Q25" s="11">
        <f t="shared" si="11"/>
        <v>5.6630221474628539E-2</v>
      </c>
      <c r="R25" s="11">
        <f t="shared" si="11"/>
        <v>5.5540430166076779E-2</v>
      </c>
      <c r="S25" s="31">
        <f t="shared" si="11"/>
        <v>5.39780714084903E-2</v>
      </c>
      <c r="T25" s="11">
        <f t="shared" si="11"/>
        <v>4.1028604449581049E-2</v>
      </c>
      <c r="U25" s="11">
        <f t="shared" si="11"/>
        <v>4.9567723342939483E-2</v>
      </c>
      <c r="V25" s="11">
        <f t="shared" si="11"/>
        <v>7.0750647109577222E-2</v>
      </c>
      <c r="W25" s="11">
        <f t="shared" si="11"/>
        <v>7.1349557522123894E-2</v>
      </c>
    </row>
    <row r="26" spans="2:23">
      <c r="B26" s="3" t="s">
        <v>115</v>
      </c>
      <c r="C26" s="8">
        <v>1778</v>
      </c>
      <c r="D26" s="8">
        <v>1692</v>
      </c>
      <c r="E26" s="8">
        <v>1647</v>
      </c>
      <c r="F26" s="8">
        <v>1733</v>
      </c>
      <c r="G26" s="8">
        <v>1670</v>
      </c>
      <c r="H26" s="8">
        <v>1615</v>
      </c>
      <c r="I26" s="8">
        <v>1622</v>
      </c>
      <c r="J26" s="8">
        <v>1602</v>
      </c>
      <c r="K26" s="8">
        <v>1655</v>
      </c>
      <c r="M26" s="19"/>
      <c r="N26" s="19" t="str">
        <f>B26</f>
        <v>Public</v>
      </c>
      <c r="O26" s="20">
        <f>C26/SUM(C24:C26)</f>
        <v>0.94074074074074077</v>
      </c>
      <c r="P26" s="20">
        <f t="shared" ref="P26:W26" si="12">D26/SUM(D24:D26)</f>
        <v>0.93584070796460173</v>
      </c>
      <c r="Q26" s="20">
        <f t="shared" si="12"/>
        <v>0.92346509671993271</v>
      </c>
      <c r="R26" s="20">
        <f t="shared" si="12"/>
        <v>0.94364279880206914</v>
      </c>
      <c r="S26" s="32">
        <f t="shared" si="12"/>
        <v>0.93899353387686257</v>
      </c>
      <c r="T26" s="20">
        <f t="shared" si="12"/>
        <v>0.9332562843108928</v>
      </c>
      <c r="U26" s="20">
        <f t="shared" si="12"/>
        <v>0.93487031700288181</v>
      </c>
      <c r="V26" s="20">
        <f t="shared" si="12"/>
        <v>0.92148403796376188</v>
      </c>
      <c r="W26" s="20">
        <f t="shared" si="12"/>
        <v>0.91537610619469023</v>
      </c>
    </row>
    <row r="27" spans="2:23">
      <c r="B27" s="132" t="s">
        <v>133</v>
      </c>
      <c r="C27" s="133"/>
      <c r="D27" s="133"/>
      <c r="E27" s="133"/>
      <c r="F27" s="133"/>
      <c r="G27" s="133"/>
      <c r="H27" s="133"/>
      <c r="I27" s="133"/>
      <c r="J27" s="133"/>
      <c r="K27" s="133"/>
      <c r="M27" s="1" t="s">
        <v>170</v>
      </c>
      <c r="N27" s="1"/>
      <c r="O27" s="1" t="str">
        <f>$C$14</f>
        <v>2015-2016</v>
      </c>
      <c r="P27" s="1" t="str">
        <f>$D$14</f>
        <v>2016-2017</v>
      </c>
      <c r="Q27" s="1" t="str">
        <f>$E$14</f>
        <v>2017-2018</v>
      </c>
      <c r="R27" s="1" t="str">
        <f>$F$14</f>
        <v>2018-2019</v>
      </c>
      <c r="S27" s="30" t="str">
        <f>$G$14</f>
        <v>2019-2020</v>
      </c>
      <c r="T27" s="1" t="str">
        <f>$H$14</f>
        <v>2020-2021</v>
      </c>
      <c r="U27" s="1" t="str">
        <f>$I$14</f>
        <v>2021-2022</v>
      </c>
      <c r="V27" s="1" t="str">
        <f>$J$14</f>
        <v>2022-2023</v>
      </c>
      <c r="W27" s="1" t="str">
        <f>$K$14</f>
        <v>2023-2024</v>
      </c>
    </row>
    <row r="28" spans="2:23">
      <c r="B28" s="3" t="s">
        <v>113</v>
      </c>
      <c r="C28" s="8">
        <v>34</v>
      </c>
      <c r="D28" s="8">
        <v>53</v>
      </c>
      <c r="E28" s="8">
        <v>35</v>
      </c>
      <c r="F28" s="8">
        <v>49</v>
      </c>
      <c r="G28" s="8">
        <v>29</v>
      </c>
      <c r="H28" s="8">
        <v>94</v>
      </c>
      <c r="I28" s="8">
        <v>79</v>
      </c>
      <c r="J28" s="8">
        <v>48</v>
      </c>
      <c r="K28" s="8">
        <v>77</v>
      </c>
      <c r="N28" s="9" t="str">
        <f>B28</f>
        <v>Home-Based</v>
      </c>
      <c r="O28" s="11">
        <f>C28/SUM(C28:C30)</f>
        <v>1.8368449486763912E-2</v>
      </c>
      <c r="P28" s="11">
        <f t="shared" ref="P28:W28" si="13">D28/SUM(D28:D30)</f>
        <v>2.739018087855297E-2</v>
      </c>
      <c r="Q28" s="11">
        <f t="shared" si="13"/>
        <v>1.9199122325836534E-2</v>
      </c>
      <c r="R28" s="11">
        <f t="shared" si="13"/>
        <v>2.7101769911504425E-2</v>
      </c>
      <c r="S28" s="31">
        <f t="shared" si="13"/>
        <v>1.5752308527973928E-2</v>
      </c>
      <c r="T28" s="11">
        <f t="shared" si="13"/>
        <v>5.3107344632768359E-2</v>
      </c>
      <c r="U28" s="11">
        <f t="shared" si="13"/>
        <v>4.333516182117389E-2</v>
      </c>
      <c r="V28" s="11">
        <f t="shared" si="13"/>
        <v>2.7072758037225041E-2</v>
      </c>
      <c r="W28" s="11">
        <f t="shared" si="13"/>
        <v>4.187058183795541E-2</v>
      </c>
    </row>
    <row r="29" spans="2:23">
      <c r="B29" s="3" t="s">
        <v>114</v>
      </c>
      <c r="C29" s="8">
        <v>82</v>
      </c>
      <c r="D29" s="8">
        <v>121</v>
      </c>
      <c r="E29" s="8">
        <v>101</v>
      </c>
      <c r="F29" s="8">
        <v>94</v>
      </c>
      <c r="G29" s="8">
        <v>96</v>
      </c>
      <c r="H29" s="8">
        <v>73</v>
      </c>
      <c r="I29" s="8">
        <v>100</v>
      </c>
      <c r="J29" s="8">
        <v>97</v>
      </c>
      <c r="K29" s="8">
        <v>127</v>
      </c>
      <c r="N29" s="9" t="str">
        <f>B29</f>
        <v>Private</v>
      </c>
      <c r="O29" s="11">
        <f>C29/SUM(C28:C30)</f>
        <v>4.4300378173960021E-2</v>
      </c>
      <c r="P29" s="11">
        <f t="shared" ref="P29:W29" si="14">D29/SUM(D28:D30)</f>
        <v>6.2532299741602071E-2</v>
      </c>
      <c r="Q29" s="11">
        <f t="shared" si="14"/>
        <v>5.5403181568842566E-2</v>
      </c>
      <c r="R29" s="11">
        <f t="shared" si="14"/>
        <v>5.1991150442477874E-2</v>
      </c>
      <c r="S29" s="31">
        <f t="shared" si="14"/>
        <v>5.2145573058120585E-2</v>
      </c>
      <c r="T29" s="11">
        <f t="shared" si="14"/>
        <v>4.1242937853107342E-2</v>
      </c>
      <c r="U29" s="11">
        <f t="shared" si="14"/>
        <v>5.4854635216675808E-2</v>
      </c>
      <c r="V29" s="11">
        <f t="shared" si="14"/>
        <v>5.4709531866892272E-2</v>
      </c>
      <c r="W29" s="11">
        <f t="shared" si="14"/>
        <v>6.9059271343121259E-2</v>
      </c>
    </row>
    <row r="30" spans="2:23">
      <c r="B30" s="3" t="s">
        <v>115</v>
      </c>
      <c r="C30" s="8">
        <v>1735</v>
      </c>
      <c r="D30" s="8">
        <v>1761</v>
      </c>
      <c r="E30" s="8">
        <v>1687</v>
      </c>
      <c r="F30" s="8">
        <v>1665</v>
      </c>
      <c r="G30" s="8">
        <v>1716</v>
      </c>
      <c r="H30" s="8">
        <v>1603</v>
      </c>
      <c r="I30" s="8">
        <v>1644</v>
      </c>
      <c r="J30" s="8">
        <v>1628</v>
      </c>
      <c r="K30" s="8">
        <v>1635</v>
      </c>
      <c r="M30" s="19"/>
      <c r="N30" s="19" t="str">
        <f>B30</f>
        <v>Public</v>
      </c>
      <c r="O30" s="20">
        <f>C30/SUM(C28:C30)</f>
        <v>0.9373311723392761</v>
      </c>
      <c r="P30" s="20">
        <f t="shared" ref="P30:W30" si="15">D30/SUM(D28:D30)</f>
        <v>0.91007751937984493</v>
      </c>
      <c r="Q30" s="20">
        <f t="shared" si="15"/>
        <v>0.92539769610532085</v>
      </c>
      <c r="R30" s="20">
        <f t="shared" si="15"/>
        <v>0.9209070796460177</v>
      </c>
      <c r="S30" s="32">
        <f t="shared" si="15"/>
        <v>0.93210211841390544</v>
      </c>
      <c r="T30" s="20">
        <f t="shared" si="15"/>
        <v>0.90564971751412426</v>
      </c>
      <c r="U30" s="20">
        <f t="shared" si="15"/>
        <v>0.90181020296215031</v>
      </c>
      <c r="V30" s="20">
        <f t="shared" si="15"/>
        <v>0.91821771009588271</v>
      </c>
      <c r="W30" s="20">
        <f t="shared" si="15"/>
        <v>0.88907014681892338</v>
      </c>
    </row>
    <row r="31" spans="2:23">
      <c r="B31" s="132" t="s">
        <v>134</v>
      </c>
      <c r="C31" s="133"/>
      <c r="D31" s="133"/>
      <c r="E31" s="133"/>
      <c r="F31" s="133"/>
      <c r="G31" s="133"/>
      <c r="H31" s="133"/>
      <c r="I31" s="133"/>
      <c r="J31" s="133"/>
      <c r="K31" s="133"/>
      <c r="M31" s="1" t="s">
        <v>171</v>
      </c>
      <c r="N31" s="1"/>
      <c r="O31" s="1" t="str">
        <f>$C$14</f>
        <v>2015-2016</v>
      </c>
      <c r="P31" s="1" t="str">
        <f>$D$14</f>
        <v>2016-2017</v>
      </c>
      <c r="Q31" s="1" t="str">
        <f>$E$14</f>
        <v>2017-2018</v>
      </c>
      <c r="R31" s="1" t="str">
        <f>$F$14</f>
        <v>2018-2019</v>
      </c>
      <c r="S31" s="30" t="str">
        <f>$G$14</f>
        <v>2019-2020</v>
      </c>
      <c r="T31" s="1" t="str">
        <f>$H$14</f>
        <v>2020-2021</v>
      </c>
      <c r="U31" s="1" t="str">
        <f>$I$14</f>
        <v>2021-2022</v>
      </c>
      <c r="V31" s="1" t="str">
        <f>$J$14</f>
        <v>2022-2023</v>
      </c>
      <c r="W31" s="1" t="str">
        <f>$K$14</f>
        <v>2023-2024</v>
      </c>
    </row>
    <row r="32" spans="2:23">
      <c r="B32" s="3" t="s">
        <v>113</v>
      </c>
      <c r="C32" s="8">
        <v>48</v>
      </c>
      <c r="D32" s="8">
        <v>32</v>
      </c>
      <c r="E32" s="8">
        <v>52</v>
      </c>
      <c r="F32" s="8">
        <v>39</v>
      </c>
      <c r="G32" s="8">
        <v>23</v>
      </c>
      <c r="H32" s="8">
        <v>90</v>
      </c>
      <c r="I32" s="8">
        <v>76</v>
      </c>
      <c r="J32" s="8">
        <v>66</v>
      </c>
      <c r="K32" s="8">
        <v>48</v>
      </c>
      <c r="N32" s="9" t="str">
        <f>B32</f>
        <v>Home-Based</v>
      </c>
      <c r="O32" s="11">
        <f>C32/SUM(C32:C34)</f>
        <v>2.562733582487987E-2</v>
      </c>
      <c r="P32" s="11">
        <f t="shared" ref="P32:W32" si="16">D32/SUM(D32:D34)</f>
        <v>1.7250673854447441E-2</v>
      </c>
      <c r="Q32" s="11">
        <f t="shared" si="16"/>
        <v>2.6557711950970377E-2</v>
      </c>
      <c r="R32" s="11">
        <f t="shared" si="16"/>
        <v>2.1475770925110133E-2</v>
      </c>
      <c r="S32" s="31">
        <f t="shared" si="16"/>
        <v>1.3009049773755657E-2</v>
      </c>
      <c r="T32" s="11">
        <f t="shared" si="16"/>
        <v>5.0335570469798654E-2</v>
      </c>
      <c r="U32" s="11">
        <f t="shared" si="16"/>
        <v>4.2387060791968766E-2</v>
      </c>
      <c r="V32" s="11">
        <f t="shared" si="16"/>
        <v>3.6223929747530186E-2</v>
      </c>
      <c r="W32" s="11">
        <f t="shared" si="16"/>
        <v>2.6504693539480949E-2</v>
      </c>
    </row>
    <row r="33" spans="2:23">
      <c r="B33" s="3" t="s">
        <v>114</v>
      </c>
      <c r="C33" s="8">
        <v>101</v>
      </c>
      <c r="D33" s="8">
        <v>79</v>
      </c>
      <c r="E33" s="8">
        <v>111</v>
      </c>
      <c r="F33" s="8">
        <v>91</v>
      </c>
      <c r="G33" s="8">
        <v>87</v>
      </c>
      <c r="H33" s="8">
        <v>78</v>
      </c>
      <c r="I33" s="8">
        <v>85</v>
      </c>
      <c r="J33" s="8">
        <v>99</v>
      </c>
      <c r="K33" s="8">
        <v>96</v>
      </c>
      <c r="N33" s="9" t="str">
        <f>B33</f>
        <v>Private</v>
      </c>
      <c r="O33" s="11">
        <f>C33/SUM(C32:C34)</f>
        <v>5.3924185798184733E-2</v>
      </c>
      <c r="P33" s="11">
        <f t="shared" ref="P33:W33" si="17">D33/SUM(D32:D34)</f>
        <v>4.2587601078167114E-2</v>
      </c>
      <c r="Q33" s="11">
        <f t="shared" si="17"/>
        <v>5.6690500510725231E-2</v>
      </c>
      <c r="R33" s="11">
        <f t="shared" si="17"/>
        <v>5.0110132158590309E-2</v>
      </c>
      <c r="S33" s="31">
        <f t="shared" si="17"/>
        <v>4.9208144796380089E-2</v>
      </c>
      <c r="T33" s="11">
        <f t="shared" si="17"/>
        <v>4.3624161073825503E-2</v>
      </c>
      <c r="U33" s="11">
        <f t="shared" si="17"/>
        <v>4.7406581148912434E-2</v>
      </c>
      <c r="V33" s="11">
        <f t="shared" si="17"/>
        <v>5.4335894621295282E-2</v>
      </c>
      <c r="W33" s="11">
        <f t="shared" si="17"/>
        <v>5.3009387078961898E-2</v>
      </c>
    </row>
    <row r="34" spans="2:23">
      <c r="B34" s="3" t="s">
        <v>115</v>
      </c>
      <c r="C34" s="8">
        <v>1724</v>
      </c>
      <c r="D34" s="8">
        <v>1744</v>
      </c>
      <c r="E34" s="8">
        <v>1795</v>
      </c>
      <c r="F34" s="8">
        <v>1686</v>
      </c>
      <c r="G34" s="8">
        <v>1658</v>
      </c>
      <c r="H34" s="8">
        <v>1620</v>
      </c>
      <c r="I34" s="8">
        <v>1632</v>
      </c>
      <c r="J34" s="8">
        <v>1657</v>
      </c>
      <c r="K34" s="8">
        <v>1667</v>
      </c>
      <c r="M34" s="19"/>
      <c r="N34" s="19" t="str">
        <f>B34</f>
        <v>Public</v>
      </c>
      <c r="O34" s="20">
        <f>C34/SUM(C32:C34)</f>
        <v>0.92044847837693544</v>
      </c>
      <c r="P34" s="20">
        <f t="shared" ref="P34:V34" si="18">D34/SUM(D32:D34)</f>
        <v>0.94016172506738549</v>
      </c>
      <c r="Q34" s="20">
        <f t="shared" si="18"/>
        <v>0.91675178753830444</v>
      </c>
      <c r="R34" s="20">
        <f t="shared" si="18"/>
        <v>0.92841409691629961</v>
      </c>
      <c r="S34" s="32">
        <f t="shared" si="18"/>
        <v>0.93778280542986425</v>
      </c>
      <c r="T34" s="20">
        <f t="shared" si="18"/>
        <v>0.90604026845637586</v>
      </c>
      <c r="U34" s="20">
        <f t="shared" si="18"/>
        <v>0.91020635805911876</v>
      </c>
      <c r="V34" s="20">
        <f t="shared" si="18"/>
        <v>0.90944017563117452</v>
      </c>
      <c r="W34" s="20">
        <f>K34/SUM(K32:K34)</f>
        <v>0.92048591938155711</v>
      </c>
    </row>
    <row r="35" spans="2:23">
      <c r="B35" s="132" t="s">
        <v>135</v>
      </c>
      <c r="C35" s="133"/>
      <c r="D35" s="133"/>
      <c r="E35" s="133"/>
      <c r="F35" s="133"/>
      <c r="G35" s="133"/>
      <c r="H35" s="133"/>
      <c r="I35" s="133"/>
      <c r="J35" s="133"/>
      <c r="K35" s="133"/>
      <c r="M35" s="1" t="s">
        <v>172</v>
      </c>
      <c r="N35" s="1"/>
      <c r="O35" s="1" t="str">
        <f>$C$14</f>
        <v>2015-2016</v>
      </c>
      <c r="P35" s="1" t="str">
        <f>$D$14</f>
        <v>2016-2017</v>
      </c>
      <c r="Q35" s="1" t="str">
        <f>$E$14</f>
        <v>2017-2018</v>
      </c>
      <c r="R35" s="1" t="str">
        <f>$F$14</f>
        <v>2018-2019</v>
      </c>
      <c r="S35" s="30" t="str">
        <f>$G$14</f>
        <v>2019-2020</v>
      </c>
      <c r="T35" s="1" t="str">
        <f>$H$14</f>
        <v>2020-2021</v>
      </c>
      <c r="U35" s="1" t="str">
        <f>$I$14</f>
        <v>2021-2022</v>
      </c>
      <c r="V35" s="1" t="str">
        <f>$J$14</f>
        <v>2022-2023</v>
      </c>
      <c r="W35" s="1" t="str">
        <f>$K$14</f>
        <v>2023-2024</v>
      </c>
    </row>
    <row r="36" spans="2:23">
      <c r="B36" s="3" t="s">
        <v>113</v>
      </c>
      <c r="C36" s="8">
        <v>38</v>
      </c>
      <c r="D36" s="8">
        <v>47</v>
      </c>
      <c r="E36" s="8">
        <v>34</v>
      </c>
      <c r="F36" s="8">
        <v>45</v>
      </c>
      <c r="G36" s="8">
        <v>23</v>
      </c>
      <c r="H36" s="8">
        <v>88</v>
      </c>
      <c r="I36" s="8">
        <v>76</v>
      </c>
      <c r="J36" s="8">
        <v>55</v>
      </c>
      <c r="K36" s="8">
        <v>64</v>
      </c>
      <c r="N36" s="9" t="str">
        <f>B36</f>
        <v>Home-Based</v>
      </c>
      <c r="O36" s="11">
        <f>C36/SUM(C36:C38)</f>
        <v>2.0375335120643431E-2</v>
      </c>
      <c r="P36" s="11">
        <f t="shared" ref="P36:W36" si="19">D36/SUM(D36:D38)</f>
        <v>2.4749868351764088E-2</v>
      </c>
      <c r="Q36" s="11">
        <f t="shared" si="19"/>
        <v>1.8133333333333335E-2</v>
      </c>
      <c r="R36" s="11">
        <f t="shared" si="19"/>
        <v>2.2959183673469389E-2</v>
      </c>
      <c r="S36" s="31">
        <f t="shared" si="19"/>
        <v>1.2770682953914493E-2</v>
      </c>
      <c r="T36" s="11">
        <f t="shared" si="19"/>
        <v>4.9134561697375768E-2</v>
      </c>
      <c r="U36" s="11">
        <f t="shared" si="19"/>
        <v>4.0728831725616289E-2</v>
      </c>
      <c r="V36" s="11">
        <f t="shared" si="19"/>
        <v>3.0136986301369864E-2</v>
      </c>
      <c r="W36" s="11">
        <f t="shared" si="19"/>
        <v>3.4353193773483628E-2</v>
      </c>
    </row>
    <row r="37" spans="2:23">
      <c r="B37" s="3" t="s">
        <v>114</v>
      </c>
      <c r="C37" s="8">
        <v>103</v>
      </c>
      <c r="D37" s="8">
        <v>104</v>
      </c>
      <c r="E37" s="8">
        <v>72</v>
      </c>
      <c r="F37" s="8">
        <v>107</v>
      </c>
      <c r="G37" s="8">
        <v>73</v>
      </c>
      <c r="H37" s="8">
        <v>75</v>
      </c>
      <c r="I37" s="8">
        <v>104</v>
      </c>
      <c r="J37" s="8">
        <v>99</v>
      </c>
      <c r="K37" s="8">
        <v>108</v>
      </c>
      <c r="N37" s="9" t="str">
        <f>B37</f>
        <v>Private</v>
      </c>
      <c r="O37" s="11">
        <f>C37/SUM(C36:C38)</f>
        <v>5.522788203753351E-2</v>
      </c>
      <c r="P37" s="11">
        <f t="shared" ref="P37:W37" si="20">D37/SUM(D36:D38)</f>
        <v>5.4765666140073721E-2</v>
      </c>
      <c r="Q37" s="11">
        <f t="shared" si="20"/>
        <v>3.8399999999999997E-2</v>
      </c>
      <c r="R37" s="11">
        <f t="shared" si="20"/>
        <v>5.459183673469388E-2</v>
      </c>
      <c r="S37" s="31">
        <f t="shared" si="20"/>
        <v>4.0533037201554691E-2</v>
      </c>
      <c r="T37" s="11">
        <f t="shared" si="20"/>
        <v>4.1876046901172533E-2</v>
      </c>
      <c r="U37" s="11">
        <f t="shared" si="20"/>
        <v>5.5734190782422297E-2</v>
      </c>
      <c r="V37" s="11">
        <f t="shared" si="20"/>
        <v>5.4246575342465755E-2</v>
      </c>
      <c r="W37" s="11">
        <f t="shared" si="20"/>
        <v>5.7971014492753624E-2</v>
      </c>
    </row>
    <row r="38" spans="2:23">
      <c r="B38" s="3" t="s">
        <v>115</v>
      </c>
      <c r="C38" s="8">
        <v>1724</v>
      </c>
      <c r="D38" s="8">
        <v>1748</v>
      </c>
      <c r="E38" s="8">
        <v>1769</v>
      </c>
      <c r="F38" s="8">
        <v>1808</v>
      </c>
      <c r="G38" s="8">
        <v>1705</v>
      </c>
      <c r="H38" s="8">
        <v>1628</v>
      </c>
      <c r="I38" s="8">
        <v>1686</v>
      </c>
      <c r="J38" s="8">
        <v>1671</v>
      </c>
      <c r="K38" s="8">
        <v>1691</v>
      </c>
      <c r="M38" s="19"/>
      <c r="N38" s="19" t="str">
        <f>B38</f>
        <v>Public</v>
      </c>
      <c r="O38" s="20">
        <f>C38/SUM(C36:C38)</f>
        <v>0.92439678284182303</v>
      </c>
      <c r="P38" s="20">
        <f t="shared" ref="P38:W38" si="21">D38/SUM(D36:D38)</f>
        <v>0.92048446550816221</v>
      </c>
      <c r="Q38" s="20">
        <f t="shared" si="21"/>
        <v>0.94346666666666668</v>
      </c>
      <c r="R38" s="20">
        <f t="shared" si="21"/>
        <v>0.92244897959183669</v>
      </c>
      <c r="S38" s="32">
        <f t="shared" si="21"/>
        <v>0.94669627984453086</v>
      </c>
      <c r="T38" s="20">
        <f t="shared" si="21"/>
        <v>0.90898939140145174</v>
      </c>
      <c r="U38" s="20">
        <f t="shared" si="21"/>
        <v>0.90353697749196138</v>
      </c>
      <c r="V38" s="20">
        <f t="shared" si="21"/>
        <v>0.91561643835616435</v>
      </c>
      <c r="W38" s="20">
        <f t="shared" si="21"/>
        <v>0.90767579173376278</v>
      </c>
    </row>
    <row r="39" spans="2:23">
      <c r="B39" s="132" t="s">
        <v>136</v>
      </c>
      <c r="C39" s="133"/>
      <c r="D39" s="133"/>
      <c r="E39" s="133"/>
      <c r="F39" s="133"/>
      <c r="G39" s="133"/>
      <c r="H39" s="133"/>
      <c r="I39" s="133"/>
      <c r="J39" s="133"/>
      <c r="K39" s="133"/>
      <c r="M39" s="1" t="s">
        <v>173</v>
      </c>
      <c r="N39" s="1"/>
      <c r="O39" s="1" t="str">
        <f>$C$14</f>
        <v>2015-2016</v>
      </c>
      <c r="P39" s="1" t="str">
        <f>$D$14</f>
        <v>2016-2017</v>
      </c>
      <c r="Q39" s="1" t="str">
        <f>$E$14</f>
        <v>2017-2018</v>
      </c>
      <c r="R39" s="1" t="str">
        <f>$F$14</f>
        <v>2018-2019</v>
      </c>
      <c r="S39" s="30" t="str">
        <f>$G$14</f>
        <v>2019-2020</v>
      </c>
      <c r="T39" s="1" t="str">
        <f>$H$14</f>
        <v>2020-2021</v>
      </c>
      <c r="U39" s="1" t="str">
        <f>$I$14</f>
        <v>2021-2022</v>
      </c>
      <c r="V39" s="1" t="str">
        <f>$J$14</f>
        <v>2022-2023</v>
      </c>
      <c r="W39" s="1" t="str">
        <f>$K$14</f>
        <v>2023-2024</v>
      </c>
    </row>
    <row r="40" spans="2:23">
      <c r="B40" s="3" t="s">
        <v>113</v>
      </c>
      <c r="C40" s="8">
        <v>54</v>
      </c>
      <c r="D40" s="8">
        <v>41</v>
      </c>
      <c r="E40" s="8">
        <v>50</v>
      </c>
      <c r="F40" s="8">
        <v>37</v>
      </c>
      <c r="G40" s="8">
        <v>34</v>
      </c>
      <c r="H40" s="8">
        <v>69</v>
      </c>
      <c r="I40" s="8">
        <v>69</v>
      </c>
      <c r="J40" s="8">
        <v>61</v>
      </c>
      <c r="K40" s="8">
        <v>47</v>
      </c>
      <c r="N40" s="9" t="str">
        <f>B40</f>
        <v>Home-Based</v>
      </c>
      <c r="O40" s="11">
        <f>C40/SUM(C40:C42)</f>
        <v>3.0033370411568408E-2</v>
      </c>
      <c r="P40" s="11">
        <f t="shared" ref="P40:W40" si="22">D40/SUM(D40:D42)</f>
        <v>2.1831735889243878E-2</v>
      </c>
      <c r="Q40" s="11">
        <f t="shared" si="22"/>
        <v>2.6082420448617631E-2</v>
      </c>
      <c r="R40" s="11">
        <f t="shared" si="22"/>
        <v>1.9504480759093307E-2</v>
      </c>
      <c r="S40" s="31">
        <f t="shared" si="22"/>
        <v>1.7435897435897435E-2</v>
      </c>
      <c r="T40" s="11">
        <f t="shared" si="22"/>
        <v>3.8612199216564072E-2</v>
      </c>
      <c r="U40" s="11">
        <f t="shared" si="22"/>
        <v>3.7704918032786888E-2</v>
      </c>
      <c r="V40" s="11">
        <f t="shared" si="22"/>
        <v>3.2412327311370885E-2</v>
      </c>
      <c r="W40" s="11">
        <f t="shared" si="22"/>
        <v>2.5599128540305011E-2</v>
      </c>
    </row>
    <row r="41" spans="2:23">
      <c r="B41" s="3" t="s">
        <v>114</v>
      </c>
      <c r="C41" s="8">
        <v>95</v>
      </c>
      <c r="D41" s="8">
        <v>97</v>
      </c>
      <c r="E41" s="8">
        <v>112</v>
      </c>
      <c r="F41" s="8">
        <v>78</v>
      </c>
      <c r="G41" s="8">
        <v>103</v>
      </c>
      <c r="H41" s="8">
        <v>69</v>
      </c>
      <c r="I41" s="8">
        <v>103</v>
      </c>
      <c r="J41" s="8">
        <v>106</v>
      </c>
      <c r="K41" s="8">
        <v>101</v>
      </c>
      <c r="N41" s="9" t="str">
        <f>B41</f>
        <v>Private</v>
      </c>
      <c r="O41" s="11">
        <f>C41/SUM(C40:C42)</f>
        <v>5.2836484983314794E-2</v>
      </c>
      <c r="P41" s="11">
        <f t="shared" ref="P41:W41" si="23">D41/SUM(D40:D42)</f>
        <v>5.16506922257721E-2</v>
      </c>
      <c r="Q41" s="11">
        <f t="shared" si="23"/>
        <v>5.8424621804903494E-2</v>
      </c>
      <c r="R41" s="11">
        <f t="shared" si="23"/>
        <v>4.1117554032683183E-2</v>
      </c>
      <c r="S41" s="31">
        <f t="shared" si="23"/>
        <v>5.2820512820512817E-2</v>
      </c>
      <c r="T41" s="11">
        <f t="shared" si="23"/>
        <v>3.8612199216564072E-2</v>
      </c>
      <c r="U41" s="11">
        <f t="shared" si="23"/>
        <v>5.628415300546448E-2</v>
      </c>
      <c r="V41" s="11">
        <f t="shared" si="23"/>
        <v>5.6323060573857602E-2</v>
      </c>
      <c r="W41" s="11">
        <f t="shared" si="23"/>
        <v>5.501089324618736E-2</v>
      </c>
    </row>
    <row r="42" spans="2:23">
      <c r="B42" s="3" t="s">
        <v>115</v>
      </c>
      <c r="C42" s="8">
        <v>1649</v>
      </c>
      <c r="D42" s="8">
        <v>1740</v>
      </c>
      <c r="E42" s="8">
        <v>1755</v>
      </c>
      <c r="F42" s="8">
        <v>1782</v>
      </c>
      <c r="G42" s="8">
        <v>1813</v>
      </c>
      <c r="H42" s="8">
        <v>1649</v>
      </c>
      <c r="I42" s="8">
        <v>1658</v>
      </c>
      <c r="J42" s="8">
        <v>1715</v>
      </c>
      <c r="K42" s="8">
        <v>1688</v>
      </c>
      <c r="M42" s="19"/>
      <c r="N42" s="19" t="str">
        <f>B42</f>
        <v>Public</v>
      </c>
      <c r="O42" s="20">
        <f>C42/SUM(C40:C42)</f>
        <v>0.91713014460511677</v>
      </c>
      <c r="P42" s="20">
        <f t="shared" ref="P42:W42" si="24">D42/SUM(D40:D42)</f>
        <v>0.92651757188498407</v>
      </c>
      <c r="Q42" s="20">
        <f t="shared" si="24"/>
        <v>0.91549295774647887</v>
      </c>
      <c r="R42" s="20">
        <f t="shared" si="24"/>
        <v>0.93937796520822348</v>
      </c>
      <c r="S42" s="32">
        <f t="shared" si="24"/>
        <v>0.92974358974358973</v>
      </c>
      <c r="T42" s="20">
        <f t="shared" si="24"/>
        <v>0.92277560156687188</v>
      </c>
      <c r="U42" s="20">
        <f t="shared" si="24"/>
        <v>0.90601092896174862</v>
      </c>
      <c r="V42" s="20">
        <f t="shared" si="24"/>
        <v>0.9112646121147715</v>
      </c>
      <c r="W42" s="20">
        <f t="shared" si="24"/>
        <v>0.91938997821350765</v>
      </c>
    </row>
    <row r="43" spans="2:23">
      <c r="B43" s="132" t="s">
        <v>137</v>
      </c>
      <c r="C43" s="133"/>
      <c r="D43" s="133"/>
      <c r="E43" s="133"/>
      <c r="F43" s="133"/>
      <c r="G43" s="133"/>
      <c r="H43" s="133"/>
      <c r="I43" s="133"/>
      <c r="J43" s="133"/>
      <c r="K43" s="133"/>
      <c r="M43" s="1" t="s">
        <v>174</v>
      </c>
      <c r="N43" s="1"/>
      <c r="O43" s="1" t="str">
        <f>$C$14</f>
        <v>2015-2016</v>
      </c>
      <c r="P43" s="1" t="str">
        <f>$D$14</f>
        <v>2016-2017</v>
      </c>
      <c r="Q43" s="1" t="str">
        <f>$E$14</f>
        <v>2017-2018</v>
      </c>
      <c r="R43" s="1" t="str">
        <f>$F$14</f>
        <v>2018-2019</v>
      </c>
      <c r="S43" s="30" t="str">
        <f>$G$14</f>
        <v>2019-2020</v>
      </c>
      <c r="T43" s="1" t="str">
        <f>$H$14</f>
        <v>2020-2021</v>
      </c>
      <c r="U43" s="1" t="str">
        <f>$I$14</f>
        <v>2021-2022</v>
      </c>
      <c r="V43" s="1" t="str">
        <f>$J$14</f>
        <v>2022-2023</v>
      </c>
      <c r="W43" s="1" t="str">
        <f>$K$14</f>
        <v>2023-2024</v>
      </c>
    </row>
    <row r="44" spans="2:23">
      <c r="B44" s="3" t="s">
        <v>113</v>
      </c>
      <c r="C44" s="8">
        <v>40</v>
      </c>
      <c r="D44" s="8">
        <v>58</v>
      </c>
      <c r="E44" s="8">
        <v>49</v>
      </c>
      <c r="F44" s="8">
        <v>38</v>
      </c>
      <c r="G44" s="8">
        <v>23</v>
      </c>
      <c r="H44" s="8">
        <v>72</v>
      </c>
      <c r="I44" s="8">
        <v>51</v>
      </c>
      <c r="J44" s="8">
        <v>43</v>
      </c>
      <c r="K44" s="8">
        <v>52</v>
      </c>
      <c r="N44" s="9" t="str">
        <f>B44</f>
        <v>Home-Based</v>
      </c>
      <c r="O44" s="11">
        <f>C44/SUM(C44:C46)</f>
        <v>2.2222222222222223E-2</v>
      </c>
      <c r="P44" s="11">
        <f t="shared" ref="P44:W44" si="25">D44/SUM(D44:D46)</f>
        <v>3.2293986636971049E-2</v>
      </c>
      <c r="Q44" s="11">
        <f t="shared" si="25"/>
        <v>2.5843881856540084E-2</v>
      </c>
      <c r="R44" s="11">
        <f t="shared" si="25"/>
        <v>1.994750656167979E-2</v>
      </c>
      <c r="S44" s="31">
        <f t="shared" si="25"/>
        <v>1.2162876784769964E-2</v>
      </c>
      <c r="T44" s="11">
        <f t="shared" si="25"/>
        <v>3.7305699481865282E-2</v>
      </c>
      <c r="U44" s="11">
        <f t="shared" si="25"/>
        <v>2.8349082823790995E-2</v>
      </c>
      <c r="V44" s="11">
        <f t="shared" si="25"/>
        <v>2.3471615720524017E-2</v>
      </c>
      <c r="W44" s="11">
        <f t="shared" si="25"/>
        <v>2.7182435964453737E-2</v>
      </c>
    </row>
    <row r="45" spans="2:23">
      <c r="B45" s="3" t="s">
        <v>114</v>
      </c>
      <c r="C45" s="8">
        <v>76</v>
      </c>
      <c r="D45" s="8">
        <v>85</v>
      </c>
      <c r="E45" s="8">
        <v>86</v>
      </c>
      <c r="F45" s="8">
        <v>100</v>
      </c>
      <c r="G45" s="8">
        <v>75</v>
      </c>
      <c r="H45" s="8">
        <v>90</v>
      </c>
      <c r="I45" s="8">
        <v>87</v>
      </c>
      <c r="J45" s="8">
        <v>86</v>
      </c>
      <c r="K45" s="8">
        <v>110</v>
      </c>
      <c r="N45" s="9" t="str">
        <f>B45</f>
        <v>Private</v>
      </c>
      <c r="O45" s="11">
        <f>C45/SUM(C44:C46)</f>
        <v>4.2222222222222223E-2</v>
      </c>
      <c r="P45" s="11">
        <f t="shared" ref="P45:W45" si="26">D45/SUM(D44:D46)</f>
        <v>4.7327394209354119E-2</v>
      </c>
      <c r="Q45" s="11">
        <f t="shared" si="26"/>
        <v>4.5358649789029537E-2</v>
      </c>
      <c r="R45" s="11">
        <f t="shared" si="26"/>
        <v>5.2493438320209973E-2</v>
      </c>
      <c r="S45" s="31">
        <f t="shared" si="26"/>
        <v>3.9661554732945532E-2</v>
      </c>
      <c r="T45" s="11">
        <f t="shared" si="26"/>
        <v>4.6632124352331605E-2</v>
      </c>
      <c r="U45" s="11">
        <f t="shared" si="26"/>
        <v>4.8360200111172875E-2</v>
      </c>
      <c r="V45" s="11">
        <f t="shared" si="26"/>
        <v>4.6943231441048033E-2</v>
      </c>
      <c r="W45" s="11">
        <f t="shared" si="26"/>
        <v>5.7501306847882905E-2</v>
      </c>
    </row>
    <row r="46" spans="2:23">
      <c r="B46" s="3" t="s">
        <v>115</v>
      </c>
      <c r="C46" s="8">
        <v>1684</v>
      </c>
      <c r="D46" s="8">
        <v>1653</v>
      </c>
      <c r="E46" s="8">
        <v>1761</v>
      </c>
      <c r="F46" s="8">
        <v>1767</v>
      </c>
      <c r="G46" s="8">
        <v>1793</v>
      </c>
      <c r="H46" s="8">
        <v>1768</v>
      </c>
      <c r="I46" s="8">
        <v>1661</v>
      </c>
      <c r="J46" s="8">
        <v>1703</v>
      </c>
      <c r="K46" s="8">
        <v>1751</v>
      </c>
      <c r="M46" s="19"/>
      <c r="N46" s="19" t="str">
        <f>B46</f>
        <v>Public</v>
      </c>
      <c r="O46" s="20">
        <f>C46/SUM(C44:C46)</f>
        <v>0.93555555555555558</v>
      </c>
      <c r="P46" s="20">
        <f t="shared" ref="P46:W46" si="27">D46/SUM(D44:D46)</f>
        <v>0.9203786191536748</v>
      </c>
      <c r="Q46" s="20">
        <f t="shared" si="27"/>
        <v>0.92879746835443033</v>
      </c>
      <c r="R46" s="20">
        <f t="shared" si="27"/>
        <v>0.92755905511811021</v>
      </c>
      <c r="S46" s="32">
        <f t="shared" si="27"/>
        <v>0.94817556848228446</v>
      </c>
      <c r="T46" s="20">
        <f t="shared" si="27"/>
        <v>0.9160621761658031</v>
      </c>
      <c r="U46" s="20">
        <f t="shared" si="27"/>
        <v>0.92329071706503618</v>
      </c>
      <c r="V46" s="20">
        <f t="shared" si="27"/>
        <v>0.92958515283842791</v>
      </c>
      <c r="W46" s="20">
        <f t="shared" si="27"/>
        <v>0.91531625718766341</v>
      </c>
    </row>
    <row r="47" spans="2:23">
      <c r="B47" s="132" t="s">
        <v>147</v>
      </c>
      <c r="C47" s="133"/>
      <c r="D47" s="133"/>
      <c r="E47" s="133"/>
      <c r="F47" s="133"/>
      <c r="G47" s="133"/>
      <c r="H47" s="133"/>
      <c r="I47" s="133"/>
      <c r="J47" s="133"/>
      <c r="K47" s="133"/>
      <c r="M47" s="1" t="s">
        <v>175</v>
      </c>
      <c r="N47" s="1"/>
      <c r="O47" s="1" t="str">
        <f>$C$14</f>
        <v>2015-2016</v>
      </c>
      <c r="P47" s="1" t="str">
        <f>$D$14</f>
        <v>2016-2017</v>
      </c>
      <c r="Q47" s="1" t="str">
        <f>$E$14</f>
        <v>2017-2018</v>
      </c>
      <c r="R47" s="1" t="str">
        <f>$F$14</f>
        <v>2018-2019</v>
      </c>
      <c r="S47" s="30" t="str">
        <f>$G$14</f>
        <v>2019-2020</v>
      </c>
      <c r="T47" s="1" t="str">
        <f>$H$14</f>
        <v>2020-2021</v>
      </c>
      <c r="U47" s="1" t="str">
        <f>$I$14</f>
        <v>2021-2022</v>
      </c>
      <c r="V47" s="1" t="str">
        <f>$J$14</f>
        <v>2022-2023</v>
      </c>
      <c r="W47" s="1" t="str">
        <f>$K$14</f>
        <v>2023-2024</v>
      </c>
    </row>
    <row r="48" spans="2:23">
      <c r="B48" s="3" t="s">
        <v>113</v>
      </c>
      <c r="C48" s="8">
        <v>40</v>
      </c>
      <c r="D48" s="8">
        <v>38</v>
      </c>
      <c r="E48" s="8">
        <v>44</v>
      </c>
      <c r="F48" s="8">
        <v>38</v>
      </c>
      <c r="G48" s="8">
        <v>30</v>
      </c>
      <c r="H48" s="8">
        <v>56</v>
      </c>
      <c r="I48" s="8">
        <v>61</v>
      </c>
      <c r="J48" s="8">
        <v>55</v>
      </c>
      <c r="K48" s="8">
        <v>51</v>
      </c>
      <c r="N48" s="9" t="str">
        <f>B48</f>
        <v>Home-Based</v>
      </c>
      <c r="O48" s="11">
        <f>C48/SUM(C48:C50)</f>
        <v>2.1482277121374866E-2</v>
      </c>
      <c r="P48" s="11">
        <f t="shared" ref="P48:V48" si="28">D48/SUM(D48:D50)</f>
        <v>2.1517553793884484E-2</v>
      </c>
      <c r="Q48" s="11">
        <f t="shared" si="28"/>
        <v>2.4732996065205171E-2</v>
      </c>
      <c r="R48" s="11">
        <f t="shared" si="28"/>
        <v>2.0169851380042462E-2</v>
      </c>
      <c r="S48" s="31">
        <f t="shared" si="28"/>
        <v>1.5839493136219639E-2</v>
      </c>
      <c r="T48" s="11">
        <f t="shared" si="28"/>
        <v>2.9834842834310069E-2</v>
      </c>
      <c r="U48" s="11">
        <f t="shared" si="28"/>
        <v>3.109072375127421E-2</v>
      </c>
      <c r="V48" s="11">
        <f t="shared" si="28"/>
        <v>2.9923830250272034E-2</v>
      </c>
      <c r="W48" s="11">
        <f>K48/SUM(K48:K50)</f>
        <v>2.694136291600634E-2</v>
      </c>
    </row>
    <row r="49" spans="2:23">
      <c r="B49" s="3" t="s">
        <v>114</v>
      </c>
      <c r="C49" s="8">
        <v>92</v>
      </c>
      <c r="D49" s="8">
        <v>73</v>
      </c>
      <c r="E49" s="8">
        <v>87</v>
      </c>
      <c r="F49" s="8">
        <v>77</v>
      </c>
      <c r="G49" s="8">
        <v>82</v>
      </c>
      <c r="H49" s="8">
        <v>65</v>
      </c>
      <c r="I49" s="8">
        <v>104</v>
      </c>
      <c r="J49" s="8">
        <v>69</v>
      </c>
      <c r="K49" s="8">
        <v>101</v>
      </c>
      <c r="N49" s="9" t="str">
        <f>B49</f>
        <v>Private</v>
      </c>
      <c r="O49" s="11">
        <f>C49/SUM(C48:C50)</f>
        <v>4.9409237379162189E-2</v>
      </c>
      <c r="P49" s="11">
        <f t="shared" ref="P49:W49" si="29">D49/SUM(D48:D50)</f>
        <v>4.1336353340883356E-2</v>
      </c>
      <c r="Q49" s="11">
        <f t="shared" si="29"/>
        <v>4.8903878583473864E-2</v>
      </c>
      <c r="R49" s="11">
        <f t="shared" si="29"/>
        <v>4.087048832271762E-2</v>
      </c>
      <c r="S49" s="31">
        <f t="shared" si="29"/>
        <v>4.3294614572333683E-2</v>
      </c>
      <c r="T49" s="11">
        <f t="shared" si="29"/>
        <v>3.4629728289824191E-2</v>
      </c>
      <c r="U49" s="11">
        <f t="shared" si="29"/>
        <v>5.3007135575942915E-2</v>
      </c>
      <c r="V49" s="11">
        <f t="shared" si="29"/>
        <v>3.7540805223068553E-2</v>
      </c>
      <c r="W49" s="11">
        <f t="shared" si="29"/>
        <v>5.3354463814051768E-2</v>
      </c>
    </row>
    <row r="50" spans="2:23">
      <c r="B50" s="3" t="s">
        <v>115</v>
      </c>
      <c r="C50" s="8">
        <v>1730</v>
      </c>
      <c r="D50" s="8">
        <v>1655</v>
      </c>
      <c r="E50" s="8">
        <v>1648</v>
      </c>
      <c r="F50" s="8">
        <v>1769</v>
      </c>
      <c r="G50" s="8">
        <v>1782</v>
      </c>
      <c r="H50" s="8">
        <v>1756</v>
      </c>
      <c r="I50" s="8">
        <v>1797</v>
      </c>
      <c r="J50" s="8">
        <v>1714</v>
      </c>
      <c r="K50" s="8">
        <v>1741</v>
      </c>
      <c r="M50" s="19"/>
      <c r="N50" s="19" t="str">
        <f>B50</f>
        <v>Public</v>
      </c>
      <c r="O50" s="20">
        <f>C50/SUM(C48:C50)</f>
        <v>0.9291084854994629</v>
      </c>
      <c r="P50" s="20">
        <f t="shared" ref="P50:W50" si="30">D50/SUM(D48:D50)</f>
        <v>0.93714609286523221</v>
      </c>
      <c r="Q50" s="20">
        <f t="shared" si="30"/>
        <v>0.92636312535132093</v>
      </c>
      <c r="R50" s="20">
        <f t="shared" si="30"/>
        <v>0.93895966029723987</v>
      </c>
      <c r="S50" s="32">
        <f t="shared" si="30"/>
        <v>0.94086589229144668</v>
      </c>
      <c r="T50" s="20">
        <f t="shared" si="30"/>
        <v>0.93553542887586572</v>
      </c>
      <c r="U50" s="20">
        <f t="shared" si="30"/>
        <v>0.91590214067278286</v>
      </c>
      <c r="V50" s="20">
        <f t="shared" si="30"/>
        <v>0.93253536452665942</v>
      </c>
      <c r="W50" s="20">
        <f t="shared" si="30"/>
        <v>0.91970417326994192</v>
      </c>
    </row>
    <row r="51" spans="2:23">
      <c r="B51" s="132" t="s">
        <v>148</v>
      </c>
      <c r="C51" s="133"/>
      <c r="D51" s="133"/>
      <c r="E51" s="133"/>
      <c r="F51" s="133"/>
      <c r="G51" s="133"/>
      <c r="H51" s="133"/>
      <c r="I51" s="133"/>
      <c r="J51" s="133"/>
      <c r="K51" s="133"/>
      <c r="M51" s="1" t="s">
        <v>176</v>
      </c>
      <c r="N51" s="1"/>
      <c r="O51" s="1" t="str">
        <f>$C$14</f>
        <v>2015-2016</v>
      </c>
      <c r="P51" s="1" t="str">
        <f>$D$14</f>
        <v>2016-2017</v>
      </c>
      <c r="Q51" s="1" t="str">
        <f>$E$14</f>
        <v>2017-2018</v>
      </c>
      <c r="R51" s="1" t="str">
        <f>$F$14</f>
        <v>2018-2019</v>
      </c>
      <c r="S51" s="30" t="str">
        <f>$G$14</f>
        <v>2019-2020</v>
      </c>
      <c r="T51" s="1" t="str">
        <f>$H$14</f>
        <v>2020-2021</v>
      </c>
      <c r="U51" s="1" t="str">
        <f>$I$14</f>
        <v>2021-2022</v>
      </c>
      <c r="V51" s="1" t="str">
        <f>$J$14</f>
        <v>2022-2023</v>
      </c>
      <c r="W51" s="1" t="str">
        <f>$K$14</f>
        <v>2023-2024</v>
      </c>
    </row>
    <row r="52" spans="2:23">
      <c r="B52" s="3" t="s">
        <v>113</v>
      </c>
      <c r="C52" s="8">
        <v>31</v>
      </c>
      <c r="D52" s="8">
        <v>33</v>
      </c>
      <c r="E52" s="8">
        <v>40</v>
      </c>
      <c r="F52" s="8">
        <v>34</v>
      </c>
      <c r="G52" s="8">
        <v>27</v>
      </c>
      <c r="H52" s="8">
        <v>51</v>
      </c>
      <c r="I52" s="8">
        <v>55</v>
      </c>
      <c r="J52" s="8">
        <v>40</v>
      </c>
      <c r="K52" s="8">
        <v>44</v>
      </c>
      <c r="N52" s="9" t="str">
        <f>B52</f>
        <v>Home-Based</v>
      </c>
      <c r="O52" s="11">
        <f>C52/SUM(C52:C54)</f>
        <v>1.6986301369863014E-2</v>
      </c>
      <c r="P52" s="11">
        <f t="shared" ref="P52:W52" si="31">D52/SUM(D52:D54)</f>
        <v>1.7054263565891473E-2</v>
      </c>
      <c r="Q52" s="11">
        <f t="shared" si="31"/>
        <v>2.1834061135371178E-2</v>
      </c>
      <c r="R52" s="11">
        <f t="shared" si="31"/>
        <v>1.8488308863512777E-2</v>
      </c>
      <c r="S52" s="31">
        <f t="shared" si="31"/>
        <v>1.4025974025974027E-2</v>
      </c>
      <c r="T52" s="11">
        <f t="shared" si="31"/>
        <v>2.6998411858125994E-2</v>
      </c>
      <c r="U52" s="11">
        <f t="shared" si="31"/>
        <v>2.8132992327365727E-2</v>
      </c>
      <c r="V52" s="11">
        <f t="shared" si="31"/>
        <v>2.0070245860511791E-2</v>
      </c>
      <c r="W52" s="11">
        <f t="shared" si="31"/>
        <v>2.3305084745762712E-2</v>
      </c>
    </row>
    <row r="53" spans="2:23">
      <c r="B53" s="3" t="s">
        <v>114</v>
      </c>
      <c r="C53" s="8">
        <v>74</v>
      </c>
      <c r="D53" s="8">
        <v>98</v>
      </c>
      <c r="E53" s="8">
        <v>83</v>
      </c>
      <c r="F53" s="8">
        <v>79</v>
      </c>
      <c r="G53" s="8">
        <v>84</v>
      </c>
      <c r="H53" s="8">
        <v>67</v>
      </c>
      <c r="I53" s="8">
        <v>100</v>
      </c>
      <c r="J53" s="8">
        <v>80</v>
      </c>
      <c r="K53" s="8">
        <v>70</v>
      </c>
      <c r="N53" s="9" t="str">
        <f>B53</f>
        <v>Private</v>
      </c>
      <c r="O53" s="11">
        <f>C53/SUM(C52:C54)</f>
        <v>4.0547945205479455E-2</v>
      </c>
      <c r="P53" s="11">
        <f t="shared" ref="P53:W53" si="32">D53/SUM(D52:D54)</f>
        <v>5.0645994832041345E-2</v>
      </c>
      <c r="Q53" s="11">
        <f t="shared" si="32"/>
        <v>4.5305676855895198E-2</v>
      </c>
      <c r="R53" s="11">
        <f t="shared" si="32"/>
        <v>4.2958129418162044E-2</v>
      </c>
      <c r="S53" s="31">
        <f t="shared" si="32"/>
        <v>4.363636363636364E-2</v>
      </c>
      <c r="T53" s="11">
        <f t="shared" si="32"/>
        <v>3.5468501852832186E-2</v>
      </c>
      <c r="U53" s="11">
        <f t="shared" si="32"/>
        <v>5.1150895140664961E-2</v>
      </c>
      <c r="V53" s="11">
        <f t="shared" si="32"/>
        <v>4.0140491721023581E-2</v>
      </c>
      <c r="W53" s="11">
        <f t="shared" si="32"/>
        <v>3.7076271186440676E-2</v>
      </c>
    </row>
    <row r="54" spans="2:23">
      <c r="B54" s="3" t="s">
        <v>115</v>
      </c>
      <c r="C54" s="8">
        <v>1720</v>
      </c>
      <c r="D54" s="8">
        <v>1804</v>
      </c>
      <c r="E54" s="8">
        <v>1709</v>
      </c>
      <c r="F54" s="8">
        <v>1726</v>
      </c>
      <c r="G54" s="8">
        <v>1814</v>
      </c>
      <c r="H54" s="8">
        <v>1771</v>
      </c>
      <c r="I54" s="8">
        <v>1800</v>
      </c>
      <c r="J54" s="8">
        <v>1873</v>
      </c>
      <c r="K54" s="8">
        <v>1774</v>
      </c>
      <c r="M54" s="19"/>
      <c r="N54" s="19" t="str">
        <f>B54</f>
        <v>Public</v>
      </c>
      <c r="O54" s="20">
        <f>C54/SUM(C52:C54)</f>
        <v>0.94246575342465755</v>
      </c>
      <c r="P54" s="20">
        <f t="shared" ref="P54:W54" si="33">D54/SUM(D52:D54)</f>
        <v>0.93229974160206719</v>
      </c>
      <c r="Q54" s="20">
        <f t="shared" si="33"/>
        <v>0.93286026200873362</v>
      </c>
      <c r="R54" s="20">
        <f t="shared" si="33"/>
        <v>0.93855356171832516</v>
      </c>
      <c r="S54" s="32">
        <f t="shared" si="33"/>
        <v>0.94233766233766236</v>
      </c>
      <c r="T54" s="20">
        <f t="shared" si="33"/>
        <v>0.93753308628904186</v>
      </c>
      <c r="U54" s="20">
        <f t="shared" si="33"/>
        <v>0.92071611253196928</v>
      </c>
      <c r="V54" s="20">
        <f t="shared" si="33"/>
        <v>0.93978926241846461</v>
      </c>
      <c r="W54" s="20">
        <f t="shared" si="33"/>
        <v>0.9396186440677966</v>
      </c>
    </row>
    <row r="55" spans="2:23">
      <c r="B55" s="132" t="s">
        <v>150</v>
      </c>
      <c r="C55" s="133"/>
      <c r="D55" s="133"/>
      <c r="E55" s="133"/>
      <c r="F55" s="133"/>
      <c r="G55" s="133"/>
      <c r="H55" s="133"/>
      <c r="I55" s="133"/>
      <c r="J55" s="133"/>
      <c r="K55" s="133"/>
      <c r="M55" s="1" t="s">
        <v>177</v>
      </c>
      <c r="N55" s="1"/>
      <c r="O55" s="1" t="str">
        <f>$C$14</f>
        <v>2015-2016</v>
      </c>
      <c r="P55" s="1" t="str">
        <f>$D$14</f>
        <v>2016-2017</v>
      </c>
      <c r="Q55" s="1" t="str">
        <f>$E$14</f>
        <v>2017-2018</v>
      </c>
      <c r="R55" s="1" t="str">
        <f>$F$14</f>
        <v>2018-2019</v>
      </c>
      <c r="S55" s="30" t="str">
        <f>$G$14</f>
        <v>2019-2020</v>
      </c>
      <c r="T55" s="1" t="str">
        <f>$H$14</f>
        <v>2020-2021</v>
      </c>
      <c r="U55" s="1" t="str">
        <f>$I$14</f>
        <v>2021-2022</v>
      </c>
      <c r="V55" s="1" t="str">
        <f>$J$14</f>
        <v>2022-2023</v>
      </c>
      <c r="W55" s="1" t="str">
        <f>$K$14</f>
        <v>2023-2024</v>
      </c>
    </row>
    <row r="56" spans="2:23">
      <c r="B56" s="3" t="s">
        <v>113</v>
      </c>
      <c r="C56" s="8">
        <v>28</v>
      </c>
      <c r="D56" s="8">
        <v>26</v>
      </c>
      <c r="E56" s="8">
        <v>36</v>
      </c>
      <c r="F56" s="8">
        <v>27</v>
      </c>
      <c r="G56" s="8">
        <v>21</v>
      </c>
      <c r="H56" s="8">
        <v>53</v>
      </c>
      <c r="I56" s="8">
        <v>46</v>
      </c>
      <c r="J56" s="8">
        <v>40</v>
      </c>
      <c r="K56" s="8">
        <v>36</v>
      </c>
      <c r="N56" s="9" t="str">
        <f>B56</f>
        <v>Home-Based</v>
      </c>
      <c r="O56" s="11">
        <f>C56/SUM(C56:C58)</f>
        <v>1.5045674368619023E-2</v>
      </c>
      <c r="P56" s="11">
        <f t="shared" ref="P56:W56" si="34">D56/SUM(D56:D58)</f>
        <v>1.425438596491228E-2</v>
      </c>
      <c r="Q56" s="11">
        <f t="shared" si="34"/>
        <v>1.8730489073881373E-2</v>
      </c>
      <c r="R56" s="11">
        <f t="shared" si="34"/>
        <v>1.4884233737596472E-2</v>
      </c>
      <c r="S56" s="31">
        <f t="shared" si="34"/>
        <v>1.151947339550192E-2</v>
      </c>
      <c r="T56" s="11">
        <f t="shared" si="34"/>
        <v>2.7806925498426022E-2</v>
      </c>
      <c r="U56" s="11">
        <f t="shared" si="34"/>
        <v>2.4248813916710597E-2</v>
      </c>
      <c r="V56" s="11">
        <f t="shared" si="34"/>
        <v>2.0597322348094749E-2</v>
      </c>
      <c r="W56" s="11">
        <f t="shared" si="34"/>
        <v>1.7742730409068506E-2</v>
      </c>
    </row>
    <row r="57" spans="2:23">
      <c r="B57" s="3" t="s">
        <v>114</v>
      </c>
      <c r="C57" s="8">
        <v>86</v>
      </c>
      <c r="D57" s="8">
        <v>80</v>
      </c>
      <c r="E57" s="8">
        <v>90</v>
      </c>
      <c r="F57" s="8">
        <v>73</v>
      </c>
      <c r="G57" s="8">
        <v>71</v>
      </c>
      <c r="H57" s="8">
        <v>79</v>
      </c>
      <c r="I57" s="8">
        <v>66</v>
      </c>
      <c r="J57" s="8">
        <v>82</v>
      </c>
      <c r="K57" s="8">
        <v>80</v>
      </c>
      <c r="N57" s="9" t="str">
        <f>B57</f>
        <v>Private</v>
      </c>
      <c r="O57" s="11">
        <f>C57/SUM(C56:C58)</f>
        <v>4.6211714132186998E-2</v>
      </c>
      <c r="P57" s="11">
        <f t="shared" ref="P57:W57" si="35">D57/SUM(D56:D58)</f>
        <v>4.3859649122807015E-2</v>
      </c>
      <c r="Q57" s="11">
        <f t="shared" si="35"/>
        <v>4.6826222684703434E-2</v>
      </c>
      <c r="R57" s="11">
        <f t="shared" si="35"/>
        <v>4.0242557883131198E-2</v>
      </c>
      <c r="S57" s="31">
        <f t="shared" si="35"/>
        <v>3.8946791003839826E-2</v>
      </c>
      <c r="T57" s="11">
        <f t="shared" si="35"/>
        <v>4.1448058761804824E-2</v>
      </c>
      <c r="U57" s="11">
        <f t="shared" si="35"/>
        <v>3.479177648919346E-2</v>
      </c>
      <c r="V57" s="11">
        <f t="shared" si="35"/>
        <v>4.2224510813594233E-2</v>
      </c>
      <c r="W57" s="11">
        <f t="shared" si="35"/>
        <v>3.9428289797930012E-2</v>
      </c>
    </row>
    <row r="58" spans="2:23">
      <c r="B58" s="3" t="s">
        <v>115</v>
      </c>
      <c r="C58" s="8">
        <v>1747</v>
      </c>
      <c r="D58" s="8">
        <v>1718</v>
      </c>
      <c r="E58" s="8">
        <v>1796</v>
      </c>
      <c r="F58" s="8">
        <v>1714</v>
      </c>
      <c r="G58" s="8">
        <v>1731</v>
      </c>
      <c r="H58" s="8">
        <v>1774</v>
      </c>
      <c r="I58" s="8">
        <v>1785</v>
      </c>
      <c r="J58" s="8">
        <v>1820</v>
      </c>
      <c r="K58" s="8">
        <v>1913</v>
      </c>
      <c r="M58" s="19"/>
      <c r="N58" s="19" t="str">
        <f>B58</f>
        <v>Public</v>
      </c>
      <c r="O58" s="20">
        <f>C58/SUM(C56:C58)</f>
        <v>0.93874261149919402</v>
      </c>
      <c r="P58" s="20">
        <f t="shared" ref="P58:W58" si="36">D58/SUM(D56:D58)</f>
        <v>0.94188596491228072</v>
      </c>
      <c r="Q58" s="20">
        <f t="shared" si="36"/>
        <v>0.9344432882414152</v>
      </c>
      <c r="R58" s="20">
        <f t="shared" si="36"/>
        <v>0.94487320837927236</v>
      </c>
      <c r="S58" s="32">
        <f t="shared" si="36"/>
        <v>0.94953373560065824</v>
      </c>
      <c r="T58" s="20">
        <f t="shared" si="36"/>
        <v>0.9307450157397692</v>
      </c>
      <c r="U58" s="20">
        <f t="shared" si="36"/>
        <v>0.94095940959409596</v>
      </c>
      <c r="V58" s="20">
        <f t="shared" si="36"/>
        <v>0.93717816683831101</v>
      </c>
      <c r="W58" s="20">
        <f t="shared" si="36"/>
        <v>0.94282897979300151</v>
      </c>
    </row>
    <row r="59" spans="2:23">
      <c r="B59" s="132" t="s">
        <v>151</v>
      </c>
      <c r="C59" s="133"/>
      <c r="D59" s="133"/>
      <c r="E59" s="133"/>
      <c r="F59" s="133"/>
      <c r="G59" s="133"/>
      <c r="H59" s="133"/>
      <c r="I59" s="133"/>
      <c r="J59" s="133"/>
      <c r="K59" s="133"/>
      <c r="M59" s="1" t="s">
        <v>178</v>
      </c>
      <c r="N59" s="1"/>
      <c r="O59" s="1" t="str">
        <f>$C$14</f>
        <v>2015-2016</v>
      </c>
      <c r="P59" s="1" t="str">
        <f>$D$14</f>
        <v>2016-2017</v>
      </c>
      <c r="Q59" s="1" t="str">
        <f>$E$14</f>
        <v>2017-2018</v>
      </c>
      <c r="R59" s="1" t="str">
        <f>$F$14</f>
        <v>2018-2019</v>
      </c>
      <c r="S59" s="30" t="str">
        <f>$G$14</f>
        <v>2019-2020</v>
      </c>
      <c r="T59" s="1" t="str">
        <f>$H$14</f>
        <v>2020-2021</v>
      </c>
      <c r="U59" s="1" t="str">
        <f>$I$14</f>
        <v>2021-2022</v>
      </c>
      <c r="V59" s="1" t="str">
        <f>$J$14</f>
        <v>2022-2023</v>
      </c>
      <c r="W59" s="1" t="str">
        <f>$K$14</f>
        <v>2023-2024</v>
      </c>
    </row>
    <row r="60" spans="2:23">
      <c r="B60" s="3" t="s">
        <v>113</v>
      </c>
      <c r="C60" s="8">
        <v>18</v>
      </c>
      <c r="D60" s="8">
        <v>24</v>
      </c>
      <c r="E60" s="8">
        <v>22</v>
      </c>
      <c r="F60" s="8">
        <v>24</v>
      </c>
      <c r="G60" s="8">
        <v>13</v>
      </c>
      <c r="H60" s="8">
        <v>36</v>
      </c>
      <c r="I60" s="8">
        <v>46</v>
      </c>
      <c r="J60" s="8">
        <v>31</v>
      </c>
      <c r="K60" s="8">
        <v>31</v>
      </c>
      <c r="N60" s="9" t="str">
        <f>B60</f>
        <v>Home-Based</v>
      </c>
      <c r="O60" s="11">
        <f>C60/SUM(C60:C62)</f>
        <v>9.9392600773053567E-3</v>
      </c>
      <c r="P60" s="11">
        <f t="shared" ref="P60:W60" si="37">D60/SUM(D60:D62)</f>
        <v>1.3029315960912053E-2</v>
      </c>
      <c r="Q60" s="11">
        <f t="shared" si="37"/>
        <v>1.2035010940919038E-2</v>
      </c>
      <c r="R60" s="11">
        <f t="shared" si="37"/>
        <v>1.251303441084463E-2</v>
      </c>
      <c r="S60" s="31">
        <f t="shared" si="37"/>
        <v>7.0729053318824807E-3</v>
      </c>
      <c r="T60" s="11">
        <f t="shared" si="37"/>
        <v>1.9027484143763214E-2</v>
      </c>
      <c r="U60" s="11">
        <f t="shared" si="37"/>
        <v>2.4197790636507101E-2</v>
      </c>
      <c r="V60" s="11">
        <f t="shared" si="37"/>
        <v>1.6087182148417228E-2</v>
      </c>
      <c r="W60" s="11">
        <f t="shared" si="37"/>
        <v>1.57600406710727E-2</v>
      </c>
    </row>
    <row r="61" spans="2:23">
      <c r="B61" s="3" t="s">
        <v>114</v>
      </c>
      <c r="C61" s="8">
        <v>74</v>
      </c>
      <c r="D61" s="8">
        <v>86</v>
      </c>
      <c r="E61" s="8">
        <v>86</v>
      </c>
      <c r="F61" s="8">
        <v>80</v>
      </c>
      <c r="G61" s="8">
        <v>74</v>
      </c>
      <c r="H61" s="8">
        <v>65</v>
      </c>
      <c r="I61" s="8">
        <v>87</v>
      </c>
      <c r="J61" s="8">
        <v>66</v>
      </c>
      <c r="K61" s="8">
        <v>63</v>
      </c>
      <c r="N61" s="9" t="str">
        <f>B61</f>
        <v>Private</v>
      </c>
      <c r="O61" s="11">
        <f>C61/SUM(C60:C62)</f>
        <v>4.0861402540033134E-2</v>
      </c>
      <c r="P61" s="11">
        <f t="shared" ref="P61:W61" si="38">D61/SUM(D60:D62)</f>
        <v>4.6688382193268187E-2</v>
      </c>
      <c r="Q61" s="11">
        <f t="shared" si="38"/>
        <v>4.7045951859956234E-2</v>
      </c>
      <c r="R61" s="11">
        <f t="shared" si="38"/>
        <v>4.171011470281543E-2</v>
      </c>
      <c r="S61" s="31">
        <f t="shared" si="38"/>
        <v>4.0261153427638738E-2</v>
      </c>
      <c r="T61" s="11">
        <f t="shared" si="38"/>
        <v>3.4355179704016914E-2</v>
      </c>
      <c r="U61" s="11">
        <f t="shared" si="38"/>
        <v>4.5765386638611259E-2</v>
      </c>
      <c r="V61" s="11">
        <f t="shared" si="38"/>
        <v>3.4250129735339904E-2</v>
      </c>
      <c r="W61" s="11">
        <f t="shared" si="38"/>
        <v>3.2028469750889681E-2</v>
      </c>
    </row>
    <row r="62" spans="2:23">
      <c r="B62" s="3" t="s">
        <v>115</v>
      </c>
      <c r="C62" s="8">
        <v>1719</v>
      </c>
      <c r="D62" s="8">
        <v>1732</v>
      </c>
      <c r="E62" s="8">
        <v>1720</v>
      </c>
      <c r="F62" s="8">
        <v>1814</v>
      </c>
      <c r="G62" s="8">
        <v>1751</v>
      </c>
      <c r="H62" s="8">
        <v>1791</v>
      </c>
      <c r="I62" s="8">
        <v>1768</v>
      </c>
      <c r="J62" s="8">
        <v>1830</v>
      </c>
      <c r="K62" s="8">
        <v>1873</v>
      </c>
      <c r="M62" s="19"/>
      <c r="N62" s="19" t="str">
        <f>B62</f>
        <v>Public</v>
      </c>
      <c r="O62" s="20">
        <f>C62/SUM(C60:C62)</f>
        <v>0.94919933738266149</v>
      </c>
      <c r="P62" s="20">
        <f t="shared" ref="P62:W62" si="39">D62/SUM(D60:D62)</f>
        <v>0.94028230184581973</v>
      </c>
      <c r="Q62" s="20">
        <f t="shared" si="39"/>
        <v>0.94091903719912473</v>
      </c>
      <c r="R62" s="20">
        <f t="shared" si="39"/>
        <v>0.94577685088633989</v>
      </c>
      <c r="S62" s="32">
        <f t="shared" si="39"/>
        <v>0.95266594124047876</v>
      </c>
      <c r="T62" s="20">
        <f t="shared" si="39"/>
        <v>0.94661733615221988</v>
      </c>
      <c r="U62" s="20">
        <f t="shared" si="39"/>
        <v>0.93003682272488164</v>
      </c>
      <c r="V62" s="20">
        <f t="shared" si="39"/>
        <v>0.94966268811624288</v>
      </c>
      <c r="W62" s="20">
        <f t="shared" si="39"/>
        <v>0.95221148957803758</v>
      </c>
    </row>
    <row r="63" spans="2:23">
      <c r="B63" s="132" t="s">
        <v>152</v>
      </c>
      <c r="C63" s="133"/>
      <c r="D63" s="133"/>
      <c r="E63" s="133"/>
      <c r="F63" s="133"/>
      <c r="G63" s="133"/>
      <c r="H63" s="133"/>
      <c r="I63" s="133"/>
      <c r="J63" s="133"/>
      <c r="K63" s="133"/>
      <c r="M63" s="1" t="s">
        <v>179</v>
      </c>
      <c r="N63" s="1"/>
      <c r="O63" s="1" t="str">
        <f>$C$14</f>
        <v>2015-2016</v>
      </c>
      <c r="P63" s="1" t="str">
        <f>$D$14</f>
        <v>2016-2017</v>
      </c>
      <c r="Q63" s="1" t="str">
        <f>$E$14</f>
        <v>2017-2018</v>
      </c>
      <c r="R63" s="1" t="str">
        <f>$F$14</f>
        <v>2018-2019</v>
      </c>
      <c r="S63" s="30" t="str">
        <f>$G$14</f>
        <v>2019-2020</v>
      </c>
      <c r="T63" s="1" t="str">
        <f>$H$14</f>
        <v>2020-2021</v>
      </c>
      <c r="U63" s="1" t="str">
        <f>$I$14</f>
        <v>2021-2022</v>
      </c>
      <c r="V63" s="1" t="str">
        <f>$J$14</f>
        <v>2022-2023</v>
      </c>
      <c r="W63" s="1" t="str">
        <f>$K$14</f>
        <v>2023-2024</v>
      </c>
    </row>
    <row r="64" spans="2:23">
      <c r="B64" s="3" t="s">
        <v>113</v>
      </c>
      <c r="C64" s="8">
        <v>25</v>
      </c>
      <c r="D64" s="8">
        <v>24</v>
      </c>
      <c r="E64" s="8">
        <v>15</v>
      </c>
      <c r="F64" s="8">
        <v>16</v>
      </c>
      <c r="G64" s="8">
        <v>13</v>
      </c>
      <c r="H64" s="8">
        <v>25</v>
      </c>
      <c r="I64" s="8">
        <v>27</v>
      </c>
      <c r="J64" s="8">
        <v>27</v>
      </c>
      <c r="K64" s="8">
        <v>24</v>
      </c>
      <c r="N64" s="9" t="str">
        <f>B64</f>
        <v>Home-Based</v>
      </c>
      <c r="O64" s="11">
        <f>C64/SUM(C64:C66)</f>
        <v>1.2588116817724069E-2</v>
      </c>
      <c r="P64" s="11">
        <f t="shared" ref="P64:W64" si="40">D64/SUM(D64:D66)</f>
        <v>1.2772751463544438E-2</v>
      </c>
      <c r="Q64" s="11">
        <f t="shared" si="40"/>
        <v>7.7599586135540608E-3</v>
      </c>
      <c r="R64" s="11">
        <f t="shared" si="40"/>
        <v>8.8057237204182716E-3</v>
      </c>
      <c r="S64" s="31">
        <f t="shared" si="40"/>
        <v>6.7814293166405838E-3</v>
      </c>
      <c r="T64" s="11">
        <f t="shared" si="40"/>
        <v>1.4076576576576577E-2</v>
      </c>
      <c r="U64" s="11">
        <f t="shared" si="40"/>
        <v>1.4563106796116505E-2</v>
      </c>
      <c r="V64" s="11">
        <f t="shared" si="40"/>
        <v>1.4523937600860678E-2</v>
      </c>
      <c r="W64" s="11">
        <f t="shared" si="40"/>
        <v>1.2711864406779662E-2</v>
      </c>
    </row>
    <row r="65" spans="2:23">
      <c r="B65" s="3" t="s">
        <v>114</v>
      </c>
      <c r="C65" s="8">
        <v>96</v>
      </c>
      <c r="D65" s="8">
        <v>87</v>
      </c>
      <c r="E65" s="8">
        <v>77</v>
      </c>
      <c r="F65" s="8">
        <v>93</v>
      </c>
      <c r="G65" s="8">
        <v>78</v>
      </c>
      <c r="H65" s="8">
        <v>39</v>
      </c>
      <c r="I65" s="8">
        <v>58</v>
      </c>
      <c r="J65" s="8">
        <v>67</v>
      </c>
      <c r="K65" s="8">
        <v>62</v>
      </c>
      <c r="N65" s="9" t="str">
        <f>B65</f>
        <v>Private</v>
      </c>
      <c r="O65" s="11">
        <f>C65/SUM(C64:C66)</f>
        <v>4.8338368580060423E-2</v>
      </c>
      <c r="P65" s="11">
        <f t="shared" ref="P65:V65" si="41">D65/SUM(D64:D66)</f>
        <v>4.6301224055348589E-2</v>
      </c>
      <c r="Q65" s="11">
        <f t="shared" si="41"/>
        <v>3.9834454216244181E-2</v>
      </c>
      <c r="R65" s="11">
        <f t="shared" si="41"/>
        <v>5.1183269124931208E-2</v>
      </c>
      <c r="S65" s="31">
        <f t="shared" si="41"/>
        <v>4.0688575899843503E-2</v>
      </c>
      <c r="T65" s="11">
        <f t="shared" si="41"/>
        <v>2.1959459459459461E-2</v>
      </c>
      <c r="U65" s="11">
        <f t="shared" si="41"/>
        <v>3.1283710895361382E-2</v>
      </c>
      <c r="V65" s="11">
        <f t="shared" si="41"/>
        <v>3.6040882194728348E-2</v>
      </c>
      <c r="W65" s="11">
        <f>K65/SUM(K64:K66)</f>
        <v>3.283898305084746E-2</v>
      </c>
    </row>
    <row r="66" spans="2:23">
      <c r="B66" s="3" t="s">
        <v>115</v>
      </c>
      <c r="C66" s="8">
        <v>1865</v>
      </c>
      <c r="D66" s="8">
        <v>1768</v>
      </c>
      <c r="E66" s="8">
        <v>1841</v>
      </c>
      <c r="F66" s="8">
        <v>1708</v>
      </c>
      <c r="G66" s="8">
        <v>1826</v>
      </c>
      <c r="H66" s="8">
        <v>1712</v>
      </c>
      <c r="I66" s="8">
        <v>1769</v>
      </c>
      <c r="J66" s="8">
        <v>1765</v>
      </c>
      <c r="K66" s="8">
        <v>1802</v>
      </c>
      <c r="M66" s="19"/>
      <c r="N66" s="19" t="str">
        <f>B66</f>
        <v>Public</v>
      </c>
      <c r="O66" s="20">
        <f>C66/SUM(C64:C66)</f>
        <v>0.93907351460221555</v>
      </c>
      <c r="P66" s="20">
        <f t="shared" ref="P66:W66" si="42">D66/SUM(D64:D66)</f>
        <v>0.94092602448110696</v>
      </c>
      <c r="Q66" s="20">
        <f t="shared" si="42"/>
        <v>0.95240558717020174</v>
      </c>
      <c r="R66" s="20">
        <f t="shared" si="42"/>
        <v>0.94001100715465047</v>
      </c>
      <c r="S66" s="32">
        <f t="shared" si="42"/>
        <v>0.95252999478351597</v>
      </c>
      <c r="T66" s="20">
        <f t="shared" si="42"/>
        <v>0.963963963963964</v>
      </c>
      <c r="U66" s="20">
        <f t="shared" si="42"/>
        <v>0.95415318230852209</v>
      </c>
      <c r="V66" s="20">
        <f t="shared" si="42"/>
        <v>0.94943518020441098</v>
      </c>
      <c r="W66" s="20">
        <f t="shared" si="42"/>
        <v>0.95444915254237284</v>
      </c>
    </row>
    <row r="67" spans="2:23">
      <c r="B67" s="132" t="s">
        <v>243</v>
      </c>
      <c r="C67" s="133"/>
      <c r="D67" s="133"/>
      <c r="E67" s="133"/>
      <c r="F67" s="133"/>
      <c r="G67" s="133"/>
      <c r="H67" s="133"/>
      <c r="I67" s="133"/>
      <c r="J67" s="133"/>
      <c r="K67" s="133"/>
      <c r="M67" s="1" t="s">
        <v>248</v>
      </c>
      <c r="N67" s="1"/>
      <c r="O67" s="1" t="str">
        <f>$C$14</f>
        <v>2015-2016</v>
      </c>
      <c r="P67" s="1" t="str">
        <f>$D$14</f>
        <v>2016-2017</v>
      </c>
      <c r="Q67" s="1" t="str">
        <f>$E$14</f>
        <v>2017-2018</v>
      </c>
      <c r="R67" s="1" t="str">
        <f>$F$14</f>
        <v>2018-2019</v>
      </c>
      <c r="S67" s="30" t="str">
        <f>$G$14</f>
        <v>2019-2020</v>
      </c>
      <c r="T67" s="1" t="str">
        <f>$H$14</f>
        <v>2020-2021</v>
      </c>
      <c r="U67" s="1" t="str">
        <f>$I$14</f>
        <v>2021-2022</v>
      </c>
      <c r="V67" s="1" t="str">
        <f>$J$14</f>
        <v>2022-2023</v>
      </c>
      <c r="W67" s="1" t="str">
        <f>$K$14</f>
        <v>2023-2024</v>
      </c>
    </row>
    <row r="68" spans="2:23">
      <c r="B68" s="3" t="s">
        <v>113</v>
      </c>
      <c r="C68" s="8">
        <v>102</v>
      </c>
      <c r="D68" s="8">
        <v>107</v>
      </c>
      <c r="E68" s="8">
        <v>113</v>
      </c>
      <c r="F68" s="8">
        <v>101</v>
      </c>
      <c r="G68" s="8">
        <v>74</v>
      </c>
      <c r="H68" s="8">
        <v>165</v>
      </c>
      <c r="I68" s="8">
        <v>174</v>
      </c>
      <c r="J68" s="8">
        <v>138</v>
      </c>
      <c r="K68" s="8">
        <v>135</v>
      </c>
      <c r="N68" s="9" t="str">
        <f>B68</f>
        <v>Home-Based</v>
      </c>
      <c r="O68" s="11">
        <f>C68/SUM(C68:C70)</f>
        <v>1.3424585417215057E-2</v>
      </c>
      <c r="P68" s="11">
        <f t="shared" ref="P68" si="43">D68/SUM(D68:D70)</f>
        <v>1.3937736094828708E-2</v>
      </c>
      <c r="Q68" s="11">
        <f t="shared" ref="Q68" si="44">E68/SUM(E68:E70)</f>
        <v>1.4671513892495455E-2</v>
      </c>
      <c r="R68" s="11">
        <f t="shared" ref="R68" si="45">F68/SUM(F68:F70)</f>
        <v>1.3076126359399275E-2</v>
      </c>
      <c r="S68" s="31">
        <f t="shared" ref="S68" si="46">G68/SUM(G68:G70)</f>
        <v>9.4896127212105667E-3</v>
      </c>
      <c r="T68" s="11">
        <f t="shared" ref="T68" si="47">H68/SUM(H68:H70)</f>
        <v>2.1235521235521235E-2</v>
      </c>
      <c r="U68" s="11">
        <f t="shared" ref="U68" si="48">I68/SUM(I68:I70)</f>
        <v>2.222506067186103E-2</v>
      </c>
      <c r="V68" s="11">
        <f t="shared" ref="V68" si="49">J68/SUM(J68:J70)</f>
        <v>1.7389112903225805E-2</v>
      </c>
      <c r="W68" s="11">
        <f t="shared" ref="W68" si="50">K68/SUM(K68:K70)</f>
        <v>1.6843418590143482E-2</v>
      </c>
    </row>
    <row r="69" spans="2:23">
      <c r="B69" s="3" t="s">
        <v>114</v>
      </c>
      <c r="C69" s="8">
        <v>330</v>
      </c>
      <c r="D69" s="8">
        <v>351</v>
      </c>
      <c r="E69" s="8">
        <v>336</v>
      </c>
      <c r="F69" s="8">
        <v>325</v>
      </c>
      <c r="G69" s="8">
        <v>307</v>
      </c>
      <c r="H69" s="8">
        <v>250</v>
      </c>
      <c r="I69" s="8">
        <v>311</v>
      </c>
      <c r="J69" s="8">
        <v>295</v>
      </c>
      <c r="K69" s="8">
        <v>275</v>
      </c>
      <c r="N69" s="9" t="str">
        <f>B69</f>
        <v>Private</v>
      </c>
      <c r="O69" s="11">
        <f>C69/SUM(C68:C70)</f>
        <v>4.3432482232166357E-2</v>
      </c>
      <c r="P69" s="11">
        <f t="shared" ref="P69" si="51">D69/SUM(D68:D70)</f>
        <v>4.5720984759671748E-2</v>
      </c>
      <c r="Q69" s="11">
        <f t="shared" ref="Q69" si="52">E69/SUM(E68:E70)</f>
        <v>4.3625032459101529E-2</v>
      </c>
      <c r="R69" s="11">
        <f t="shared" ref="R69" si="53">F69/SUM(F68:F70)</f>
        <v>4.2076644225789744E-2</v>
      </c>
      <c r="S69" s="31">
        <f t="shared" ref="S69" si="54">G69/SUM(G68:G70)</f>
        <v>3.9369068992049241E-2</v>
      </c>
      <c r="T69" s="11">
        <f t="shared" ref="T69" si="55">H69/SUM(H68:H70)</f>
        <v>3.2175032175032175E-2</v>
      </c>
      <c r="U69" s="11">
        <f t="shared" ref="U69" si="56">I69/SUM(I68:I70)</f>
        <v>3.9724102695107934E-2</v>
      </c>
      <c r="V69" s="11">
        <f t="shared" ref="V69" si="57">J69/SUM(J68:J70)</f>
        <v>3.7172379032258063E-2</v>
      </c>
      <c r="W69" s="11">
        <f>K69/SUM(K68:K70)</f>
        <v>3.4310667498440424E-2</v>
      </c>
    </row>
    <row r="70" spans="2:23">
      <c r="B70" s="3" t="s">
        <v>115</v>
      </c>
      <c r="C70" s="8">
        <v>7166</v>
      </c>
      <c r="D70" s="8">
        <v>7219</v>
      </c>
      <c r="E70" s="8">
        <v>7253</v>
      </c>
      <c r="F70" s="8">
        <v>7298</v>
      </c>
      <c r="G70" s="8">
        <v>7417</v>
      </c>
      <c r="H70" s="8">
        <v>7355</v>
      </c>
      <c r="I70" s="8">
        <v>7344</v>
      </c>
      <c r="J70" s="8">
        <v>7503</v>
      </c>
      <c r="K70" s="8">
        <v>7605</v>
      </c>
      <c r="N70" s="9" t="str">
        <f>B70</f>
        <v>Public</v>
      </c>
      <c r="O70" s="11">
        <f>C70/SUM(C68:C70)</f>
        <v>0.94314293235061863</v>
      </c>
      <c r="P70" s="11">
        <f t="shared" ref="P70" si="58">D70/SUM(D68:D70)</f>
        <v>0.94034127914549959</v>
      </c>
      <c r="Q70" s="11">
        <f t="shared" ref="Q70" si="59">E70/SUM(E68:E70)</f>
        <v>0.94170345364840302</v>
      </c>
      <c r="R70" s="11">
        <f t="shared" ref="R70" si="60">F70/SUM(F68:F70)</f>
        <v>0.94484722941481103</v>
      </c>
      <c r="S70" s="31">
        <f t="shared" ref="S70" si="61">G70/SUM(G68:G70)</f>
        <v>0.9511413182867402</v>
      </c>
      <c r="T70" s="11">
        <f t="shared" ref="T70" si="62">H70/SUM(H68:H70)</f>
        <v>0.94658944658944655</v>
      </c>
      <c r="U70" s="11">
        <f t="shared" ref="U70" si="63">I70/SUM(I68:I70)</f>
        <v>0.93805083663303102</v>
      </c>
      <c r="V70" s="11">
        <f t="shared" ref="V70" si="64">J70/SUM(J68:J70)</f>
        <v>0.94543850806451613</v>
      </c>
      <c r="W70" s="11">
        <f t="shared" ref="W70" si="65">K70/SUM(K68:K70)</f>
        <v>0.94884591391141615</v>
      </c>
    </row>
    <row r="71" spans="2:23">
      <c r="B71" s="137" t="s">
        <v>153</v>
      </c>
      <c r="C71" s="138">
        <v>1851.5</v>
      </c>
      <c r="D71" s="138">
        <v>1919</v>
      </c>
      <c r="E71" s="138">
        <v>1814.5</v>
      </c>
      <c r="F71" s="138">
        <v>1849</v>
      </c>
      <c r="G71" s="138">
        <v>1850.5</v>
      </c>
      <c r="H71" s="138">
        <v>1692.5</v>
      </c>
      <c r="I71" s="138">
        <v>1781.5</v>
      </c>
      <c r="J71" s="138">
        <v>1754.5</v>
      </c>
      <c r="K71" s="138">
        <v>1699.5</v>
      </c>
    </row>
    <row r="72" spans="2:23">
      <c r="B72" s="139" t="s">
        <v>154</v>
      </c>
      <c r="C72" s="140">
        <v>1838.5</v>
      </c>
      <c r="D72" s="140">
        <v>1807</v>
      </c>
      <c r="E72" s="140">
        <v>1882</v>
      </c>
      <c r="F72" s="140">
        <v>1794</v>
      </c>
      <c r="G72" s="140">
        <v>1784</v>
      </c>
      <c r="H72" s="140">
        <v>1767</v>
      </c>
      <c r="I72" s="140">
        <v>1749.5</v>
      </c>
      <c r="J72" s="140">
        <v>1792</v>
      </c>
      <c r="K72" s="140">
        <v>1788.5</v>
      </c>
      <c r="M72" s="1"/>
      <c r="N72" s="1"/>
      <c r="O72" s="1"/>
      <c r="P72" s="1"/>
      <c r="Q72" s="1"/>
      <c r="R72" s="1"/>
      <c r="S72" s="30"/>
      <c r="T72" s="1"/>
      <c r="U72" s="1"/>
      <c r="V72" s="1"/>
      <c r="W72" s="1"/>
    </row>
    <row r="73" spans="2:23">
      <c r="B73" s="139" t="s">
        <v>155</v>
      </c>
      <c r="C73" s="140">
        <v>1890</v>
      </c>
      <c r="D73" s="140">
        <v>1808</v>
      </c>
      <c r="E73" s="140">
        <v>1783.5</v>
      </c>
      <c r="F73" s="140">
        <v>1836.5</v>
      </c>
      <c r="G73" s="140">
        <v>1778.5</v>
      </c>
      <c r="H73" s="140">
        <v>1730.5</v>
      </c>
      <c r="I73" s="140">
        <v>1735</v>
      </c>
      <c r="J73" s="140">
        <v>1738.5</v>
      </c>
      <c r="K73" s="140">
        <v>1808</v>
      </c>
      <c r="O73" s="11"/>
      <c r="P73" s="11"/>
      <c r="Q73" s="11"/>
      <c r="R73" s="11"/>
      <c r="S73" s="31"/>
      <c r="T73" s="11"/>
      <c r="U73" s="11"/>
      <c r="V73" s="11"/>
      <c r="W73" s="11"/>
    </row>
    <row r="74" spans="2:23">
      <c r="B74" s="139" t="s">
        <v>156</v>
      </c>
      <c r="C74" s="140">
        <v>1851</v>
      </c>
      <c r="D74" s="140">
        <v>1935</v>
      </c>
      <c r="E74" s="140">
        <v>1823</v>
      </c>
      <c r="F74" s="140">
        <v>1808</v>
      </c>
      <c r="G74" s="140">
        <v>1841</v>
      </c>
      <c r="H74" s="140">
        <v>1770</v>
      </c>
      <c r="I74" s="140">
        <v>1823</v>
      </c>
      <c r="J74" s="140">
        <v>1773</v>
      </c>
      <c r="K74" s="140">
        <v>1839</v>
      </c>
      <c r="O74" s="11"/>
      <c r="P74" s="11"/>
      <c r="Q74" s="11"/>
      <c r="R74" s="11"/>
      <c r="S74" s="31"/>
      <c r="T74" s="11"/>
      <c r="U74" s="11"/>
      <c r="V74" s="11"/>
      <c r="W74" s="11"/>
    </row>
    <row r="75" spans="2:23">
      <c r="B75" s="139" t="s">
        <v>157</v>
      </c>
      <c r="C75" s="140">
        <v>1873</v>
      </c>
      <c r="D75" s="140">
        <v>1855</v>
      </c>
      <c r="E75" s="140">
        <v>1958</v>
      </c>
      <c r="F75" s="140">
        <v>1816</v>
      </c>
      <c r="G75" s="140">
        <v>1768</v>
      </c>
      <c r="H75" s="140">
        <v>1788</v>
      </c>
      <c r="I75" s="140">
        <v>1793</v>
      </c>
      <c r="J75" s="140">
        <v>1822</v>
      </c>
      <c r="K75" s="140">
        <v>1811</v>
      </c>
      <c r="O75" s="11"/>
      <c r="P75" s="11"/>
      <c r="Q75" s="11"/>
      <c r="R75" s="11"/>
      <c r="S75" s="31"/>
      <c r="T75" s="11"/>
      <c r="U75" s="11"/>
      <c r="V75" s="11"/>
      <c r="W75" s="11"/>
    </row>
    <row r="76" spans="2:23">
      <c r="B76" s="139" t="s">
        <v>158</v>
      </c>
      <c r="C76" s="140">
        <v>1865</v>
      </c>
      <c r="D76" s="140">
        <v>1899</v>
      </c>
      <c r="E76" s="140">
        <v>1875</v>
      </c>
      <c r="F76" s="140">
        <v>1960</v>
      </c>
      <c r="G76" s="140">
        <v>1801</v>
      </c>
      <c r="H76" s="140">
        <v>1791</v>
      </c>
      <c r="I76" s="140">
        <v>1866</v>
      </c>
      <c r="J76" s="140">
        <v>1825</v>
      </c>
      <c r="K76" s="140">
        <v>1863</v>
      </c>
    </row>
    <row r="77" spans="2:23">
      <c r="B77" s="139" t="s">
        <v>159</v>
      </c>
      <c r="C77" s="140">
        <v>1798</v>
      </c>
      <c r="D77" s="140">
        <v>1878</v>
      </c>
      <c r="E77" s="140">
        <v>1917</v>
      </c>
      <c r="F77" s="140">
        <v>1897</v>
      </c>
      <c r="G77" s="140">
        <v>1950</v>
      </c>
      <c r="H77" s="140">
        <v>1787</v>
      </c>
      <c r="I77" s="140">
        <v>1830</v>
      </c>
      <c r="J77" s="140">
        <v>1882</v>
      </c>
      <c r="K77" s="140">
        <v>1836</v>
      </c>
      <c r="M77" s="1"/>
      <c r="N77" s="1"/>
      <c r="O77" s="1"/>
      <c r="P77" s="1"/>
      <c r="Q77" s="1"/>
      <c r="R77" s="1"/>
      <c r="S77" s="30"/>
      <c r="T77" s="1"/>
      <c r="U77" s="1"/>
      <c r="V77" s="1"/>
      <c r="W77" s="1"/>
    </row>
    <row r="78" spans="2:23">
      <c r="B78" s="139" t="s">
        <v>160</v>
      </c>
      <c r="C78" s="140">
        <v>1800</v>
      </c>
      <c r="D78" s="140">
        <v>1796</v>
      </c>
      <c r="E78" s="140">
        <v>1896</v>
      </c>
      <c r="F78" s="140">
        <v>1905</v>
      </c>
      <c r="G78" s="140">
        <v>1891</v>
      </c>
      <c r="H78" s="140">
        <v>1930</v>
      </c>
      <c r="I78" s="140">
        <v>1799</v>
      </c>
      <c r="J78" s="140">
        <v>1832</v>
      </c>
      <c r="K78" s="140">
        <v>1913</v>
      </c>
      <c r="O78" s="11"/>
      <c r="P78" s="11"/>
      <c r="Q78" s="11"/>
      <c r="R78" s="11"/>
      <c r="S78" s="31"/>
      <c r="T78" s="11"/>
      <c r="U78" s="11"/>
      <c r="V78" s="11"/>
      <c r="W78" s="11"/>
    </row>
    <row r="79" spans="2:23">
      <c r="B79" s="139" t="s">
        <v>161</v>
      </c>
      <c r="C79" s="140">
        <v>1862</v>
      </c>
      <c r="D79" s="140">
        <v>1766</v>
      </c>
      <c r="E79" s="140">
        <v>1779</v>
      </c>
      <c r="F79" s="140">
        <v>1884</v>
      </c>
      <c r="G79" s="140">
        <v>1894</v>
      </c>
      <c r="H79" s="140">
        <v>1877</v>
      </c>
      <c r="I79" s="140">
        <v>1962</v>
      </c>
      <c r="J79" s="140">
        <v>1838</v>
      </c>
      <c r="K79" s="140">
        <v>1893</v>
      </c>
      <c r="O79" s="11"/>
      <c r="P79" s="11"/>
      <c r="Q79" s="11"/>
      <c r="R79" s="11"/>
      <c r="S79" s="31"/>
      <c r="T79" s="11"/>
      <c r="U79" s="11"/>
      <c r="V79" s="11"/>
      <c r="W79" s="11"/>
    </row>
    <row r="80" spans="2:23">
      <c r="B80" s="139" t="s">
        <v>163</v>
      </c>
      <c r="C80" s="140">
        <v>1825</v>
      </c>
      <c r="D80" s="140">
        <v>1935</v>
      </c>
      <c r="E80" s="140">
        <v>1832</v>
      </c>
      <c r="F80" s="140">
        <v>1839</v>
      </c>
      <c r="G80" s="140">
        <v>1925</v>
      </c>
      <c r="H80" s="140">
        <v>1889</v>
      </c>
      <c r="I80" s="140">
        <v>1955</v>
      </c>
      <c r="J80" s="140">
        <v>1993</v>
      </c>
      <c r="K80" s="140">
        <v>1888</v>
      </c>
      <c r="O80" s="11"/>
      <c r="P80" s="11"/>
      <c r="Q80" s="11"/>
      <c r="R80" s="11"/>
      <c r="S80" s="31"/>
      <c r="T80" s="11"/>
      <c r="U80" s="11"/>
      <c r="V80" s="11"/>
      <c r="W80" s="11"/>
    </row>
    <row r="81" spans="2:23">
      <c r="B81" s="139" t="s">
        <v>164</v>
      </c>
      <c r="C81" s="140">
        <v>1861</v>
      </c>
      <c r="D81" s="140">
        <v>1824</v>
      </c>
      <c r="E81" s="140">
        <v>1922</v>
      </c>
      <c r="F81" s="140">
        <v>1814</v>
      </c>
      <c r="G81" s="140">
        <v>1823</v>
      </c>
      <c r="H81" s="140">
        <v>1906</v>
      </c>
      <c r="I81" s="140">
        <v>1897</v>
      </c>
      <c r="J81" s="140">
        <v>1942</v>
      </c>
      <c r="K81" s="140">
        <v>2029</v>
      </c>
    </row>
    <row r="82" spans="2:23">
      <c r="B82" s="139" t="s">
        <v>165</v>
      </c>
      <c r="C82" s="140">
        <v>1811</v>
      </c>
      <c r="D82" s="140">
        <v>1842</v>
      </c>
      <c r="E82" s="140">
        <v>1828</v>
      </c>
      <c r="F82" s="140">
        <v>1918</v>
      </c>
      <c r="G82" s="140">
        <v>1838</v>
      </c>
      <c r="H82" s="140">
        <v>1892</v>
      </c>
      <c r="I82" s="140">
        <v>1901</v>
      </c>
      <c r="J82" s="140">
        <v>1927</v>
      </c>
      <c r="K82" s="140">
        <v>1967</v>
      </c>
      <c r="M82" s="1"/>
      <c r="N82" s="1"/>
      <c r="O82" s="1"/>
      <c r="P82" s="1"/>
      <c r="Q82" s="1"/>
      <c r="R82" s="1"/>
      <c r="S82" s="30"/>
      <c r="T82" s="1"/>
      <c r="U82" s="1"/>
      <c r="V82" s="1"/>
      <c r="W82" s="1"/>
    </row>
    <row r="83" spans="2:23">
      <c r="B83" s="139" t="s">
        <v>166</v>
      </c>
      <c r="C83" s="140">
        <v>1986</v>
      </c>
      <c r="D83" s="140">
        <v>1879</v>
      </c>
      <c r="E83" s="140">
        <v>1933</v>
      </c>
      <c r="F83" s="140">
        <v>1817</v>
      </c>
      <c r="G83" s="140">
        <v>1917</v>
      </c>
      <c r="H83" s="140">
        <v>1776</v>
      </c>
      <c r="I83" s="140">
        <v>1854</v>
      </c>
      <c r="J83" s="140">
        <v>1859</v>
      </c>
      <c r="K83" s="140">
        <v>1888</v>
      </c>
      <c r="O83" s="11"/>
      <c r="P83" s="11"/>
      <c r="Q83" s="11"/>
      <c r="R83" s="11"/>
      <c r="S83" s="31"/>
      <c r="T83" s="11"/>
      <c r="U83" s="11"/>
      <c r="V83" s="11"/>
      <c r="W83" s="11"/>
    </row>
    <row r="84" spans="2:23">
      <c r="B84" s="139" t="s">
        <v>247</v>
      </c>
      <c r="C84" s="140">
        <v>7598</v>
      </c>
      <c r="D84" s="140">
        <v>7677</v>
      </c>
      <c r="E84" s="140">
        <v>7702</v>
      </c>
      <c r="F84" s="140">
        <v>7724</v>
      </c>
      <c r="G84" s="140">
        <v>7798</v>
      </c>
      <c r="H84" s="140">
        <v>7770</v>
      </c>
      <c r="I84" s="140">
        <v>7829</v>
      </c>
      <c r="J84" s="140">
        <v>7936</v>
      </c>
      <c r="K84" s="140">
        <v>8015</v>
      </c>
      <c r="O84" s="11"/>
      <c r="P84" s="11"/>
      <c r="Q84" s="11"/>
      <c r="R84" s="11"/>
      <c r="S84" s="31"/>
      <c r="T84" s="11"/>
      <c r="U84" s="11"/>
      <c r="V84" s="11"/>
      <c r="W84" s="11"/>
    </row>
    <row r="85" spans="2:23">
      <c r="B85" s="10"/>
      <c r="C85" s="8"/>
      <c r="D85" s="8"/>
      <c r="E85" s="8"/>
      <c r="F85" s="8"/>
      <c r="G85" s="8"/>
      <c r="H85" s="8"/>
      <c r="I85" s="8"/>
      <c r="J85" s="8"/>
      <c r="K85" s="8"/>
      <c r="O85" s="11"/>
      <c r="P85" s="11"/>
      <c r="Q85" s="11"/>
      <c r="R85" s="11"/>
      <c r="S85" s="31"/>
      <c r="T85" s="11"/>
      <c r="U85" s="11"/>
      <c r="V85" s="11"/>
      <c r="W85" s="11"/>
    </row>
    <row r="86" spans="2:23">
      <c r="B86" s="10"/>
      <c r="C86" s="8"/>
      <c r="D86" s="8"/>
      <c r="E86" s="8"/>
      <c r="F86" s="8"/>
      <c r="G86" s="8"/>
      <c r="H86" s="8"/>
      <c r="I86" s="8"/>
      <c r="J86" s="8"/>
      <c r="K86" s="8"/>
    </row>
    <row r="87" spans="2:23">
      <c r="M87" s="1"/>
      <c r="N87" s="1"/>
      <c r="O87" s="1"/>
      <c r="P87" s="1"/>
      <c r="Q87" s="1"/>
      <c r="R87" s="1"/>
      <c r="S87" s="30"/>
      <c r="T87" s="1"/>
      <c r="U87" s="1"/>
      <c r="V87" s="1"/>
      <c r="W87" s="1"/>
    </row>
    <row r="88" spans="2:23">
      <c r="O88" s="11"/>
      <c r="P88" s="11"/>
      <c r="Q88" s="11"/>
      <c r="R88" s="11"/>
      <c r="S88" s="31"/>
      <c r="T88" s="11"/>
      <c r="U88" s="11"/>
      <c r="V88" s="11"/>
      <c r="W88" s="11"/>
    </row>
    <row r="89" spans="2:23">
      <c r="O89" s="11"/>
      <c r="P89" s="11"/>
      <c r="Q89" s="11"/>
      <c r="R89" s="11"/>
      <c r="S89" s="31"/>
      <c r="T89" s="11"/>
      <c r="U89" s="11"/>
      <c r="V89" s="11"/>
      <c r="W89" s="11"/>
    </row>
    <row r="90" spans="2:23">
      <c r="O90" s="11"/>
      <c r="P90" s="11"/>
      <c r="Q90" s="11"/>
      <c r="R90" s="11"/>
      <c r="S90" s="31"/>
      <c r="T90" s="11"/>
      <c r="U90" s="11"/>
      <c r="V90" s="11"/>
      <c r="W90" s="11"/>
    </row>
    <row r="92" spans="2:23">
      <c r="M92" s="1"/>
      <c r="N92" s="1"/>
      <c r="O92" s="1"/>
      <c r="P92" s="1"/>
      <c r="Q92" s="1"/>
      <c r="R92" s="1"/>
      <c r="S92" s="30"/>
      <c r="T92" s="1"/>
      <c r="U92" s="1"/>
      <c r="V92" s="1"/>
      <c r="W92" s="1"/>
    </row>
    <row r="93" spans="2:23">
      <c r="O93" s="11"/>
      <c r="P93" s="11"/>
      <c r="Q93" s="11"/>
      <c r="R93" s="11"/>
      <c r="S93" s="31"/>
      <c r="T93" s="11"/>
      <c r="U93" s="11"/>
      <c r="V93" s="11"/>
      <c r="W93" s="11"/>
    </row>
    <row r="94" spans="2:23">
      <c r="O94" s="11"/>
      <c r="P94" s="11"/>
      <c r="Q94" s="11"/>
      <c r="R94" s="11"/>
      <c r="S94" s="31"/>
      <c r="T94" s="11"/>
      <c r="U94" s="11"/>
      <c r="V94" s="11"/>
      <c r="W94" s="11"/>
    </row>
    <row r="95" spans="2:23">
      <c r="O95" s="11"/>
      <c r="P95" s="11"/>
      <c r="Q95" s="11"/>
      <c r="R95" s="11"/>
      <c r="S95" s="31"/>
      <c r="T95" s="11"/>
      <c r="U95" s="11"/>
      <c r="V95" s="11"/>
      <c r="W95" s="11"/>
    </row>
    <row r="97" spans="13:23">
      <c r="M97" s="1"/>
      <c r="N97" s="1"/>
      <c r="O97" s="1"/>
      <c r="P97" s="1"/>
      <c r="Q97" s="1"/>
      <c r="R97" s="1"/>
      <c r="S97" s="30"/>
      <c r="T97" s="1"/>
      <c r="U97" s="1"/>
      <c r="V97" s="1"/>
      <c r="W97" s="1"/>
    </row>
    <row r="98" spans="13:23">
      <c r="O98" s="11"/>
      <c r="P98" s="11"/>
      <c r="Q98" s="11"/>
      <c r="R98" s="11"/>
      <c r="S98" s="31"/>
      <c r="T98" s="11"/>
      <c r="U98" s="11"/>
      <c r="V98" s="11"/>
      <c r="W98" s="11"/>
    </row>
    <row r="99" spans="13:23">
      <c r="O99" s="11"/>
      <c r="P99" s="11"/>
      <c r="Q99" s="11"/>
      <c r="R99" s="11"/>
      <c r="S99" s="31"/>
      <c r="T99" s="11"/>
      <c r="U99" s="11"/>
      <c r="V99" s="11"/>
      <c r="W99" s="11"/>
    </row>
    <row r="100" spans="13:23">
      <c r="O100" s="11"/>
      <c r="P100" s="11"/>
      <c r="Q100" s="11"/>
      <c r="R100" s="11"/>
      <c r="S100" s="31"/>
      <c r="T100" s="11"/>
      <c r="U100" s="11"/>
      <c r="V100" s="11"/>
      <c r="W100" s="11"/>
    </row>
    <row r="102" spans="13:23">
      <c r="M102" s="1"/>
      <c r="N102" s="1"/>
      <c r="O102" s="1"/>
      <c r="P102" s="1"/>
      <c r="Q102" s="1"/>
      <c r="R102" s="1"/>
      <c r="S102" s="30"/>
      <c r="T102" s="1"/>
      <c r="U102" s="1"/>
      <c r="V102" s="1"/>
      <c r="W102" s="1"/>
    </row>
    <row r="103" spans="13:23">
      <c r="O103" s="11"/>
      <c r="P103" s="11"/>
      <c r="Q103" s="11"/>
      <c r="R103" s="11"/>
      <c r="S103" s="31"/>
      <c r="T103" s="11"/>
      <c r="U103" s="11"/>
      <c r="V103" s="11"/>
      <c r="W103" s="11"/>
    </row>
    <row r="104" spans="13:23">
      <c r="O104" s="11"/>
      <c r="P104" s="11"/>
      <c r="Q104" s="11"/>
      <c r="R104" s="11"/>
      <c r="S104" s="31"/>
      <c r="T104" s="11"/>
      <c r="U104" s="11"/>
      <c r="V104" s="11"/>
      <c r="W104" s="11"/>
    </row>
    <row r="105" spans="13:23">
      <c r="O105" s="11"/>
      <c r="P105" s="11"/>
      <c r="Q105" s="11"/>
      <c r="R105" s="11"/>
      <c r="S105" s="31"/>
      <c r="T105" s="11"/>
      <c r="U105" s="11"/>
      <c r="V105" s="11"/>
      <c r="W105" s="11"/>
    </row>
    <row r="107" spans="13:23">
      <c r="M107" s="1"/>
      <c r="N107" s="1"/>
      <c r="O107" s="1"/>
      <c r="P107" s="1"/>
      <c r="Q107" s="1"/>
      <c r="R107" s="1"/>
      <c r="S107" s="30"/>
      <c r="T107" s="1"/>
      <c r="U107" s="1"/>
      <c r="V107" s="1"/>
      <c r="W107" s="1"/>
    </row>
    <row r="108" spans="13:23">
      <c r="O108" s="11"/>
      <c r="P108" s="11"/>
      <c r="Q108" s="11"/>
      <c r="R108" s="11"/>
      <c r="S108" s="31"/>
      <c r="T108" s="11"/>
      <c r="U108" s="11"/>
      <c r="V108" s="11"/>
      <c r="W108" s="11"/>
    </row>
    <row r="109" spans="13:23">
      <c r="O109" s="11"/>
      <c r="P109" s="11"/>
      <c r="Q109" s="11"/>
      <c r="R109" s="11"/>
      <c r="S109" s="31"/>
      <c r="T109" s="11"/>
      <c r="U109" s="11"/>
      <c r="V109" s="11"/>
      <c r="W109" s="11"/>
    </row>
    <row r="110" spans="13:23">
      <c r="O110" s="11"/>
      <c r="P110" s="11"/>
      <c r="Q110" s="11"/>
      <c r="R110" s="11"/>
      <c r="S110" s="31"/>
      <c r="T110" s="11"/>
      <c r="U110" s="11"/>
      <c r="V110" s="11"/>
      <c r="W110" s="11"/>
    </row>
    <row r="112" spans="13:23">
      <c r="M112" s="1"/>
      <c r="N112" s="1"/>
      <c r="O112" s="1"/>
      <c r="P112" s="1"/>
      <c r="Q112" s="1"/>
      <c r="R112" s="1"/>
      <c r="S112" s="30"/>
      <c r="T112" s="1"/>
      <c r="U112" s="1"/>
      <c r="V112" s="1"/>
      <c r="W112" s="1"/>
    </row>
    <row r="113" spans="13:23">
      <c r="O113" s="11"/>
      <c r="P113" s="11"/>
      <c r="Q113" s="11"/>
      <c r="R113" s="11"/>
      <c r="S113" s="31"/>
      <c r="T113" s="11"/>
      <c r="U113" s="11"/>
      <c r="V113" s="11"/>
      <c r="W113" s="11"/>
    </row>
    <row r="114" spans="13:23">
      <c r="O114" s="11"/>
      <c r="P114" s="11"/>
      <c r="Q114" s="11"/>
      <c r="R114" s="11"/>
      <c r="S114" s="31"/>
      <c r="T114" s="11"/>
      <c r="U114" s="11"/>
      <c r="V114" s="11"/>
      <c r="W114" s="11"/>
    </row>
    <row r="115" spans="13:23">
      <c r="O115" s="11"/>
      <c r="P115" s="11"/>
      <c r="Q115" s="11"/>
      <c r="R115" s="11"/>
      <c r="S115" s="31"/>
      <c r="T115" s="11"/>
      <c r="U115" s="11"/>
      <c r="V115" s="11"/>
      <c r="W115" s="11"/>
    </row>
    <row r="117" spans="13:23">
      <c r="M117" s="1"/>
      <c r="N117" s="1"/>
      <c r="O117" s="1"/>
      <c r="P117" s="1"/>
      <c r="Q117" s="1"/>
      <c r="R117" s="1"/>
      <c r="S117" s="30"/>
      <c r="T117" s="1"/>
      <c r="U117" s="1"/>
      <c r="V117" s="1"/>
      <c r="W117" s="1"/>
    </row>
    <row r="118" spans="13:23">
      <c r="O118" s="11"/>
      <c r="P118" s="11"/>
      <c r="Q118" s="11"/>
      <c r="R118" s="11"/>
      <c r="S118" s="31"/>
      <c r="T118" s="11"/>
      <c r="U118" s="11"/>
      <c r="V118" s="11"/>
      <c r="W118" s="11"/>
    </row>
    <row r="119" spans="13:23">
      <c r="O119" s="11"/>
      <c r="P119" s="11"/>
      <c r="Q119" s="11"/>
      <c r="R119" s="11"/>
      <c r="S119" s="31"/>
      <c r="T119" s="11"/>
      <c r="U119" s="11"/>
      <c r="V119" s="11"/>
      <c r="W119" s="11"/>
    </row>
    <row r="120" spans="13:23">
      <c r="O120" s="11"/>
      <c r="P120" s="11"/>
      <c r="Q120" s="11"/>
      <c r="R120" s="11"/>
      <c r="S120" s="31"/>
      <c r="T120" s="11"/>
      <c r="U120" s="11"/>
      <c r="V120" s="11"/>
      <c r="W120" s="11"/>
    </row>
    <row r="122" spans="13:23">
      <c r="M122" s="1"/>
      <c r="N122" s="1"/>
      <c r="O122" s="1"/>
      <c r="P122" s="1"/>
      <c r="Q122" s="1"/>
      <c r="R122" s="1"/>
      <c r="S122" s="30"/>
      <c r="T122" s="1"/>
      <c r="U122" s="1"/>
      <c r="V122" s="1"/>
      <c r="W122" s="1"/>
    </row>
    <row r="123" spans="13:23">
      <c r="O123" s="11"/>
      <c r="P123" s="11"/>
      <c r="Q123" s="11"/>
      <c r="R123" s="11"/>
      <c r="S123" s="31"/>
      <c r="T123" s="11"/>
      <c r="U123" s="11"/>
      <c r="V123" s="11"/>
      <c r="W123" s="11"/>
    </row>
    <row r="124" spans="13:23">
      <c r="O124" s="11"/>
      <c r="P124" s="11"/>
      <c r="Q124" s="11"/>
      <c r="R124" s="11"/>
      <c r="S124" s="31"/>
      <c r="T124" s="11"/>
      <c r="U124" s="11"/>
      <c r="V124" s="11"/>
      <c r="W124" s="11"/>
    </row>
    <row r="125" spans="13:23">
      <c r="O125" s="11"/>
      <c r="P125" s="11"/>
      <c r="Q125" s="11"/>
      <c r="R125" s="11"/>
      <c r="S125" s="31"/>
      <c r="T125" s="11"/>
      <c r="U125" s="11"/>
      <c r="V125" s="11"/>
      <c r="W125" s="11"/>
    </row>
    <row r="127" spans="13:23">
      <c r="M127" s="1"/>
      <c r="N127" s="1"/>
      <c r="O127" s="1"/>
      <c r="P127" s="1"/>
      <c r="Q127" s="1"/>
      <c r="R127" s="1"/>
      <c r="S127" s="30"/>
      <c r="T127" s="1"/>
      <c r="U127" s="1"/>
      <c r="V127" s="1"/>
      <c r="W127" s="1"/>
    </row>
    <row r="128" spans="13:23">
      <c r="O128" s="11"/>
      <c r="P128" s="11"/>
      <c r="Q128" s="11"/>
      <c r="R128" s="11"/>
      <c r="S128" s="31"/>
      <c r="T128" s="11"/>
      <c r="U128" s="11"/>
      <c r="V128" s="11"/>
      <c r="W128" s="11"/>
    </row>
    <row r="129" spans="13:23">
      <c r="O129" s="11"/>
      <c r="P129" s="11"/>
      <c r="Q129" s="11"/>
      <c r="R129" s="11"/>
      <c r="S129" s="31"/>
      <c r="T129" s="11"/>
      <c r="U129" s="11"/>
      <c r="V129" s="11"/>
      <c r="W129" s="11"/>
    </row>
    <row r="130" spans="13:23">
      <c r="O130" s="11"/>
      <c r="P130" s="11"/>
      <c r="Q130" s="11"/>
      <c r="R130" s="11"/>
      <c r="S130" s="31"/>
      <c r="T130" s="11"/>
      <c r="U130" s="11"/>
      <c r="V130" s="11"/>
      <c r="W130" s="11"/>
    </row>
    <row r="132" spans="13:23">
      <c r="M132" s="1"/>
      <c r="N132" s="1"/>
      <c r="O132" s="1"/>
      <c r="P132" s="1"/>
      <c r="Q132" s="1"/>
      <c r="R132" s="1"/>
      <c r="S132" s="30"/>
      <c r="T132" s="1"/>
      <c r="U132" s="1"/>
      <c r="V132" s="1"/>
      <c r="W132" s="1"/>
    </row>
    <row r="133" spans="13:23">
      <c r="O133" s="11"/>
      <c r="P133" s="11"/>
      <c r="Q133" s="11"/>
      <c r="R133" s="11"/>
      <c r="S133" s="31"/>
      <c r="T133" s="11"/>
      <c r="U133" s="11"/>
      <c r="V133" s="11"/>
      <c r="W133" s="11"/>
    </row>
    <row r="134" spans="13:23">
      <c r="O134" s="11"/>
      <c r="P134" s="11"/>
      <c r="Q134" s="11"/>
      <c r="R134" s="11"/>
      <c r="S134" s="31"/>
      <c r="T134" s="11"/>
      <c r="U134" s="11"/>
      <c r="V134" s="11"/>
      <c r="W134" s="11"/>
    </row>
    <row r="135" spans="13:23">
      <c r="O135" s="11"/>
      <c r="P135" s="11"/>
      <c r="Q135" s="11"/>
      <c r="R135" s="11"/>
      <c r="S135" s="31"/>
      <c r="T135" s="11"/>
      <c r="U135" s="11"/>
      <c r="V135" s="11"/>
      <c r="W135" s="11"/>
    </row>
    <row r="137" spans="13:23">
      <c r="M137" s="1"/>
      <c r="N137" s="1"/>
      <c r="O137" s="1"/>
      <c r="P137" s="1"/>
      <c r="Q137" s="1"/>
      <c r="R137" s="1"/>
      <c r="S137" s="30"/>
      <c r="T137" s="1"/>
      <c r="U137" s="1"/>
      <c r="V137" s="1"/>
      <c r="W137" s="1"/>
    </row>
    <row r="138" spans="13:23">
      <c r="O138" s="11"/>
      <c r="P138" s="11"/>
      <c r="Q138" s="11"/>
      <c r="R138" s="11"/>
      <c r="S138" s="31"/>
      <c r="T138" s="11"/>
      <c r="U138" s="11"/>
      <c r="V138" s="11"/>
      <c r="W138" s="11"/>
    </row>
    <row r="139" spans="13:23">
      <c r="O139" s="11"/>
      <c r="P139" s="11"/>
      <c r="Q139" s="11"/>
      <c r="R139" s="11"/>
      <c r="S139" s="31"/>
      <c r="T139" s="11"/>
      <c r="U139" s="11"/>
      <c r="V139" s="11"/>
      <c r="W139" s="11"/>
    </row>
    <row r="141" spans="13:23">
      <c r="M141" s="1"/>
      <c r="N141" s="1"/>
      <c r="O141" s="1"/>
      <c r="P141" s="1"/>
      <c r="Q141" s="1"/>
      <c r="R141" s="1"/>
      <c r="S141" s="30"/>
      <c r="T141" s="1"/>
      <c r="U141" s="1"/>
      <c r="V141" s="1"/>
      <c r="W141" s="1"/>
    </row>
    <row r="142" spans="13:23">
      <c r="O142" s="11"/>
      <c r="P142" s="11"/>
      <c r="Q142" s="11"/>
      <c r="R142" s="11"/>
      <c r="S142" s="31"/>
      <c r="T142" s="11"/>
      <c r="U142" s="11"/>
      <c r="V142" s="11"/>
      <c r="W142" s="11"/>
    </row>
    <row r="143" spans="13:23">
      <c r="O143" s="11"/>
      <c r="P143" s="11"/>
      <c r="Q143" s="11"/>
      <c r="R143" s="11"/>
      <c r="S143" s="31"/>
      <c r="T143" s="11"/>
      <c r="U143" s="11"/>
      <c r="V143" s="11"/>
      <c r="W143" s="11"/>
    </row>
    <row r="144" spans="13:23">
      <c r="O144" s="11"/>
      <c r="P144" s="11"/>
      <c r="Q144" s="11"/>
      <c r="R144" s="11"/>
      <c r="S144" s="31"/>
      <c r="T144" s="11"/>
      <c r="U144" s="11"/>
      <c r="V144" s="11"/>
      <c r="W144" s="11"/>
    </row>
    <row r="146" spans="13:23">
      <c r="M146" s="1"/>
      <c r="N146" s="1"/>
      <c r="O146" s="1"/>
      <c r="P146" s="1"/>
      <c r="Q146" s="1"/>
      <c r="R146" s="1"/>
      <c r="S146" s="30"/>
      <c r="T146" s="1"/>
      <c r="U146" s="1"/>
      <c r="V146" s="1"/>
      <c r="W146" s="1"/>
    </row>
    <row r="147" spans="13:23">
      <c r="O147" s="11"/>
      <c r="P147" s="11"/>
      <c r="Q147" s="11"/>
      <c r="R147" s="11"/>
      <c r="S147" s="31"/>
      <c r="T147" s="11"/>
      <c r="U147" s="11"/>
      <c r="V147" s="11"/>
      <c r="W147" s="11"/>
    </row>
    <row r="148" spans="13:23">
      <c r="O148" s="11"/>
      <c r="P148" s="11"/>
      <c r="Q148" s="11"/>
      <c r="R148" s="11"/>
      <c r="S148" s="31"/>
      <c r="T148" s="11"/>
      <c r="U148" s="11"/>
      <c r="V148" s="11"/>
      <c r="W148" s="11"/>
    </row>
    <row r="149" spans="13:23">
      <c r="O149" s="11"/>
      <c r="P149" s="11"/>
      <c r="Q149" s="11"/>
      <c r="R149" s="11"/>
      <c r="S149" s="31"/>
      <c r="T149" s="11"/>
      <c r="U149" s="11"/>
      <c r="V149" s="11"/>
      <c r="W149" s="11"/>
    </row>
    <row r="151" spans="13:23">
      <c r="M151" s="1"/>
      <c r="N151" s="1"/>
      <c r="O151" s="1"/>
      <c r="P151" s="1"/>
      <c r="Q151" s="1"/>
      <c r="R151" s="1"/>
      <c r="S151" s="30"/>
      <c r="T151" s="1"/>
      <c r="U151" s="1"/>
      <c r="V151" s="1"/>
      <c r="W151" s="1"/>
    </row>
    <row r="152" spans="13:23">
      <c r="O152" s="11"/>
      <c r="P152" s="11"/>
      <c r="Q152" s="11"/>
      <c r="R152" s="11"/>
      <c r="S152" s="31"/>
      <c r="T152" s="11"/>
      <c r="U152" s="11"/>
      <c r="V152" s="11"/>
      <c r="W152" s="11"/>
    </row>
    <row r="153" spans="13:23">
      <c r="O153" s="11"/>
      <c r="P153" s="11"/>
      <c r="Q153" s="11"/>
      <c r="R153" s="11"/>
      <c r="S153" s="31"/>
      <c r="T153" s="11"/>
      <c r="U153" s="11"/>
      <c r="V153" s="11"/>
      <c r="W153" s="11"/>
    </row>
    <row r="154" spans="13:23">
      <c r="O154" s="11"/>
      <c r="P154" s="11"/>
      <c r="Q154" s="11"/>
      <c r="R154" s="11"/>
      <c r="S154" s="31"/>
      <c r="T154" s="11"/>
      <c r="U154" s="11"/>
      <c r="V154" s="11"/>
      <c r="W154" s="11"/>
    </row>
    <row r="156" spans="13:23">
      <c r="M156" s="1"/>
      <c r="N156" s="1"/>
      <c r="O156" s="1"/>
      <c r="P156" s="1"/>
      <c r="Q156" s="1"/>
      <c r="R156" s="1"/>
      <c r="S156" s="30"/>
      <c r="T156" s="1"/>
      <c r="U156" s="1"/>
      <c r="V156" s="1"/>
      <c r="W156" s="1"/>
    </row>
    <row r="157" spans="13:23">
      <c r="O157" s="11"/>
      <c r="P157" s="11"/>
      <c r="Q157" s="11"/>
      <c r="R157" s="11"/>
      <c r="S157" s="31"/>
      <c r="T157" s="11"/>
      <c r="U157" s="11"/>
      <c r="V157" s="11"/>
      <c r="W157" s="11"/>
    </row>
    <row r="158" spans="13:23">
      <c r="O158" s="11"/>
      <c r="P158" s="11"/>
      <c r="Q158" s="11"/>
      <c r="R158" s="11"/>
      <c r="S158" s="31"/>
      <c r="T158" s="11"/>
      <c r="U158" s="11"/>
      <c r="V158" s="11"/>
      <c r="W158" s="11"/>
    </row>
    <row r="160" spans="13:23">
      <c r="M160" s="1"/>
      <c r="N160" s="1"/>
      <c r="O160" s="1"/>
      <c r="P160" s="1"/>
      <c r="Q160" s="1"/>
      <c r="R160" s="1"/>
      <c r="S160" s="30"/>
      <c r="T160" s="1"/>
      <c r="U160" s="1"/>
      <c r="V160" s="1"/>
      <c r="W160" s="1"/>
    </row>
    <row r="161" spans="13:23">
      <c r="O161" s="11"/>
      <c r="P161" s="11"/>
      <c r="Q161" s="11"/>
      <c r="R161" s="11"/>
      <c r="S161" s="31"/>
      <c r="T161" s="11"/>
      <c r="U161" s="11"/>
      <c r="V161" s="11"/>
      <c r="W161" s="11"/>
    </row>
    <row r="162" spans="13:23">
      <c r="O162" s="11"/>
      <c r="P162" s="11"/>
      <c r="Q162" s="11"/>
      <c r="R162" s="11"/>
      <c r="S162" s="31"/>
      <c r="T162" s="11"/>
      <c r="U162" s="11"/>
      <c r="V162" s="11"/>
      <c r="W162" s="11"/>
    </row>
    <row r="163" spans="13:23">
      <c r="O163" s="11"/>
      <c r="P163" s="11"/>
      <c r="Q163" s="11"/>
      <c r="R163" s="11"/>
      <c r="S163" s="31"/>
      <c r="T163" s="11"/>
      <c r="U163" s="11"/>
      <c r="V163" s="11"/>
      <c r="W163" s="11"/>
    </row>
    <row r="165" spans="13:23">
      <c r="M165" s="1"/>
      <c r="N165" s="1"/>
      <c r="O165" s="1"/>
      <c r="P165" s="1"/>
      <c r="Q165" s="1"/>
      <c r="R165" s="1"/>
      <c r="S165" s="30"/>
      <c r="T165" s="1"/>
      <c r="U165" s="1"/>
      <c r="V165" s="1"/>
      <c r="W165" s="1"/>
    </row>
    <row r="166" spans="13:23">
      <c r="O166" s="11"/>
      <c r="P166" s="11"/>
      <c r="Q166" s="11"/>
      <c r="R166" s="11"/>
      <c r="S166" s="31"/>
      <c r="T166" s="11"/>
      <c r="U166" s="11"/>
      <c r="V166" s="11"/>
      <c r="W166" s="11"/>
    </row>
    <row r="167" spans="13:23">
      <c r="O167" s="11"/>
      <c r="P167" s="11"/>
      <c r="Q167" s="11"/>
      <c r="R167" s="11"/>
      <c r="S167" s="31"/>
      <c r="T167" s="11"/>
      <c r="U167" s="11"/>
      <c r="V167" s="11"/>
      <c r="W167" s="11"/>
    </row>
    <row r="168" spans="13:23">
      <c r="O168" s="11"/>
      <c r="P168" s="11"/>
      <c r="Q168" s="11"/>
      <c r="R168" s="11"/>
      <c r="S168" s="31"/>
      <c r="T168" s="11"/>
      <c r="U168" s="11"/>
      <c r="V168" s="11"/>
      <c r="W168" s="11"/>
    </row>
    <row r="170" spans="13:23">
      <c r="M170" s="1"/>
      <c r="N170" s="1"/>
      <c r="O170" s="1"/>
      <c r="P170" s="1"/>
      <c r="Q170" s="1"/>
      <c r="R170" s="1"/>
      <c r="S170" s="30"/>
      <c r="T170" s="1"/>
      <c r="U170" s="1"/>
      <c r="V170" s="1"/>
      <c r="W170" s="1"/>
    </row>
    <row r="171" spans="13:23">
      <c r="O171" s="11"/>
      <c r="P171" s="11"/>
      <c r="Q171" s="11"/>
      <c r="R171" s="11"/>
      <c r="S171" s="31"/>
      <c r="T171" s="11"/>
      <c r="U171" s="11"/>
      <c r="V171" s="11"/>
      <c r="W171" s="11"/>
    </row>
    <row r="172" spans="13:23">
      <c r="O172" s="11"/>
      <c r="P172" s="11"/>
      <c r="Q172" s="11"/>
      <c r="R172" s="11"/>
      <c r="S172" s="31"/>
      <c r="T172" s="11"/>
      <c r="U172" s="11"/>
      <c r="V172" s="11"/>
      <c r="W172" s="11"/>
    </row>
    <row r="173" spans="13:23">
      <c r="O173" s="11"/>
      <c r="P173" s="11"/>
      <c r="Q173" s="11"/>
      <c r="R173" s="11"/>
      <c r="S173" s="31"/>
      <c r="T173" s="11"/>
      <c r="U173" s="11"/>
      <c r="V173" s="11"/>
      <c r="W173" s="11"/>
    </row>
    <row r="175" spans="13:23">
      <c r="M175" s="1"/>
      <c r="N175" s="1"/>
      <c r="O175" s="1"/>
      <c r="P175" s="1"/>
      <c r="Q175" s="1"/>
      <c r="R175" s="1"/>
      <c r="S175" s="30"/>
      <c r="T175" s="1"/>
      <c r="U175" s="1"/>
      <c r="V175" s="1"/>
      <c r="W175" s="1"/>
    </row>
    <row r="176" spans="13:23">
      <c r="O176" s="11"/>
      <c r="P176" s="11"/>
      <c r="Q176" s="11"/>
      <c r="R176" s="11"/>
      <c r="S176" s="31"/>
      <c r="T176" s="11"/>
      <c r="U176" s="11"/>
      <c r="V176" s="11"/>
      <c r="W176" s="11"/>
    </row>
    <row r="177" spans="13:23">
      <c r="O177" s="11"/>
      <c r="P177" s="11"/>
      <c r="Q177" s="11"/>
      <c r="R177" s="11"/>
      <c r="S177" s="31"/>
      <c r="T177" s="11"/>
      <c r="U177" s="11"/>
      <c r="V177" s="11"/>
      <c r="W177" s="11"/>
    </row>
    <row r="178" spans="13:23">
      <c r="O178" s="11"/>
      <c r="P178" s="11"/>
      <c r="Q178" s="11"/>
      <c r="R178" s="11"/>
      <c r="S178" s="31"/>
      <c r="T178" s="11"/>
      <c r="U178" s="11"/>
      <c r="V178" s="11"/>
      <c r="W178" s="11"/>
    </row>
    <row r="180" spans="13:23">
      <c r="M180" s="1"/>
      <c r="N180" s="1"/>
      <c r="O180" s="1"/>
      <c r="P180" s="1"/>
      <c r="Q180" s="1"/>
      <c r="R180" s="1"/>
      <c r="S180" s="30"/>
      <c r="T180" s="1"/>
      <c r="U180" s="1"/>
      <c r="V180" s="1"/>
      <c r="W180" s="1"/>
    </row>
    <row r="181" spans="13:23">
      <c r="O181" s="11"/>
      <c r="P181" s="11"/>
      <c r="Q181" s="11"/>
      <c r="R181" s="11"/>
      <c r="S181" s="31"/>
      <c r="T181" s="11"/>
      <c r="U181" s="11"/>
      <c r="V181" s="11"/>
      <c r="W181" s="11"/>
    </row>
    <row r="182" spans="13:23">
      <c r="O182" s="11"/>
      <c r="P182" s="11"/>
      <c r="Q182" s="11"/>
      <c r="R182" s="11"/>
      <c r="S182" s="31"/>
      <c r="T182" s="11"/>
      <c r="U182" s="11"/>
      <c r="V182" s="11"/>
      <c r="W182" s="11"/>
    </row>
    <row r="184" spans="13:23">
      <c r="M184" s="1"/>
      <c r="N184" s="1"/>
      <c r="O184" s="1"/>
      <c r="P184" s="1"/>
      <c r="Q184" s="1"/>
      <c r="R184" s="1"/>
      <c r="S184" s="30"/>
      <c r="T184" s="1"/>
      <c r="U184" s="1"/>
      <c r="V184" s="1"/>
      <c r="W184" s="1"/>
    </row>
    <row r="185" spans="13:23">
      <c r="O185" s="11"/>
      <c r="P185" s="11"/>
      <c r="Q185" s="11"/>
      <c r="R185" s="11"/>
      <c r="S185" s="31"/>
      <c r="T185" s="11"/>
      <c r="U185" s="11"/>
      <c r="V185" s="11"/>
      <c r="W185" s="11"/>
    </row>
    <row r="186" spans="13:23">
      <c r="O186" s="11"/>
      <c r="P186" s="11"/>
      <c r="Q186" s="11"/>
      <c r="R186" s="11"/>
      <c r="S186" s="31"/>
      <c r="T186" s="11"/>
      <c r="U186" s="11"/>
      <c r="V186" s="11"/>
      <c r="W186" s="11"/>
    </row>
    <row r="187" spans="13:23">
      <c r="O187" s="11"/>
      <c r="P187" s="11"/>
      <c r="Q187" s="11"/>
      <c r="R187" s="11"/>
      <c r="S187" s="31"/>
      <c r="T187" s="11"/>
      <c r="U187" s="11"/>
      <c r="V187" s="11"/>
      <c r="W187" s="11"/>
    </row>
    <row r="189" spans="13:23">
      <c r="M189" s="1"/>
      <c r="N189" s="1"/>
      <c r="O189" s="1"/>
      <c r="P189" s="1"/>
      <c r="Q189" s="1"/>
      <c r="R189" s="1"/>
      <c r="S189" s="30"/>
      <c r="T189" s="1"/>
      <c r="U189" s="1"/>
      <c r="V189" s="1"/>
      <c r="W189" s="1"/>
    </row>
    <row r="190" spans="13:23">
      <c r="O190" s="11"/>
      <c r="P190" s="11"/>
      <c r="Q190" s="11"/>
      <c r="R190" s="11"/>
      <c r="S190" s="31"/>
      <c r="T190" s="11"/>
      <c r="U190" s="11"/>
      <c r="V190" s="11"/>
      <c r="W190" s="11"/>
    </row>
    <row r="191" spans="13:23">
      <c r="O191" s="11"/>
      <c r="P191" s="11"/>
      <c r="Q191" s="11"/>
      <c r="R191" s="11"/>
      <c r="S191" s="31"/>
      <c r="T191" s="11"/>
      <c r="U191" s="11"/>
      <c r="V191" s="11"/>
      <c r="W191" s="11"/>
    </row>
    <row r="192" spans="13:23">
      <c r="O192" s="11"/>
      <c r="P192" s="11"/>
      <c r="Q192" s="11"/>
      <c r="R192" s="11"/>
      <c r="S192" s="31"/>
      <c r="T192" s="11"/>
      <c r="U192" s="11"/>
      <c r="V192" s="11"/>
      <c r="W192" s="11"/>
    </row>
    <row r="194" spans="13:23">
      <c r="M194" s="1"/>
      <c r="N194" s="1"/>
      <c r="O194" s="1"/>
      <c r="P194" s="1"/>
      <c r="Q194" s="1"/>
      <c r="R194" s="1"/>
      <c r="S194" s="30"/>
      <c r="T194" s="1"/>
      <c r="U194" s="1"/>
      <c r="V194" s="1"/>
      <c r="W194" s="1"/>
    </row>
    <row r="195" spans="13:23">
      <c r="O195" s="11"/>
      <c r="P195" s="11"/>
      <c r="Q195" s="11"/>
      <c r="R195" s="11"/>
      <c r="S195" s="31"/>
      <c r="T195" s="11"/>
      <c r="U195" s="11"/>
      <c r="V195" s="11"/>
      <c r="W195" s="11"/>
    </row>
    <row r="196" spans="13:23">
      <c r="O196" s="11"/>
      <c r="P196" s="11"/>
      <c r="Q196" s="11"/>
      <c r="R196" s="11"/>
      <c r="S196" s="31"/>
      <c r="T196" s="11"/>
      <c r="U196" s="11"/>
      <c r="V196" s="11"/>
      <c r="W196" s="11"/>
    </row>
    <row r="197" spans="13:23">
      <c r="O197" s="11"/>
      <c r="P197" s="11"/>
      <c r="Q197" s="11"/>
      <c r="R197" s="11"/>
      <c r="S197" s="31"/>
      <c r="T197" s="11"/>
      <c r="U197" s="11"/>
      <c r="V197" s="11"/>
      <c r="W197" s="11"/>
    </row>
    <row r="199" spans="13:23">
      <c r="M199" s="1"/>
      <c r="N199" s="1"/>
      <c r="O199" s="1"/>
      <c r="P199" s="1"/>
      <c r="Q199" s="1"/>
      <c r="R199" s="1"/>
      <c r="S199" s="30"/>
      <c r="T199" s="1"/>
      <c r="U199" s="1"/>
      <c r="V199" s="1"/>
      <c r="W199" s="1"/>
    </row>
    <row r="200" spans="13:23">
      <c r="O200" s="11"/>
      <c r="P200" s="11"/>
      <c r="Q200" s="11"/>
      <c r="R200" s="11"/>
      <c r="S200" s="31"/>
      <c r="T200" s="11"/>
      <c r="U200" s="11"/>
      <c r="V200" s="11"/>
      <c r="W200" s="11"/>
    </row>
    <row r="201" spans="13:23">
      <c r="O201" s="11"/>
      <c r="P201" s="11"/>
      <c r="Q201" s="11"/>
      <c r="R201" s="11"/>
      <c r="S201" s="31"/>
      <c r="T201" s="11"/>
      <c r="U201" s="11"/>
      <c r="V201" s="11"/>
      <c r="W201" s="11"/>
    </row>
    <row r="202" spans="13:23">
      <c r="O202" s="11"/>
      <c r="P202" s="11"/>
      <c r="Q202" s="11"/>
      <c r="R202" s="11"/>
      <c r="S202" s="31"/>
      <c r="T202" s="11"/>
      <c r="U202" s="11"/>
      <c r="V202" s="11"/>
      <c r="W202" s="11"/>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C4A25-250F-49D0-97A7-3A9D9CE70A22}">
  <dimension ref="A3:W194"/>
  <sheetViews>
    <sheetView zoomScale="70" zoomScaleNormal="70" workbookViewId="0">
      <selection activeCell="K44" sqref="K44"/>
    </sheetView>
  </sheetViews>
  <sheetFormatPr defaultRowHeight="15"/>
  <cols>
    <col min="1" max="1" width="14.28515625" style="9" bestFit="1" customWidth="1"/>
    <col min="2" max="2" width="18.140625" style="9" bestFit="1" customWidth="1"/>
    <col min="3" max="3" width="21.7109375" style="9" bestFit="1" customWidth="1"/>
    <col min="4" max="4" width="14.28515625" style="9" bestFit="1" customWidth="1"/>
    <col min="5" max="5" width="14.5703125" style="9" bestFit="1" customWidth="1"/>
    <col min="6" max="6" width="14.28515625" style="9" bestFit="1" customWidth="1"/>
    <col min="7" max="9" width="14" style="9" bestFit="1" customWidth="1"/>
    <col min="10" max="11" width="14.42578125" style="9" bestFit="1" customWidth="1"/>
    <col min="12" max="12" width="14.42578125" style="9" customWidth="1"/>
    <col min="13" max="13" width="24.5703125" style="9" bestFit="1" customWidth="1"/>
    <col min="14" max="14" width="35.85546875" style="9" bestFit="1" customWidth="1"/>
    <col min="15" max="18" width="13.5703125" style="9" bestFit="1" customWidth="1"/>
    <col min="19" max="21" width="14" style="9" bestFit="1" customWidth="1"/>
    <col min="22" max="23" width="14.42578125" style="9" bestFit="1" customWidth="1"/>
    <col min="24" max="16384" width="9.140625" style="9"/>
  </cols>
  <sheetData>
    <row r="3" spans="2:23">
      <c r="B3" s="9" t="s">
        <v>233</v>
      </c>
    </row>
    <row r="10" spans="2:23">
      <c r="B10"/>
      <c r="C10"/>
      <c r="D10"/>
      <c r="E10"/>
      <c r="F10"/>
      <c r="G10"/>
      <c r="H10"/>
      <c r="I10"/>
      <c r="J10"/>
      <c r="M10" s="1"/>
      <c r="N10" s="1"/>
      <c r="O10" s="1"/>
      <c r="P10" s="1"/>
      <c r="Q10" s="1"/>
      <c r="R10" s="1"/>
      <c r="S10" s="1"/>
      <c r="T10" s="1"/>
      <c r="U10" s="1"/>
      <c r="V10" s="1"/>
      <c r="W10" s="1"/>
    </row>
    <row r="11" spans="2:23">
      <c r="B11"/>
      <c r="C11"/>
      <c r="D11"/>
      <c r="E11"/>
      <c r="F11"/>
      <c r="G11"/>
      <c r="H11"/>
      <c r="I11"/>
      <c r="J11"/>
      <c r="O11" s="11"/>
      <c r="P11" s="11"/>
      <c r="Q11" s="11"/>
      <c r="R11" s="11"/>
      <c r="S11" s="11"/>
      <c r="T11" s="11"/>
      <c r="U11" s="11"/>
      <c r="V11" s="11"/>
      <c r="W11" s="11"/>
    </row>
    <row r="12" spans="2:23">
      <c r="B12"/>
      <c r="C12"/>
      <c r="D12"/>
      <c r="E12"/>
      <c r="F12"/>
      <c r="G12"/>
      <c r="H12"/>
      <c r="I12"/>
      <c r="J12"/>
      <c r="O12" s="11"/>
      <c r="P12" s="11"/>
      <c r="Q12" s="11"/>
      <c r="R12" s="11"/>
      <c r="S12" s="11"/>
      <c r="T12" s="11"/>
      <c r="U12" s="11"/>
      <c r="V12" s="11"/>
      <c r="W12" s="11"/>
    </row>
    <row r="13" spans="2:23">
      <c r="B13"/>
      <c r="C13"/>
      <c r="D13"/>
      <c r="E13"/>
      <c r="F13"/>
      <c r="G13"/>
      <c r="H13"/>
      <c r="I13"/>
      <c r="J13"/>
      <c r="O13" s="11"/>
      <c r="P13" s="11"/>
      <c r="Q13" s="11"/>
      <c r="R13" s="11"/>
      <c r="S13" s="11"/>
      <c r="T13" s="11"/>
      <c r="U13" s="11"/>
      <c r="V13" s="11"/>
      <c r="W13" s="11"/>
    </row>
    <row r="14" spans="2:23">
      <c r="B14"/>
      <c r="C14"/>
      <c r="D14"/>
      <c r="E14"/>
      <c r="F14"/>
      <c r="G14"/>
      <c r="H14"/>
      <c r="I14"/>
      <c r="J14"/>
      <c r="O14" s="11"/>
      <c r="P14" s="11"/>
      <c r="Q14" s="11"/>
      <c r="R14" s="11"/>
      <c r="S14" s="11"/>
      <c r="T14" s="11"/>
      <c r="U14" s="11"/>
      <c r="V14" s="11"/>
      <c r="W14" s="11"/>
    </row>
    <row r="15" spans="2:23">
      <c r="B15" s="9" t="s">
        <v>232</v>
      </c>
      <c r="M15" s="1" t="s">
        <v>149</v>
      </c>
      <c r="N15" s="9" t="s">
        <v>268</v>
      </c>
    </row>
    <row r="18" spans="1:23">
      <c r="B18" s="128" t="s">
        <v>118</v>
      </c>
      <c r="C18" s="128" t="s">
        <v>112</v>
      </c>
      <c r="D18" s="128"/>
      <c r="E18" s="128"/>
      <c r="F18" s="128"/>
      <c r="G18" s="128"/>
      <c r="H18" s="128"/>
      <c r="I18" s="128"/>
      <c r="J18" s="128"/>
      <c r="K18" s="128"/>
      <c r="M18" s="1" t="s">
        <v>116</v>
      </c>
      <c r="N18" s="1" t="str">
        <f>A19</f>
        <v>State Total</v>
      </c>
      <c r="O18" s="1"/>
      <c r="P18" s="1"/>
      <c r="Q18" s="1"/>
      <c r="R18" s="1"/>
      <c r="S18" s="1"/>
      <c r="T18" s="1"/>
      <c r="U18" s="1"/>
      <c r="V18" s="1"/>
      <c r="W18" s="1"/>
    </row>
    <row r="19" spans="1:23">
      <c r="A19" s="1" t="s">
        <v>126</v>
      </c>
      <c r="B19" s="129" t="s">
        <v>110</v>
      </c>
      <c r="C19" s="129" t="s">
        <v>0</v>
      </c>
      <c r="D19" s="129" t="s">
        <v>103</v>
      </c>
      <c r="E19" s="129" t="s">
        <v>104</v>
      </c>
      <c r="F19" s="129" t="s">
        <v>105</v>
      </c>
      <c r="G19" s="129" t="s">
        <v>106</v>
      </c>
      <c r="H19" s="129" t="s">
        <v>107</v>
      </c>
      <c r="I19" s="129" t="s">
        <v>108</v>
      </c>
      <c r="J19" s="129" t="s">
        <v>230</v>
      </c>
      <c r="K19" s="129" t="s">
        <v>234</v>
      </c>
      <c r="N19" s="1"/>
      <c r="O19" s="1" t="str">
        <f t="shared" ref="O19" si="0">C19</f>
        <v>2015-2016</v>
      </c>
      <c r="P19" s="1" t="str">
        <f t="shared" ref="P19" si="1">D19</f>
        <v>2016-2017</v>
      </c>
      <c r="Q19" s="1" t="str">
        <f t="shared" ref="Q19" si="2">E19</f>
        <v>2017-2018</v>
      </c>
      <c r="R19" s="1" t="str">
        <f t="shared" ref="R19" si="3">F19</f>
        <v>2018-2019</v>
      </c>
      <c r="S19" s="1" t="str">
        <f t="shared" ref="S19" si="4">G19</f>
        <v>2019-2020</v>
      </c>
      <c r="T19" s="1" t="str">
        <f t="shared" ref="T19" si="5">H19</f>
        <v>2020-2021</v>
      </c>
      <c r="U19" s="1" t="str">
        <f t="shared" ref="U19" si="6">I19</f>
        <v>2021-2022</v>
      </c>
      <c r="V19" s="1" t="str">
        <f t="shared" ref="V19:W19" si="7">J19</f>
        <v>2022-2023</v>
      </c>
      <c r="W19" s="1" t="str">
        <f t="shared" si="7"/>
        <v>2023-2024</v>
      </c>
    </row>
    <row r="20" spans="1:23">
      <c r="B20" s="10" t="s">
        <v>113</v>
      </c>
      <c r="C20" s="8">
        <v>24471</v>
      </c>
      <c r="D20" s="8">
        <v>24689</v>
      </c>
      <c r="E20" s="8">
        <v>24764</v>
      </c>
      <c r="F20" s="8">
        <v>25373</v>
      </c>
      <c r="G20" s="8">
        <v>24169</v>
      </c>
      <c r="H20" s="8">
        <v>46096.5</v>
      </c>
      <c r="I20" s="8">
        <v>37907</v>
      </c>
      <c r="J20" s="8">
        <v>34475.5</v>
      </c>
      <c r="K20" s="8">
        <v>33621.5</v>
      </c>
      <c r="L20" s="8"/>
      <c r="N20" s="9" t="str">
        <f>B20</f>
        <v>Home-Based</v>
      </c>
      <c r="O20" s="33">
        <f>C20/C23</f>
        <v>2.0745343721123442E-2</v>
      </c>
      <c r="P20" s="33">
        <f t="shared" ref="P20" si="8">D20/D23</f>
        <v>2.0669210586681089E-2</v>
      </c>
      <c r="Q20" s="33">
        <f t="shared" ref="Q20" si="9">E20/E23</f>
        <v>2.0537130043057978E-2</v>
      </c>
      <c r="R20" s="33">
        <f t="shared" ref="R20" si="10">F20/F23</f>
        <v>2.0926979497778886E-2</v>
      </c>
      <c r="S20" s="33">
        <f t="shared" ref="S20" si="11">G20/G23</f>
        <v>1.9955875626072352E-2</v>
      </c>
      <c r="T20" s="33">
        <f t="shared" ref="T20" si="12">H20/H23</f>
        <v>3.8543497046934244E-2</v>
      </c>
      <c r="U20" s="33">
        <f t="shared" ref="U20" si="13">I20/I23</f>
        <v>3.1771583211676509E-2</v>
      </c>
      <c r="V20" s="33">
        <f t="shared" ref="V20:W20" si="14">J20/J23</f>
        <v>2.8848898048326504E-2</v>
      </c>
      <c r="W20" s="33">
        <f t="shared" si="14"/>
        <v>2.8126331957056137E-2</v>
      </c>
    </row>
    <row r="21" spans="1:23">
      <c r="B21" s="10" t="s">
        <v>114</v>
      </c>
      <c r="C21" s="8">
        <v>72246</v>
      </c>
      <c r="D21" s="8">
        <v>73268</v>
      </c>
      <c r="E21" s="8">
        <v>73080</v>
      </c>
      <c r="F21" s="8">
        <v>74499</v>
      </c>
      <c r="G21" s="8">
        <v>65269</v>
      </c>
      <c r="H21" s="8">
        <v>67647</v>
      </c>
      <c r="I21" s="8">
        <v>77745</v>
      </c>
      <c r="J21" s="8">
        <v>81435</v>
      </c>
      <c r="K21" s="8">
        <v>81962</v>
      </c>
      <c r="L21" s="8"/>
      <c r="N21" s="9" t="str">
        <f>B21</f>
        <v>Private</v>
      </c>
      <c r="O21" s="33">
        <f>C21/C23</f>
        <v>6.1246704363380498E-2</v>
      </c>
      <c r="P21" s="33">
        <f t="shared" ref="P21" si="15">D21/D23</f>
        <v>6.1338722559234879E-2</v>
      </c>
      <c r="Q21" s="33">
        <f t="shared" ref="Q21" si="16">E21/E23</f>
        <v>6.060626165186065E-2</v>
      </c>
      <c r="R21" s="33">
        <f t="shared" ref="R21" si="17">F21/F23</f>
        <v>6.1444805328697005E-2</v>
      </c>
      <c r="S21" s="33">
        <f t="shared" ref="S21" si="18">G21/G23</f>
        <v>5.3891350334648369E-2</v>
      </c>
      <c r="T21" s="33">
        <f t="shared" ref="T21" si="19">H21/H23</f>
        <v>5.6562904878547413E-2</v>
      </c>
      <c r="U21" s="33">
        <f t="shared" ref="U21" si="20">I21/I23</f>
        <v>6.5161625472651225E-2</v>
      </c>
      <c r="V21" s="33">
        <f t="shared" ref="V21:W21" si="21">J21/J23</f>
        <v>6.8144334746862809E-2</v>
      </c>
      <c r="W21" s="33">
        <f t="shared" si="21"/>
        <v>6.856595987282646E-2</v>
      </c>
    </row>
    <row r="22" spans="1:23">
      <c r="B22" s="10" t="s">
        <v>115</v>
      </c>
      <c r="C22" s="8">
        <v>1082873</v>
      </c>
      <c r="D22" s="8">
        <v>1096525</v>
      </c>
      <c r="E22" s="8">
        <v>1107972</v>
      </c>
      <c r="F22" s="8">
        <v>1112582</v>
      </c>
      <c r="G22" s="8">
        <v>1121684</v>
      </c>
      <c r="H22" s="8">
        <v>1082217</v>
      </c>
      <c r="I22" s="8">
        <v>1077458.2</v>
      </c>
      <c r="J22" s="8">
        <v>1079126.48</v>
      </c>
      <c r="K22" s="8">
        <v>1079791</v>
      </c>
      <c r="L22" s="8"/>
      <c r="N22" s="9" t="str">
        <f>B22</f>
        <v>Public</v>
      </c>
      <c r="O22" s="33">
        <f t="shared" ref="O22" si="22">C22/C23</f>
        <v>0.91800795191549611</v>
      </c>
      <c r="P22" s="33">
        <f t="shared" ref="P22" si="23">D22/D23</f>
        <v>0.91799206685408408</v>
      </c>
      <c r="Q22" s="33">
        <f t="shared" ref="Q22" si="24">E22/E23</f>
        <v>0.91885660830508142</v>
      </c>
      <c r="R22" s="33">
        <f t="shared" ref="R22" si="25">F22/F23</f>
        <v>0.91762821517352411</v>
      </c>
      <c r="S22" s="33">
        <f t="shared" ref="S22" si="26">G22/G23</f>
        <v>0.92615277403927931</v>
      </c>
      <c r="T22" s="33">
        <f t="shared" ref="T22" si="27">H22/H23</f>
        <v>0.9048935980745183</v>
      </c>
      <c r="U22" s="33">
        <f t="shared" ref="U22" si="28">I22/I23</f>
        <v>0.90306679131567225</v>
      </c>
      <c r="V22" s="33">
        <f>J22/J23</f>
        <v>0.90300676720481066</v>
      </c>
      <c r="W22" s="33">
        <f>K22/K23</f>
        <v>0.90330770817011741</v>
      </c>
    </row>
    <row r="23" spans="1:23">
      <c r="B23" s="130" t="s">
        <v>111</v>
      </c>
      <c r="C23" s="131">
        <v>1179590</v>
      </c>
      <c r="D23" s="131">
        <v>1194482</v>
      </c>
      <c r="E23" s="131">
        <v>1205816</v>
      </c>
      <c r="F23" s="131">
        <v>1212454</v>
      </c>
      <c r="G23" s="131">
        <v>1211122</v>
      </c>
      <c r="H23" s="131">
        <v>1195960.5</v>
      </c>
      <c r="I23" s="131">
        <v>1193110.2</v>
      </c>
      <c r="J23" s="131">
        <v>1195036.98</v>
      </c>
      <c r="K23" s="131">
        <v>1195374.5</v>
      </c>
      <c r="L23" s="8"/>
    </row>
    <row r="24" spans="1:23">
      <c r="M24" s="1"/>
      <c r="N24" s="1"/>
      <c r="O24" s="1"/>
      <c r="P24" s="1"/>
      <c r="Q24" s="1"/>
      <c r="R24" s="1"/>
      <c r="S24" s="1"/>
      <c r="T24" s="1"/>
      <c r="U24" s="1"/>
      <c r="V24" s="1"/>
      <c r="W24" s="1"/>
    </row>
    <row r="25" spans="1:23">
      <c r="O25" s="11"/>
      <c r="P25" s="11"/>
      <c r="Q25" s="11"/>
      <c r="R25" s="11"/>
      <c r="S25" s="11"/>
      <c r="T25" s="11"/>
      <c r="U25" s="11"/>
      <c r="V25" s="11"/>
      <c r="W25" s="11"/>
    </row>
    <row r="26" spans="1:23">
      <c r="B26"/>
      <c r="C26"/>
      <c r="D26"/>
      <c r="E26"/>
      <c r="F26"/>
      <c r="G26"/>
      <c r="H26"/>
      <c r="I26"/>
      <c r="J26"/>
      <c r="O26" s="11"/>
      <c r="P26" s="11"/>
      <c r="Q26" s="11"/>
      <c r="R26" s="11"/>
      <c r="S26" s="11"/>
      <c r="T26" s="11"/>
      <c r="U26" s="11"/>
      <c r="V26" s="11"/>
      <c r="W26" s="11"/>
    </row>
    <row r="27" spans="1:23">
      <c r="B27"/>
      <c r="C27"/>
      <c r="D27"/>
      <c r="E27"/>
      <c r="F27"/>
      <c r="G27"/>
      <c r="H27"/>
      <c r="I27"/>
      <c r="J27"/>
      <c r="O27" s="11"/>
      <c r="P27" s="11"/>
      <c r="Q27" s="11"/>
      <c r="R27" s="11"/>
      <c r="S27" s="11"/>
      <c r="T27" s="11"/>
      <c r="U27" s="11"/>
      <c r="V27" s="11"/>
      <c r="W27" s="11"/>
    </row>
    <row r="28" spans="1:23">
      <c r="B28"/>
      <c r="C28"/>
      <c r="D28"/>
      <c r="E28"/>
      <c r="F28"/>
      <c r="G28"/>
      <c r="H28"/>
      <c r="I28"/>
      <c r="J28"/>
      <c r="O28" s="11"/>
      <c r="P28" s="11"/>
      <c r="Q28" s="11"/>
      <c r="R28" s="11"/>
      <c r="S28" s="11"/>
      <c r="T28" s="11"/>
      <c r="U28" s="11"/>
      <c r="V28" s="11"/>
      <c r="W28" s="11"/>
    </row>
    <row r="29" spans="1:23">
      <c r="C29"/>
      <c r="M29" s="1" t="s">
        <v>149</v>
      </c>
      <c r="N29" s="9" t="s">
        <v>240</v>
      </c>
    </row>
    <row r="30" spans="1:23">
      <c r="B30" s="9" t="s">
        <v>231</v>
      </c>
    </row>
    <row r="31" spans="1:23">
      <c r="B31"/>
      <c r="C31"/>
      <c r="D31"/>
      <c r="E31"/>
      <c r="F31"/>
      <c r="G31"/>
      <c r="H31"/>
      <c r="I31"/>
      <c r="J31"/>
    </row>
    <row r="32" spans="1:23">
      <c r="B32" s="128" t="s">
        <v>118</v>
      </c>
      <c r="C32" s="128" t="s">
        <v>112</v>
      </c>
      <c r="D32" s="128"/>
      <c r="E32" s="128"/>
      <c r="F32" s="128"/>
      <c r="G32" s="128"/>
      <c r="H32" s="128"/>
      <c r="I32" s="128"/>
      <c r="J32" s="128"/>
      <c r="K32" s="128"/>
      <c r="M32" s="1" t="s">
        <v>116</v>
      </c>
      <c r="N32" s="1" t="str">
        <f>A33</f>
        <v>State Total</v>
      </c>
      <c r="O32" s="1"/>
      <c r="P32" s="1"/>
      <c r="Q32" s="1"/>
      <c r="R32" s="1"/>
      <c r="S32" s="1"/>
      <c r="T32" s="1"/>
      <c r="U32" s="1"/>
      <c r="V32" s="1"/>
      <c r="W32" s="1"/>
    </row>
    <row r="33" spans="1:23">
      <c r="A33" s="1" t="s">
        <v>126</v>
      </c>
      <c r="B33" s="129" t="s">
        <v>110</v>
      </c>
      <c r="C33" s="129" t="s">
        <v>0</v>
      </c>
      <c r="D33" s="129" t="s">
        <v>103</v>
      </c>
      <c r="E33" s="129" t="s">
        <v>104</v>
      </c>
      <c r="F33" s="129" t="s">
        <v>105</v>
      </c>
      <c r="G33" s="129" t="s">
        <v>106</v>
      </c>
      <c r="H33" s="129" t="s">
        <v>107</v>
      </c>
      <c r="I33" s="129" t="s">
        <v>108</v>
      </c>
      <c r="J33" s="129" t="s">
        <v>230</v>
      </c>
      <c r="K33" s="129" t="s">
        <v>234</v>
      </c>
      <c r="N33" s="1"/>
      <c r="O33" s="1" t="str">
        <f t="shared" ref="O33" si="29">C33</f>
        <v>2015-2016</v>
      </c>
      <c r="P33" s="1" t="str">
        <f t="shared" ref="P33" si="30">D33</f>
        <v>2016-2017</v>
      </c>
      <c r="Q33" s="1" t="str">
        <f t="shared" ref="Q33" si="31">E33</f>
        <v>2017-2018</v>
      </c>
      <c r="R33" s="1" t="str">
        <f t="shared" ref="R33" si="32">F33</f>
        <v>2018-2019</v>
      </c>
      <c r="S33" s="1" t="str">
        <f t="shared" ref="S33" si="33">G33</f>
        <v>2019-2020</v>
      </c>
      <c r="T33" s="1" t="str">
        <f t="shared" ref="T33" si="34">H33</f>
        <v>2020-2021</v>
      </c>
      <c r="U33" s="1" t="str">
        <f t="shared" ref="U33" si="35">I33</f>
        <v>2021-2022</v>
      </c>
      <c r="V33" s="1" t="str">
        <f t="shared" ref="V33:W33" si="36">J33</f>
        <v>2022-2023</v>
      </c>
      <c r="W33" s="1" t="str">
        <f t="shared" si="36"/>
        <v>2023-2024</v>
      </c>
    </row>
    <row r="34" spans="1:23">
      <c r="B34" s="10" t="s">
        <v>113</v>
      </c>
      <c r="C34" s="8">
        <v>19684</v>
      </c>
      <c r="D34" s="8">
        <v>20141</v>
      </c>
      <c r="E34" s="8">
        <v>20340</v>
      </c>
      <c r="F34" s="8">
        <v>20906</v>
      </c>
      <c r="G34" s="8">
        <v>19563</v>
      </c>
      <c r="H34" s="8">
        <v>38468.5</v>
      </c>
      <c r="I34" s="8">
        <v>31693</v>
      </c>
      <c r="J34" s="8">
        <v>27627</v>
      </c>
      <c r="K34" s="8">
        <v>28628.5</v>
      </c>
      <c r="L34" s="8"/>
      <c r="N34" s="9" t="str">
        <f>B34</f>
        <v>Home-Based</v>
      </c>
      <c r="O34" s="33">
        <f>C34/C37</f>
        <v>2.3052041588300189E-2</v>
      </c>
      <c r="P34" s="33">
        <f t="shared" ref="P34" si="37">D34/D37</f>
        <v>2.3323598279651577E-2</v>
      </c>
      <c r="Q34" s="33">
        <f t="shared" ref="Q34" si="38">E34/E37</f>
        <v>2.3358556133458434E-2</v>
      </c>
      <c r="R34" s="33">
        <f t="shared" ref="R34" si="39">F34/F37</f>
        <v>2.3875735624137036E-2</v>
      </c>
      <c r="S34" s="33">
        <f t="shared" ref="S34" si="40">G34/G37</f>
        <v>2.2317211734589112E-2</v>
      </c>
      <c r="T34" s="33">
        <f t="shared" ref="T34" si="41">H34/H37</f>
        <v>4.439862447767258E-2</v>
      </c>
      <c r="U34" s="33">
        <f t="shared" ref="U34" si="42">I34/I37</f>
        <v>3.657152431470366E-2</v>
      </c>
      <c r="V34" s="33">
        <f t="shared" ref="V34:W34" si="43">J34/J37</f>
        <v>3.1874831263109561E-2</v>
      </c>
      <c r="W34" s="33">
        <f t="shared" si="43"/>
        <v>3.2943297850978714E-2</v>
      </c>
    </row>
    <row r="35" spans="1:23">
      <c r="B35" s="10" t="s">
        <v>114</v>
      </c>
      <c r="C35" s="8">
        <v>35640</v>
      </c>
      <c r="D35" s="8">
        <v>35873</v>
      </c>
      <c r="E35" s="8">
        <v>35677</v>
      </c>
      <c r="F35" s="8">
        <v>36275</v>
      </c>
      <c r="G35" s="8">
        <v>33032</v>
      </c>
      <c r="H35" s="8">
        <v>33877</v>
      </c>
      <c r="I35" s="8">
        <v>39197</v>
      </c>
      <c r="J35" s="8">
        <v>41727</v>
      </c>
      <c r="K35" s="8">
        <v>42827</v>
      </c>
      <c r="L35" s="8"/>
      <c r="N35" s="9" t="str">
        <f>B35</f>
        <v>Private</v>
      </c>
      <c r="O35" s="33">
        <f>C35/C37</f>
        <v>4.1738201697166161E-2</v>
      </c>
      <c r="P35" s="33">
        <f t="shared" ref="P35" si="44">D35/D37</f>
        <v>4.1541504447939082E-2</v>
      </c>
      <c r="Q35" s="33">
        <f t="shared" ref="Q35" si="45">E35/E37</f>
        <v>4.0971642437236798E-2</v>
      </c>
      <c r="R35" s="33">
        <f t="shared" ref="R35" si="46">F35/F37</f>
        <v>4.1427930248042234E-2</v>
      </c>
      <c r="S35" s="33">
        <f t="shared" ref="S35" si="47">G35/G37</f>
        <v>3.7682468845113094E-2</v>
      </c>
      <c r="T35" s="33">
        <f t="shared" ref="T35" si="48">H35/H37</f>
        <v>3.9099320260215863E-2</v>
      </c>
      <c r="U35" s="33">
        <f t="shared" ref="U35" si="49">I35/I37</f>
        <v>4.5230619965400544E-2</v>
      </c>
      <c r="V35" s="33">
        <f t="shared" ref="V35:W35" si="50">J35/J37</f>
        <v>4.8142798136452475E-2</v>
      </c>
      <c r="W35" s="33">
        <f t="shared" si="50"/>
        <v>4.9281751299015505E-2</v>
      </c>
    </row>
    <row r="36" spans="1:23">
      <c r="B36" s="10" t="s">
        <v>115</v>
      </c>
      <c r="C36" s="8">
        <v>798570</v>
      </c>
      <c r="D36" s="8">
        <v>807532</v>
      </c>
      <c r="E36" s="8">
        <v>814756</v>
      </c>
      <c r="F36" s="8">
        <v>818436</v>
      </c>
      <c r="G36" s="8">
        <v>823993</v>
      </c>
      <c r="H36" s="8">
        <v>794089</v>
      </c>
      <c r="I36" s="8">
        <v>795713.2</v>
      </c>
      <c r="J36" s="8">
        <v>797380</v>
      </c>
      <c r="K36" s="8">
        <v>797568</v>
      </c>
      <c r="L36" s="8"/>
      <c r="N36" s="9" t="str">
        <f>B36</f>
        <v>Public</v>
      </c>
      <c r="O36" s="33">
        <f t="shared" ref="O36" si="51">C36/C37</f>
        <v>0.93520975671453366</v>
      </c>
      <c r="P36" s="33">
        <f t="shared" ref="P36" si="52">D36/D37</f>
        <v>0.93513489727240939</v>
      </c>
      <c r="Q36" s="33">
        <f t="shared" ref="Q36" si="53">E36/E37</f>
        <v>0.93566980142930478</v>
      </c>
      <c r="R36" s="33">
        <f t="shared" ref="R36" si="54">F36/F37</f>
        <v>0.93469633412782072</v>
      </c>
      <c r="S36" s="33">
        <f t="shared" ref="S36" si="55">G36/G37</f>
        <v>0.94000031942029783</v>
      </c>
      <c r="T36" s="33">
        <f t="shared" ref="T36" si="56">H36/H37</f>
        <v>0.91650205526211159</v>
      </c>
      <c r="U36" s="33">
        <f t="shared" ref="U36" si="57">I36/I37</f>
        <v>0.91819785571989576</v>
      </c>
      <c r="V36" s="33">
        <f>J36/J37</f>
        <v>0.91998237060043797</v>
      </c>
      <c r="W36" s="33">
        <f>K36/K37</f>
        <v>0.91777495085000582</v>
      </c>
    </row>
    <row r="37" spans="1:23">
      <c r="B37" s="130" t="s">
        <v>111</v>
      </c>
      <c r="C37" s="131">
        <v>853894</v>
      </c>
      <c r="D37" s="131">
        <v>863546</v>
      </c>
      <c r="E37" s="131">
        <v>870773</v>
      </c>
      <c r="F37" s="131">
        <v>875617</v>
      </c>
      <c r="G37" s="131">
        <v>876588</v>
      </c>
      <c r="H37" s="131">
        <v>866434.5</v>
      </c>
      <c r="I37" s="131">
        <v>866603.2</v>
      </c>
      <c r="J37" s="131">
        <v>866734</v>
      </c>
      <c r="K37" s="131">
        <v>869023.5</v>
      </c>
      <c r="L37" s="8"/>
    </row>
    <row r="38" spans="1:23">
      <c r="B38"/>
      <c r="C38"/>
      <c r="D38"/>
      <c r="E38"/>
      <c r="F38"/>
      <c r="G38"/>
      <c r="H38"/>
      <c r="I38"/>
      <c r="J38"/>
      <c r="O38" s="11"/>
      <c r="P38" s="11"/>
      <c r="Q38" s="11"/>
      <c r="R38" s="11"/>
      <c r="S38" s="11"/>
      <c r="T38" s="11"/>
      <c r="U38" s="11"/>
      <c r="V38" s="11"/>
      <c r="W38" s="11"/>
    </row>
    <row r="39" spans="1:23">
      <c r="B39"/>
      <c r="C39"/>
      <c r="D39"/>
      <c r="E39"/>
      <c r="F39"/>
      <c r="G39"/>
      <c r="H39"/>
      <c r="I39"/>
      <c r="J39"/>
      <c r="O39" s="11"/>
      <c r="P39" s="11"/>
      <c r="Q39" s="11"/>
      <c r="R39" s="11"/>
      <c r="S39" s="11"/>
      <c r="T39" s="11"/>
      <c r="U39" s="11"/>
      <c r="V39" s="11"/>
      <c r="W39" s="11"/>
    </row>
    <row r="40" spans="1:23">
      <c r="B40"/>
      <c r="C40"/>
      <c r="D40"/>
      <c r="E40"/>
      <c r="F40"/>
      <c r="G40"/>
      <c r="H40"/>
      <c r="I40"/>
      <c r="J40"/>
      <c r="O40" s="11"/>
      <c r="P40" s="11"/>
      <c r="Q40" s="11"/>
      <c r="R40" s="11"/>
      <c r="S40" s="11"/>
      <c r="T40" s="11"/>
      <c r="U40" s="11"/>
      <c r="V40" s="11"/>
      <c r="W40" s="11"/>
    </row>
    <row r="41" spans="1:23">
      <c r="B41"/>
      <c r="C41"/>
      <c r="D41"/>
      <c r="E41"/>
      <c r="F41"/>
      <c r="G41"/>
      <c r="H41"/>
      <c r="I41"/>
      <c r="J41"/>
    </row>
    <row r="42" spans="1:23">
      <c r="B42"/>
      <c r="C42"/>
      <c r="D42"/>
      <c r="E42"/>
      <c r="F42"/>
      <c r="G42"/>
      <c r="H42"/>
      <c r="I42"/>
      <c r="J42"/>
      <c r="M42" s="1"/>
      <c r="N42" s="1"/>
      <c r="O42" s="1"/>
      <c r="P42" s="1"/>
      <c r="Q42" s="1"/>
      <c r="R42" s="1"/>
      <c r="S42" s="1"/>
      <c r="T42" s="1"/>
      <c r="U42" s="1"/>
      <c r="V42" s="1"/>
      <c r="W42" s="1"/>
    </row>
    <row r="43" spans="1:23">
      <c r="B43"/>
      <c r="C43"/>
      <c r="D43"/>
      <c r="E43"/>
      <c r="F43"/>
      <c r="G43"/>
      <c r="H43"/>
      <c r="I43"/>
      <c r="J43"/>
      <c r="O43" s="11"/>
      <c r="P43" s="11"/>
      <c r="Q43" s="11"/>
      <c r="R43" s="11"/>
      <c r="S43" s="11"/>
      <c r="T43" s="11"/>
      <c r="U43" s="11"/>
      <c r="V43" s="11"/>
      <c r="W43" s="11"/>
    </row>
    <row r="44" spans="1:23">
      <c r="B44"/>
      <c r="C44"/>
      <c r="D44"/>
      <c r="E44"/>
      <c r="F44"/>
      <c r="G44"/>
      <c r="H44"/>
      <c r="I44"/>
      <c r="J44"/>
      <c r="O44" s="11"/>
      <c r="P44" s="11"/>
      <c r="Q44" s="11"/>
      <c r="R44" s="11"/>
      <c r="S44" s="11"/>
      <c r="T44" s="11"/>
      <c r="U44" s="11"/>
      <c r="V44" s="11"/>
      <c r="W44" s="11"/>
    </row>
    <row r="45" spans="1:23">
      <c r="B45"/>
      <c r="C45"/>
      <c r="D45"/>
      <c r="E45"/>
      <c r="F45"/>
      <c r="G45"/>
      <c r="H45"/>
      <c r="I45"/>
      <c r="J45"/>
      <c r="O45" s="11"/>
      <c r="P45" s="11"/>
      <c r="Q45" s="11"/>
      <c r="R45" s="11"/>
      <c r="S45" s="11"/>
      <c r="T45" s="11"/>
      <c r="U45" s="11"/>
      <c r="V45" s="11"/>
      <c r="W45" s="11"/>
    </row>
    <row r="46" spans="1:23">
      <c r="B46"/>
      <c r="C46"/>
      <c r="D46"/>
      <c r="E46"/>
      <c r="F46"/>
      <c r="G46"/>
      <c r="H46"/>
      <c r="I46"/>
      <c r="J46"/>
    </row>
    <row r="47" spans="1:23">
      <c r="B47"/>
      <c r="C47"/>
      <c r="D47"/>
      <c r="E47"/>
      <c r="F47"/>
      <c r="G47"/>
      <c r="H47"/>
      <c r="I47"/>
      <c r="J47"/>
      <c r="M47" s="1"/>
      <c r="N47" s="1"/>
      <c r="O47" s="1"/>
      <c r="P47" s="1"/>
      <c r="Q47" s="1"/>
      <c r="R47" s="1"/>
      <c r="S47" s="1"/>
      <c r="T47" s="1"/>
      <c r="U47" s="1"/>
      <c r="V47" s="1"/>
      <c r="W47" s="1"/>
    </row>
    <row r="48" spans="1:23">
      <c r="B48"/>
      <c r="C48"/>
      <c r="D48"/>
      <c r="E48"/>
      <c r="F48"/>
      <c r="G48"/>
      <c r="H48"/>
      <c r="I48"/>
      <c r="J48"/>
      <c r="O48" s="11"/>
      <c r="P48" s="11"/>
      <c r="Q48" s="11"/>
      <c r="R48" s="11"/>
      <c r="S48" s="11"/>
      <c r="T48" s="11"/>
      <c r="U48" s="11"/>
      <c r="V48" s="11"/>
      <c r="W48" s="11"/>
    </row>
    <row r="49" spans="2:23">
      <c r="B49"/>
      <c r="C49"/>
      <c r="D49"/>
      <c r="E49"/>
      <c r="F49"/>
      <c r="G49"/>
      <c r="H49"/>
      <c r="I49"/>
      <c r="J49"/>
      <c r="O49" s="11"/>
      <c r="P49" s="11"/>
      <c r="Q49" s="11"/>
      <c r="R49" s="11"/>
      <c r="S49" s="11"/>
      <c r="T49" s="11"/>
      <c r="U49" s="11"/>
      <c r="V49" s="11"/>
      <c r="W49" s="11"/>
    </row>
    <row r="50" spans="2:23">
      <c r="B50"/>
      <c r="C50"/>
      <c r="D50"/>
      <c r="E50"/>
      <c r="F50"/>
      <c r="G50"/>
      <c r="H50"/>
      <c r="I50"/>
      <c r="J50"/>
      <c r="O50" s="11"/>
      <c r="P50" s="11"/>
      <c r="Q50" s="11"/>
      <c r="R50" s="11"/>
      <c r="S50" s="11"/>
      <c r="T50" s="11"/>
      <c r="U50" s="11"/>
      <c r="V50" s="11"/>
      <c r="W50" s="11"/>
    </row>
    <row r="51" spans="2:23">
      <c r="B51"/>
      <c r="C51"/>
      <c r="D51"/>
      <c r="E51"/>
      <c r="F51"/>
      <c r="G51"/>
      <c r="H51"/>
      <c r="I51"/>
      <c r="J51"/>
    </row>
    <row r="52" spans="2:23">
      <c r="B52"/>
      <c r="C52"/>
      <c r="D52"/>
      <c r="E52"/>
      <c r="F52"/>
      <c r="G52"/>
      <c r="H52"/>
      <c r="I52"/>
      <c r="J52"/>
      <c r="M52" s="1"/>
      <c r="N52" s="1"/>
      <c r="O52" s="1"/>
      <c r="P52" s="1"/>
      <c r="Q52" s="1"/>
      <c r="R52" s="1"/>
      <c r="S52" s="1"/>
      <c r="T52" s="1"/>
      <c r="U52" s="1"/>
      <c r="V52" s="1"/>
      <c r="W52" s="1"/>
    </row>
    <row r="53" spans="2:23">
      <c r="B53"/>
      <c r="C53"/>
      <c r="D53"/>
      <c r="E53"/>
      <c r="F53"/>
      <c r="G53"/>
      <c r="H53"/>
      <c r="I53"/>
      <c r="J53"/>
      <c r="O53" s="11"/>
      <c r="P53" s="11"/>
      <c r="Q53" s="11"/>
      <c r="R53" s="11"/>
      <c r="S53" s="11"/>
      <c r="T53" s="11"/>
      <c r="U53" s="11"/>
      <c r="V53" s="11"/>
      <c r="W53" s="11"/>
    </row>
    <row r="54" spans="2:23">
      <c r="B54"/>
      <c r="C54"/>
      <c r="D54"/>
      <c r="E54"/>
      <c r="F54"/>
      <c r="G54"/>
      <c r="H54"/>
      <c r="I54"/>
      <c r="J54"/>
      <c r="O54" s="11"/>
      <c r="P54" s="11"/>
      <c r="Q54" s="11"/>
      <c r="R54" s="11"/>
      <c r="S54" s="11"/>
      <c r="T54" s="11"/>
      <c r="U54" s="11"/>
      <c r="V54" s="11"/>
      <c r="W54" s="11"/>
    </row>
    <row r="55" spans="2:23">
      <c r="B55"/>
      <c r="C55"/>
      <c r="D55"/>
      <c r="E55"/>
      <c r="F55"/>
      <c r="G55"/>
      <c r="H55"/>
      <c r="I55"/>
      <c r="J55"/>
    </row>
    <row r="56" spans="2:23">
      <c r="B56"/>
      <c r="C56"/>
      <c r="D56"/>
      <c r="E56"/>
      <c r="F56"/>
      <c r="G56"/>
      <c r="H56"/>
      <c r="I56"/>
      <c r="J56"/>
      <c r="M56" s="1"/>
      <c r="N56" s="1"/>
      <c r="O56" s="1"/>
      <c r="P56" s="1"/>
      <c r="Q56" s="1"/>
      <c r="R56" s="1"/>
      <c r="S56" s="1"/>
      <c r="T56" s="1"/>
      <c r="U56" s="1"/>
      <c r="V56" s="1"/>
      <c r="W56" s="1"/>
    </row>
    <row r="57" spans="2:23">
      <c r="B57"/>
      <c r="C57"/>
      <c r="D57"/>
      <c r="E57"/>
      <c r="F57"/>
      <c r="G57"/>
      <c r="H57"/>
      <c r="I57"/>
      <c r="J57"/>
      <c r="O57" s="11"/>
      <c r="P57" s="11"/>
      <c r="Q57" s="11"/>
      <c r="R57" s="11"/>
      <c r="S57" s="11"/>
      <c r="T57" s="11"/>
      <c r="U57" s="11"/>
      <c r="V57" s="11"/>
      <c r="W57" s="11"/>
    </row>
    <row r="58" spans="2:23">
      <c r="B58"/>
      <c r="C58"/>
      <c r="D58"/>
      <c r="E58"/>
      <c r="F58"/>
      <c r="G58"/>
      <c r="H58"/>
      <c r="I58"/>
      <c r="J58"/>
      <c r="O58" s="11"/>
      <c r="P58" s="11"/>
      <c r="Q58" s="11"/>
      <c r="R58" s="11"/>
      <c r="S58" s="11"/>
      <c r="T58" s="11"/>
      <c r="U58" s="11"/>
      <c r="V58" s="11"/>
      <c r="W58" s="11"/>
    </row>
    <row r="59" spans="2:23">
      <c r="B59"/>
      <c r="C59"/>
      <c r="D59"/>
      <c r="E59"/>
      <c r="F59"/>
      <c r="G59"/>
      <c r="H59"/>
      <c r="I59"/>
      <c r="J59"/>
      <c r="O59" s="11"/>
      <c r="P59" s="11"/>
      <c r="Q59" s="11"/>
      <c r="R59" s="11"/>
      <c r="S59" s="11"/>
      <c r="T59" s="11"/>
      <c r="U59" s="11"/>
      <c r="V59" s="11"/>
      <c r="W59" s="11"/>
    </row>
    <row r="60" spans="2:23">
      <c r="B60"/>
      <c r="C60"/>
      <c r="D60"/>
      <c r="E60"/>
      <c r="F60"/>
      <c r="G60"/>
      <c r="H60"/>
      <c r="I60"/>
      <c r="J60"/>
    </row>
    <row r="61" spans="2:23">
      <c r="B61"/>
      <c r="C61"/>
      <c r="D61"/>
      <c r="E61"/>
      <c r="F61"/>
      <c r="G61"/>
      <c r="H61"/>
      <c r="I61"/>
      <c r="J61"/>
      <c r="M61" s="1"/>
      <c r="N61" s="1"/>
      <c r="O61" s="1"/>
      <c r="P61" s="1"/>
      <c r="Q61" s="1"/>
      <c r="R61" s="1"/>
      <c r="S61" s="1"/>
      <c r="T61" s="1"/>
      <c r="U61" s="1"/>
      <c r="V61" s="1"/>
      <c r="W61" s="1"/>
    </row>
    <row r="62" spans="2:23">
      <c r="B62"/>
      <c r="C62"/>
      <c r="D62"/>
      <c r="E62"/>
      <c r="F62"/>
      <c r="G62"/>
      <c r="H62"/>
      <c r="I62"/>
      <c r="J62"/>
      <c r="O62" s="11"/>
      <c r="P62" s="11"/>
      <c r="Q62" s="11"/>
      <c r="R62" s="11"/>
      <c r="S62" s="11"/>
      <c r="T62" s="11"/>
      <c r="U62" s="11"/>
      <c r="V62" s="11"/>
      <c r="W62" s="11"/>
    </row>
    <row r="63" spans="2:23">
      <c r="B63"/>
      <c r="C63"/>
      <c r="D63"/>
      <c r="E63"/>
      <c r="F63"/>
      <c r="G63"/>
      <c r="H63"/>
      <c r="I63"/>
      <c r="J63"/>
      <c r="O63" s="11"/>
      <c r="P63" s="11"/>
      <c r="Q63" s="11"/>
      <c r="R63" s="11"/>
      <c r="S63" s="11"/>
      <c r="T63" s="11"/>
      <c r="U63" s="11"/>
      <c r="V63" s="11"/>
      <c r="W63" s="11"/>
    </row>
    <row r="64" spans="2:23">
      <c r="B64"/>
      <c r="C64"/>
      <c r="D64"/>
      <c r="E64"/>
      <c r="F64"/>
      <c r="G64"/>
      <c r="H64"/>
      <c r="I64"/>
      <c r="J64"/>
      <c r="O64" s="11"/>
      <c r="P64" s="11"/>
      <c r="Q64" s="11"/>
      <c r="R64" s="11"/>
      <c r="S64" s="11"/>
      <c r="T64" s="11"/>
      <c r="U64" s="11"/>
      <c r="V64" s="11"/>
      <c r="W64" s="11"/>
    </row>
    <row r="65" spans="2:23">
      <c r="B65"/>
      <c r="C65"/>
      <c r="D65"/>
      <c r="E65"/>
      <c r="F65"/>
      <c r="G65"/>
      <c r="H65"/>
      <c r="I65"/>
      <c r="J65"/>
    </row>
    <row r="66" spans="2:23">
      <c r="B66"/>
      <c r="C66"/>
      <c r="D66"/>
      <c r="E66"/>
      <c r="F66"/>
      <c r="G66"/>
      <c r="H66"/>
      <c r="I66"/>
      <c r="J66"/>
      <c r="M66" s="1"/>
      <c r="N66" s="1"/>
      <c r="O66" s="1"/>
      <c r="P66" s="1"/>
      <c r="Q66" s="1"/>
      <c r="R66" s="1"/>
      <c r="S66" s="1"/>
      <c r="T66" s="1"/>
      <c r="U66" s="1"/>
      <c r="V66" s="1"/>
      <c r="W66" s="1"/>
    </row>
    <row r="67" spans="2:23">
      <c r="B67"/>
      <c r="C67"/>
      <c r="D67"/>
      <c r="E67"/>
      <c r="F67"/>
      <c r="G67"/>
      <c r="H67"/>
      <c r="I67"/>
      <c r="J67"/>
      <c r="O67" s="11"/>
      <c r="P67" s="11"/>
      <c r="Q67" s="11"/>
      <c r="R67" s="11"/>
      <c r="S67" s="11"/>
      <c r="T67" s="11"/>
      <c r="U67" s="11"/>
      <c r="V67" s="11"/>
      <c r="W67" s="11"/>
    </row>
    <row r="68" spans="2:23">
      <c r="B68"/>
      <c r="C68"/>
      <c r="D68"/>
      <c r="E68"/>
      <c r="F68"/>
      <c r="G68"/>
      <c r="H68"/>
      <c r="I68"/>
      <c r="J68"/>
      <c r="O68" s="11"/>
      <c r="P68" s="11"/>
      <c r="Q68" s="11"/>
      <c r="R68" s="11"/>
      <c r="S68" s="11"/>
      <c r="T68" s="11"/>
      <c r="U68" s="11"/>
      <c r="V68" s="11"/>
      <c r="W68" s="11"/>
    </row>
    <row r="69" spans="2:23">
      <c r="B69"/>
      <c r="C69"/>
      <c r="D69"/>
      <c r="E69"/>
      <c r="F69"/>
      <c r="G69"/>
      <c r="H69"/>
      <c r="I69"/>
      <c r="J69"/>
      <c r="O69" s="11"/>
      <c r="P69" s="11"/>
      <c r="Q69" s="11"/>
      <c r="R69" s="11"/>
      <c r="S69" s="11"/>
      <c r="T69" s="11"/>
      <c r="U69" s="11"/>
      <c r="V69" s="11"/>
      <c r="W69" s="11"/>
    </row>
    <row r="70" spans="2:23">
      <c r="B70"/>
      <c r="C70"/>
      <c r="D70"/>
      <c r="E70"/>
      <c r="F70"/>
      <c r="G70"/>
      <c r="H70"/>
      <c r="I70"/>
      <c r="J70"/>
    </row>
    <row r="71" spans="2:23">
      <c r="B71"/>
      <c r="C71"/>
      <c r="D71"/>
      <c r="E71"/>
      <c r="F71"/>
      <c r="G71"/>
      <c r="H71"/>
      <c r="I71"/>
      <c r="J71"/>
      <c r="M71" s="1"/>
      <c r="N71" s="1"/>
      <c r="O71" s="1"/>
      <c r="P71" s="1"/>
      <c r="Q71" s="1"/>
      <c r="R71" s="1"/>
      <c r="S71" s="1"/>
      <c r="T71" s="1"/>
      <c r="U71" s="1"/>
      <c r="V71" s="1"/>
      <c r="W71" s="1"/>
    </row>
    <row r="72" spans="2:23">
      <c r="B72"/>
      <c r="C72"/>
      <c r="D72"/>
      <c r="E72"/>
      <c r="F72"/>
      <c r="G72"/>
      <c r="H72"/>
      <c r="I72"/>
      <c r="J72"/>
      <c r="O72" s="11"/>
      <c r="P72" s="11"/>
      <c r="Q72" s="11"/>
      <c r="R72" s="11"/>
      <c r="S72" s="11"/>
      <c r="T72" s="11"/>
      <c r="U72" s="11"/>
      <c r="V72" s="11"/>
      <c r="W72" s="11"/>
    </row>
    <row r="73" spans="2:23">
      <c r="B73"/>
      <c r="C73"/>
      <c r="D73"/>
      <c r="E73"/>
      <c r="F73"/>
      <c r="G73"/>
      <c r="H73"/>
      <c r="I73"/>
      <c r="J73"/>
      <c r="O73" s="11"/>
      <c r="P73" s="11"/>
      <c r="Q73" s="11"/>
      <c r="R73" s="11"/>
      <c r="S73" s="11"/>
      <c r="T73" s="11"/>
      <c r="U73" s="11"/>
      <c r="V73" s="11"/>
      <c r="W73" s="11"/>
    </row>
    <row r="74" spans="2:23">
      <c r="B74"/>
      <c r="C74"/>
      <c r="D74"/>
      <c r="E74"/>
      <c r="F74"/>
      <c r="G74"/>
      <c r="H74"/>
      <c r="I74"/>
      <c r="J74"/>
    </row>
    <row r="75" spans="2:23">
      <c r="B75"/>
      <c r="C75"/>
      <c r="D75"/>
      <c r="E75"/>
      <c r="F75"/>
      <c r="G75"/>
      <c r="H75"/>
      <c r="I75"/>
      <c r="J75"/>
      <c r="M75" s="1"/>
      <c r="N75" s="1"/>
      <c r="O75" s="1"/>
      <c r="P75" s="1"/>
      <c r="Q75" s="1"/>
      <c r="R75" s="1"/>
      <c r="S75" s="1"/>
      <c r="T75" s="1"/>
      <c r="U75" s="1"/>
      <c r="V75" s="1"/>
      <c r="W75" s="1"/>
    </row>
    <row r="76" spans="2:23">
      <c r="B76"/>
      <c r="C76"/>
      <c r="D76"/>
      <c r="E76"/>
      <c r="F76"/>
      <c r="G76"/>
      <c r="H76"/>
      <c r="I76"/>
      <c r="J76"/>
      <c r="O76" s="11"/>
      <c r="P76" s="11"/>
      <c r="Q76" s="11"/>
      <c r="R76" s="11"/>
      <c r="S76" s="11"/>
      <c r="T76" s="11"/>
      <c r="U76" s="11"/>
      <c r="V76" s="11"/>
      <c r="W76" s="11"/>
    </row>
    <row r="77" spans="2:23">
      <c r="B77"/>
      <c r="C77"/>
      <c r="D77"/>
      <c r="E77"/>
      <c r="F77"/>
      <c r="G77"/>
      <c r="H77"/>
      <c r="I77"/>
      <c r="J77"/>
      <c r="O77" s="11"/>
      <c r="P77" s="11"/>
      <c r="Q77" s="11"/>
      <c r="R77" s="11"/>
      <c r="S77" s="11"/>
      <c r="T77" s="11"/>
      <c r="U77" s="11"/>
      <c r="V77" s="11"/>
      <c r="W77" s="11"/>
    </row>
    <row r="78" spans="2:23">
      <c r="B78"/>
      <c r="C78"/>
      <c r="D78"/>
      <c r="E78"/>
      <c r="F78"/>
      <c r="G78"/>
      <c r="H78"/>
      <c r="I78"/>
      <c r="J78"/>
      <c r="O78" s="11"/>
      <c r="P78" s="11"/>
      <c r="Q78" s="11"/>
      <c r="R78" s="11"/>
      <c r="S78" s="11"/>
      <c r="T78" s="11"/>
      <c r="U78" s="11"/>
      <c r="V78" s="11"/>
      <c r="W78" s="11"/>
    </row>
    <row r="79" spans="2:23">
      <c r="B79"/>
      <c r="C79"/>
      <c r="D79"/>
      <c r="E79"/>
      <c r="F79"/>
      <c r="G79"/>
      <c r="H79"/>
      <c r="I79"/>
      <c r="J79"/>
    </row>
    <row r="80" spans="2:23">
      <c r="B80"/>
      <c r="C80"/>
      <c r="D80"/>
      <c r="E80"/>
      <c r="F80"/>
      <c r="G80"/>
      <c r="H80"/>
      <c r="I80"/>
      <c r="J80"/>
      <c r="M80" s="1"/>
      <c r="N80" s="1"/>
      <c r="O80" s="1"/>
      <c r="P80" s="1"/>
      <c r="Q80" s="1"/>
      <c r="R80" s="1"/>
      <c r="S80" s="1"/>
      <c r="T80" s="1"/>
      <c r="U80" s="1"/>
      <c r="V80" s="1"/>
      <c r="W80" s="1"/>
    </row>
    <row r="81" spans="2:23">
      <c r="B81"/>
      <c r="C81"/>
      <c r="D81"/>
      <c r="E81"/>
      <c r="F81"/>
      <c r="G81"/>
      <c r="H81"/>
      <c r="I81"/>
      <c r="J81"/>
      <c r="O81" s="11"/>
      <c r="P81" s="11"/>
      <c r="Q81" s="11"/>
      <c r="R81" s="11"/>
      <c r="S81" s="11"/>
      <c r="T81" s="11"/>
      <c r="U81" s="11"/>
      <c r="V81" s="11"/>
      <c r="W81" s="11"/>
    </row>
    <row r="82" spans="2:23">
      <c r="B82"/>
      <c r="C82"/>
      <c r="D82"/>
      <c r="E82"/>
      <c r="F82"/>
      <c r="G82"/>
      <c r="H82"/>
      <c r="I82"/>
      <c r="J82"/>
      <c r="O82" s="11"/>
      <c r="P82" s="11"/>
      <c r="Q82" s="11"/>
      <c r="R82" s="11"/>
      <c r="S82" s="11"/>
      <c r="T82" s="11"/>
      <c r="U82" s="11"/>
      <c r="V82" s="11"/>
      <c r="W82" s="11"/>
    </row>
    <row r="83" spans="2:23">
      <c r="B83"/>
      <c r="C83"/>
      <c r="D83"/>
      <c r="E83"/>
      <c r="F83"/>
      <c r="G83"/>
      <c r="H83"/>
      <c r="I83"/>
      <c r="J83"/>
      <c r="O83" s="11"/>
      <c r="P83" s="11"/>
      <c r="Q83" s="11"/>
      <c r="R83" s="11"/>
      <c r="S83" s="11"/>
      <c r="T83" s="11"/>
      <c r="U83" s="11"/>
      <c r="V83" s="11"/>
      <c r="W83" s="11"/>
    </row>
    <row r="84" spans="2:23">
      <c r="B84"/>
      <c r="C84"/>
      <c r="D84"/>
      <c r="E84"/>
      <c r="F84"/>
      <c r="G84"/>
      <c r="H84"/>
      <c r="I84"/>
      <c r="J84"/>
    </row>
    <row r="85" spans="2:23">
      <c r="B85"/>
      <c r="C85"/>
      <c r="D85"/>
      <c r="E85"/>
      <c r="F85"/>
      <c r="G85"/>
      <c r="H85"/>
      <c r="I85"/>
      <c r="J85"/>
      <c r="M85" s="1"/>
      <c r="N85" s="1"/>
      <c r="O85" s="1"/>
      <c r="P85" s="1"/>
      <c r="Q85" s="1"/>
      <c r="R85" s="1"/>
      <c r="S85" s="1"/>
      <c r="T85" s="1"/>
      <c r="U85" s="1"/>
      <c r="V85" s="1"/>
      <c r="W85" s="1"/>
    </row>
    <row r="86" spans="2:23">
      <c r="B86"/>
      <c r="C86"/>
      <c r="D86"/>
      <c r="E86"/>
      <c r="F86"/>
      <c r="G86"/>
      <c r="H86"/>
      <c r="I86"/>
      <c r="J86"/>
      <c r="O86" s="11"/>
      <c r="P86" s="11"/>
      <c r="Q86" s="11"/>
      <c r="R86" s="11"/>
      <c r="S86" s="11"/>
      <c r="T86" s="11"/>
      <c r="U86" s="11"/>
      <c r="V86" s="11"/>
      <c r="W86" s="11"/>
    </row>
    <row r="87" spans="2:23">
      <c r="B87"/>
      <c r="C87"/>
      <c r="D87"/>
      <c r="E87"/>
      <c r="F87"/>
      <c r="G87"/>
      <c r="H87"/>
      <c r="I87"/>
      <c r="J87"/>
      <c r="O87" s="11"/>
      <c r="P87" s="11"/>
      <c r="Q87" s="11"/>
      <c r="R87" s="11"/>
      <c r="S87" s="11"/>
      <c r="T87" s="11"/>
      <c r="U87" s="11"/>
      <c r="V87" s="11"/>
      <c r="W87" s="11"/>
    </row>
    <row r="88" spans="2:23">
      <c r="B88"/>
      <c r="C88"/>
      <c r="D88"/>
      <c r="E88"/>
      <c r="F88"/>
      <c r="G88"/>
      <c r="H88"/>
      <c r="I88"/>
      <c r="J88"/>
      <c r="O88" s="11"/>
      <c r="P88" s="11"/>
      <c r="Q88" s="11"/>
      <c r="R88" s="11"/>
      <c r="S88" s="11"/>
      <c r="T88" s="11"/>
      <c r="U88" s="11"/>
      <c r="V88" s="11"/>
      <c r="W88" s="11"/>
    </row>
    <row r="89" spans="2:23">
      <c r="B89"/>
      <c r="C89"/>
      <c r="D89"/>
      <c r="E89"/>
      <c r="F89"/>
      <c r="G89"/>
      <c r="H89"/>
      <c r="I89"/>
      <c r="J89"/>
    </row>
    <row r="90" spans="2:23">
      <c r="B90"/>
      <c r="C90"/>
      <c r="D90"/>
      <c r="E90"/>
      <c r="F90"/>
      <c r="G90"/>
      <c r="H90"/>
      <c r="I90"/>
      <c r="J90"/>
      <c r="M90" s="1"/>
      <c r="N90" s="1"/>
      <c r="O90" s="1"/>
      <c r="P90" s="1"/>
      <c r="Q90" s="1"/>
      <c r="R90" s="1"/>
      <c r="S90" s="1"/>
      <c r="T90" s="1"/>
      <c r="U90" s="1"/>
      <c r="V90" s="1"/>
      <c r="W90" s="1"/>
    </row>
    <row r="91" spans="2:23">
      <c r="B91"/>
      <c r="C91"/>
      <c r="D91"/>
      <c r="E91"/>
      <c r="F91"/>
      <c r="G91"/>
      <c r="H91"/>
      <c r="I91"/>
      <c r="J91"/>
      <c r="O91" s="11"/>
      <c r="P91" s="11"/>
      <c r="Q91" s="11"/>
      <c r="R91" s="11"/>
      <c r="S91" s="11"/>
      <c r="T91" s="11"/>
      <c r="U91" s="11"/>
      <c r="V91" s="11"/>
      <c r="W91" s="11"/>
    </row>
    <row r="92" spans="2:23">
      <c r="B92"/>
      <c r="C92"/>
      <c r="D92"/>
      <c r="E92"/>
      <c r="F92"/>
      <c r="G92"/>
      <c r="H92"/>
      <c r="I92"/>
      <c r="J92"/>
      <c r="O92" s="11"/>
      <c r="P92" s="11"/>
      <c r="Q92" s="11"/>
      <c r="R92" s="11"/>
      <c r="S92" s="11"/>
      <c r="T92" s="11"/>
      <c r="U92" s="11"/>
      <c r="V92" s="11"/>
      <c r="W92" s="11"/>
    </row>
    <row r="93" spans="2:23">
      <c r="B93"/>
      <c r="C93"/>
      <c r="D93"/>
      <c r="E93"/>
      <c r="F93"/>
      <c r="G93"/>
      <c r="H93"/>
      <c r="I93"/>
      <c r="J93"/>
      <c r="O93" s="11"/>
      <c r="P93" s="11"/>
      <c r="Q93" s="11"/>
      <c r="R93" s="11"/>
      <c r="S93" s="11"/>
      <c r="T93" s="11"/>
      <c r="U93" s="11"/>
      <c r="V93" s="11"/>
      <c r="W93" s="11"/>
    </row>
    <row r="94" spans="2:23">
      <c r="B94"/>
      <c r="C94"/>
      <c r="D94"/>
      <c r="E94"/>
      <c r="F94"/>
      <c r="G94"/>
      <c r="H94"/>
      <c r="I94"/>
      <c r="J94"/>
    </row>
    <row r="95" spans="2:23">
      <c r="B95"/>
      <c r="C95"/>
      <c r="D95"/>
      <c r="E95"/>
      <c r="F95"/>
      <c r="G95"/>
      <c r="H95"/>
      <c r="I95"/>
      <c r="J95"/>
      <c r="M95" s="1"/>
      <c r="N95" s="1"/>
      <c r="O95" s="1"/>
      <c r="P95" s="1"/>
      <c r="Q95" s="1"/>
      <c r="R95" s="1"/>
      <c r="S95" s="1"/>
      <c r="T95" s="1"/>
      <c r="U95" s="1"/>
      <c r="V95" s="1"/>
      <c r="W95" s="1"/>
    </row>
    <row r="96" spans="2:23">
      <c r="B96"/>
      <c r="C96"/>
      <c r="D96"/>
      <c r="E96"/>
      <c r="F96"/>
      <c r="G96"/>
      <c r="H96"/>
      <c r="I96"/>
      <c r="J96"/>
      <c r="O96" s="11"/>
      <c r="P96" s="11"/>
      <c r="Q96" s="11"/>
      <c r="R96" s="11"/>
      <c r="S96" s="11"/>
      <c r="T96" s="11"/>
      <c r="U96" s="11"/>
      <c r="V96" s="11"/>
      <c r="W96" s="11"/>
    </row>
    <row r="97" spans="2:23">
      <c r="B97"/>
      <c r="C97"/>
      <c r="D97"/>
      <c r="E97"/>
      <c r="F97"/>
      <c r="G97"/>
      <c r="H97"/>
      <c r="I97"/>
      <c r="J97"/>
      <c r="O97" s="11"/>
      <c r="P97" s="11"/>
      <c r="Q97" s="11"/>
      <c r="R97" s="11"/>
      <c r="S97" s="11"/>
      <c r="T97" s="11"/>
      <c r="U97" s="11"/>
      <c r="V97" s="11"/>
      <c r="W97" s="11"/>
    </row>
    <row r="98" spans="2:23">
      <c r="B98"/>
      <c r="C98"/>
      <c r="D98"/>
      <c r="E98"/>
      <c r="F98"/>
      <c r="G98"/>
      <c r="H98"/>
      <c r="I98"/>
      <c r="J98"/>
    </row>
    <row r="99" spans="2:23">
      <c r="B99"/>
      <c r="C99"/>
      <c r="D99"/>
      <c r="E99"/>
      <c r="F99"/>
      <c r="G99"/>
      <c r="H99"/>
      <c r="I99"/>
      <c r="J99"/>
      <c r="M99" s="1"/>
      <c r="N99" s="1"/>
      <c r="O99" s="1"/>
      <c r="P99" s="1"/>
      <c r="Q99" s="1"/>
      <c r="R99" s="1"/>
      <c r="S99" s="1"/>
      <c r="T99" s="1"/>
      <c r="U99" s="1"/>
      <c r="V99" s="1"/>
      <c r="W99" s="1"/>
    </row>
    <row r="100" spans="2:23">
      <c r="B100"/>
      <c r="C100"/>
      <c r="D100"/>
      <c r="E100"/>
      <c r="F100"/>
      <c r="G100"/>
      <c r="H100"/>
      <c r="I100"/>
      <c r="J100"/>
      <c r="O100" s="11"/>
      <c r="P100" s="11"/>
      <c r="Q100" s="11"/>
      <c r="R100" s="11"/>
      <c r="S100" s="11"/>
      <c r="T100" s="11"/>
      <c r="U100" s="11"/>
      <c r="V100" s="11"/>
      <c r="W100" s="11"/>
    </row>
    <row r="101" spans="2:23">
      <c r="B101"/>
      <c r="C101"/>
      <c r="D101"/>
      <c r="E101"/>
      <c r="F101"/>
      <c r="G101"/>
      <c r="H101"/>
      <c r="I101"/>
      <c r="J101"/>
      <c r="O101" s="11"/>
      <c r="P101" s="11"/>
      <c r="Q101" s="11"/>
      <c r="R101" s="11"/>
      <c r="S101" s="11"/>
      <c r="T101" s="11"/>
      <c r="U101" s="11"/>
      <c r="V101" s="11"/>
      <c r="W101" s="11"/>
    </row>
    <row r="102" spans="2:23">
      <c r="B102"/>
      <c r="C102"/>
      <c r="D102"/>
      <c r="E102"/>
      <c r="F102"/>
      <c r="G102"/>
      <c r="H102"/>
      <c r="I102"/>
      <c r="J102"/>
      <c r="O102" s="11"/>
      <c r="P102" s="11"/>
      <c r="Q102" s="11"/>
      <c r="R102" s="11"/>
      <c r="S102" s="11"/>
      <c r="T102" s="11"/>
      <c r="U102" s="11"/>
      <c r="V102" s="11"/>
      <c r="W102" s="11"/>
    </row>
    <row r="103" spans="2:23">
      <c r="B103"/>
      <c r="C103"/>
      <c r="D103"/>
      <c r="E103"/>
      <c r="F103"/>
      <c r="G103"/>
      <c r="H103"/>
      <c r="I103"/>
      <c r="J103"/>
    </row>
    <row r="104" spans="2:23">
      <c r="B104"/>
      <c r="C104"/>
      <c r="D104"/>
      <c r="E104"/>
      <c r="F104"/>
      <c r="G104"/>
      <c r="H104"/>
      <c r="I104"/>
      <c r="J104"/>
      <c r="M104" s="1"/>
      <c r="N104" s="1"/>
      <c r="O104" s="1"/>
      <c r="P104" s="1"/>
      <c r="Q104" s="1"/>
      <c r="R104" s="1"/>
      <c r="S104" s="1"/>
      <c r="T104" s="1"/>
      <c r="U104" s="1"/>
      <c r="V104" s="1"/>
      <c r="W104" s="1"/>
    </row>
    <row r="105" spans="2:23">
      <c r="B105"/>
      <c r="C105"/>
      <c r="D105"/>
      <c r="E105"/>
      <c r="F105"/>
      <c r="G105"/>
      <c r="H105"/>
      <c r="I105"/>
      <c r="J105"/>
      <c r="O105" s="11"/>
      <c r="P105" s="11"/>
      <c r="Q105" s="11"/>
      <c r="R105" s="11"/>
      <c r="S105" s="11"/>
      <c r="T105" s="11"/>
      <c r="U105" s="11"/>
      <c r="V105" s="11"/>
      <c r="W105" s="11"/>
    </row>
    <row r="106" spans="2:23">
      <c r="B106"/>
      <c r="C106"/>
      <c r="D106"/>
      <c r="E106"/>
      <c r="F106"/>
      <c r="G106"/>
      <c r="H106"/>
      <c r="I106"/>
      <c r="J106"/>
      <c r="O106" s="11"/>
      <c r="P106" s="11"/>
      <c r="Q106" s="11"/>
      <c r="R106" s="11"/>
      <c r="S106" s="11"/>
      <c r="T106" s="11"/>
      <c r="U106" s="11"/>
      <c r="V106" s="11"/>
      <c r="W106" s="11"/>
    </row>
    <row r="107" spans="2:23">
      <c r="B107"/>
      <c r="C107"/>
      <c r="D107"/>
      <c r="E107"/>
      <c r="F107"/>
      <c r="G107"/>
      <c r="H107"/>
      <c r="I107"/>
      <c r="J107"/>
      <c r="O107" s="11"/>
      <c r="P107" s="11"/>
      <c r="Q107" s="11"/>
      <c r="R107" s="11"/>
      <c r="S107" s="11"/>
      <c r="T107" s="11"/>
      <c r="U107" s="11"/>
      <c r="V107" s="11"/>
      <c r="W107" s="11"/>
    </row>
    <row r="108" spans="2:23">
      <c r="B108"/>
      <c r="C108"/>
      <c r="D108"/>
      <c r="E108"/>
      <c r="F108"/>
      <c r="G108"/>
      <c r="H108"/>
      <c r="I108"/>
      <c r="J108"/>
    </row>
    <row r="109" spans="2:23">
      <c r="B109"/>
      <c r="C109"/>
      <c r="D109"/>
      <c r="E109"/>
      <c r="F109"/>
      <c r="G109"/>
      <c r="H109"/>
      <c r="I109"/>
      <c r="J109"/>
      <c r="M109" s="1"/>
      <c r="N109" s="1"/>
      <c r="O109" s="1"/>
      <c r="P109" s="1"/>
      <c r="Q109" s="1"/>
      <c r="R109" s="1"/>
      <c r="S109" s="1"/>
      <c r="T109" s="1"/>
      <c r="U109" s="1"/>
      <c r="V109" s="1"/>
      <c r="W109" s="1"/>
    </row>
    <row r="110" spans="2:23">
      <c r="B110"/>
      <c r="C110"/>
      <c r="D110"/>
      <c r="E110"/>
      <c r="F110"/>
      <c r="G110"/>
      <c r="H110"/>
      <c r="I110"/>
      <c r="J110"/>
      <c r="O110" s="11"/>
      <c r="P110" s="11"/>
      <c r="Q110" s="11"/>
      <c r="R110" s="11"/>
      <c r="S110" s="11"/>
      <c r="T110" s="11"/>
      <c r="U110" s="11"/>
      <c r="V110" s="11"/>
      <c r="W110" s="11"/>
    </row>
    <row r="111" spans="2:23">
      <c r="B111"/>
      <c r="C111"/>
      <c r="D111"/>
      <c r="E111"/>
      <c r="F111"/>
      <c r="G111"/>
      <c r="H111"/>
      <c r="I111"/>
      <c r="J111"/>
      <c r="O111" s="11"/>
      <c r="P111" s="11"/>
      <c r="Q111" s="11"/>
      <c r="R111" s="11"/>
      <c r="S111" s="11"/>
      <c r="T111" s="11"/>
      <c r="U111" s="11"/>
      <c r="V111" s="11"/>
      <c r="W111" s="11"/>
    </row>
    <row r="112" spans="2:23">
      <c r="B112"/>
      <c r="C112"/>
      <c r="D112"/>
      <c r="E112"/>
      <c r="F112"/>
      <c r="G112"/>
      <c r="H112"/>
      <c r="I112"/>
      <c r="J112"/>
      <c r="O112" s="11"/>
      <c r="P112" s="11"/>
      <c r="Q112" s="11"/>
      <c r="R112" s="11"/>
      <c r="S112" s="11"/>
      <c r="T112" s="11"/>
      <c r="U112" s="11"/>
      <c r="V112" s="11"/>
      <c r="W112" s="11"/>
    </row>
    <row r="113" spans="2:23">
      <c r="B113"/>
      <c r="C113"/>
      <c r="D113"/>
      <c r="E113"/>
      <c r="F113"/>
      <c r="G113"/>
      <c r="H113"/>
      <c r="I113"/>
      <c r="J113"/>
    </row>
    <row r="114" spans="2:23">
      <c r="B114"/>
      <c r="C114"/>
      <c r="D114"/>
      <c r="E114"/>
      <c r="F114"/>
      <c r="G114"/>
      <c r="H114"/>
      <c r="I114"/>
      <c r="J114"/>
      <c r="M114" s="1"/>
      <c r="N114" s="1"/>
      <c r="O114" s="1"/>
      <c r="P114" s="1"/>
      <c r="Q114" s="1"/>
      <c r="R114" s="1"/>
      <c r="S114" s="1"/>
      <c r="T114" s="1"/>
      <c r="U114" s="1"/>
      <c r="V114" s="1"/>
      <c r="W114" s="1"/>
    </row>
    <row r="115" spans="2:23">
      <c r="B115"/>
      <c r="C115"/>
      <c r="D115"/>
      <c r="E115"/>
      <c r="F115"/>
      <c r="G115"/>
      <c r="H115"/>
      <c r="I115"/>
      <c r="J115"/>
      <c r="O115" s="11"/>
      <c r="P115" s="11"/>
      <c r="Q115" s="11"/>
      <c r="R115" s="11"/>
      <c r="S115" s="11"/>
      <c r="T115" s="11"/>
      <c r="U115" s="11"/>
      <c r="V115" s="11"/>
      <c r="W115" s="11"/>
    </row>
    <row r="116" spans="2:23">
      <c r="B116"/>
      <c r="C116"/>
      <c r="D116"/>
      <c r="E116"/>
      <c r="F116"/>
      <c r="G116"/>
      <c r="H116"/>
      <c r="I116"/>
      <c r="J116"/>
      <c r="O116" s="11"/>
      <c r="P116" s="11"/>
      <c r="Q116" s="11"/>
      <c r="R116" s="11"/>
      <c r="S116" s="11"/>
      <c r="T116" s="11"/>
      <c r="U116" s="11"/>
      <c r="V116" s="11"/>
      <c r="W116" s="11"/>
    </row>
    <row r="117" spans="2:23">
      <c r="B117"/>
      <c r="C117"/>
      <c r="D117"/>
      <c r="E117"/>
      <c r="F117"/>
      <c r="G117"/>
      <c r="H117"/>
      <c r="I117"/>
      <c r="J117"/>
      <c r="O117" s="11"/>
      <c r="P117" s="11"/>
      <c r="Q117" s="11"/>
      <c r="R117" s="11"/>
      <c r="S117" s="11"/>
      <c r="T117" s="11"/>
      <c r="U117" s="11"/>
      <c r="V117" s="11"/>
      <c r="W117" s="11"/>
    </row>
    <row r="118" spans="2:23">
      <c r="B118"/>
      <c r="C118"/>
      <c r="D118"/>
      <c r="E118"/>
      <c r="F118"/>
      <c r="G118"/>
      <c r="H118"/>
      <c r="I118"/>
      <c r="J118"/>
    </row>
    <row r="119" spans="2:23">
      <c r="B119"/>
      <c r="C119"/>
      <c r="D119"/>
      <c r="E119"/>
      <c r="F119"/>
      <c r="G119"/>
      <c r="H119"/>
      <c r="I119"/>
      <c r="J119"/>
    </row>
    <row r="120" spans="2:23">
      <c r="B120"/>
      <c r="C120"/>
      <c r="D120"/>
      <c r="E120"/>
      <c r="F120"/>
      <c r="G120"/>
      <c r="H120"/>
      <c r="I120"/>
      <c r="J120"/>
    </row>
    <row r="121" spans="2:23">
      <c r="B121"/>
      <c r="C121"/>
      <c r="D121"/>
      <c r="E121"/>
      <c r="F121"/>
      <c r="G121"/>
      <c r="H121"/>
      <c r="I121"/>
      <c r="J121"/>
    </row>
    <row r="122" spans="2:23">
      <c r="B122"/>
      <c r="C122"/>
      <c r="D122"/>
      <c r="E122"/>
      <c r="F122"/>
      <c r="G122"/>
      <c r="H122"/>
      <c r="I122"/>
      <c r="J122"/>
    </row>
    <row r="123" spans="2:23">
      <c r="B123"/>
      <c r="C123"/>
      <c r="D123"/>
      <c r="E123"/>
      <c r="F123"/>
      <c r="G123"/>
      <c r="H123"/>
      <c r="I123"/>
      <c r="J123"/>
    </row>
    <row r="124" spans="2:23">
      <c r="B124"/>
      <c r="C124"/>
      <c r="D124"/>
      <c r="E124"/>
      <c r="F124"/>
      <c r="G124"/>
      <c r="H124"/>
      <c r="I124"/>
      <c r="J124"/>
    </row>
    <row r="125" spans="2:23">
      <c r="B125"/>
      <c r="C125"/>
      <c r="D125"/>
      <c r="E125"/>
      <c r="F125"/>
      <c r="G125"/>
      <c r="H125"/>
      <c r="I125"/>
      <c r="J125"/>
    </row>
    <row r="126" spans="2:23">
      <c r="B126"/>
      <c r="C126"/>
      <c r="D126"/>
      <c r="E126"/>
      <c r="F126"/>
      <c r="G126"/>
      <c r="H126"/>
      <c r="I126"/>
      <c r="J126"/>
    </row>
    <row r="127" spans="2:23">
      <c r="B127"/>
      <c r="C127"/>
      <c r="D127"/>
      <c r="E127"/>
      <c r="F127"/>
      <c r="G127"/>
      <c r="H127"/>
      <c r="I127"/>
      <c r="J127"/>
    </row>
    <row r="128" spans="2:23">
      <c r="B128"/>
      <c r="C128"/>
      <c r="D128"/>
      <c r="E128"/>
      <c r="F128"/>
      <c r="G128"/>
      <c r="H128"/>
      <c r="I128"/>
      <c r="J128"/>
    </row>
    <row r="129" spans="2:10">
      <c r="B129"/>
      <c r="C129"/>
      <c r="D129"/>
      <c r="E129"/>
      <c r="F129"/>
      <c r="G129"/>
      <c r="H129"/>
      <c r="I129"/>
      <c r="J129"/>
    </row>
    <row r="130" spans="2:10">
      <c r="B130"/>
      <c r="C130"/>
      <c r="D130"/>
      <c r="E130"/>
      <c r="F130"/>
      <c r="G130"/>
      <c r="H130"/>
      <c r="I130"/>
      <c r="J130"/>
    </row>
    <row r="131" spans="2:10">
      <c r="B131"/>
      <c r="C131"/>
      <c r="D131"/>
      <c r="E131"/>
      <c r="F131"/>
      <c r="G131"/>
      <c r="H131"/>
      <c r="I131"/>
      <c r="J131"/>
    </row>
    <row r="132" spans="2:10">
      <c r="B132"/>
      <c r="C132"/>
      <c r="D132"/>
      <c r="E132"/>
      <c r="F132"/>
      <c r="G132"/>
      <c r="H132"/>
      <c r="I132"/>
      <c r="J132"/>
    </row>
    <row r="133" spans="2:10">
      <c r="B133"/>
      <c r="C133"/>
      <c r="D133"/>
      <c r="E133"/>
      <c r="F133"/>
      <c r="G133"/>
      <c r="H133"/>
      <c r="I133"/>
      <c r="J133"/>
    </row>
    <row r="134" spans="2:10">
      <c r="B134"/>
      <c r="C134"/>
      <c r="D134"/>
      <c r="E134"/>
      <c r="F134"/>
      <c r="G134"/>
      <c r="H134"/>
      <c r="I134"/>
      <c r="J134"/>
    </row>
    <row r="135" spans="2:10">
      <c r="B135"/>
      <c r="C135"/>
      <c r="D135"/>
      <c r="E135"/>
      <c r="F135"/>
      <c r="G135"/>
      <c r="H135"/>
      <c r="I135"/>
      <c r="J135"/>
    </row>
    <row r="136" spans="2:10">
      <c r="B136"/>
      <c r="C136"/>
      <c r="D136"/>
      <c r="E136"/>
      <c r="F136"/>
      <c r="G136"/>
      <c r="H136"/>
      <c r="I136"/>
      <c r="J136"/>
    </row>
    <row r="137" spans="2:10">
      <c r="B137"/>
      <c r="C137"/>
      <c r="D137"/>
      <c r="E137"/>
      <c r="F137"/>
      <c r="G137"/>
      <c r="H137"/>
      <c r="I137"/>
      <c r="J137"/>
    </row>
    <row r="138" spans="2:10">
      <c r="B138"/>
      <c r="C138"/>
      <c r="D138"/>
      <c r="E138"/>
      <c r="F138"/>
      <c r="G138"/>
      <c r="H138"/>
      <c r="I138"/>
      <c r="J138"/>
    </row>
    <row r="139" spans="2:10">
      <c r="B139"/>
      <c r="C139"/>
      <c r="D139"/>
      <c r="E139"/>
      <c r="F139"/>
      <c r="G139"/>
      <c r="H139"/>
      <c r="I139"/>
      <c r="J139"/>
    </row>
    <row r="140" spans="2:10">
      <c r="B140"/>
      <c r="C140"/>
      <c r="D140"/>
      <c r="E140"/>
      <c r="F140"/>
      <c r="G140"/>
      <c r="H140"/>
      <c r="I140"/>
      <c r="J140"/>
    </row>
    <row r="141" spans="2:10">
      <c r="B141"/>
      <c r="C141"/>
      <c r="D141"/>
      <c r="E141"/>
      <c r="F141"/>
      <c r="G141"/>
      <c r="H141"/>
      <c r="I141"/>
      <c r="J141"/>
    </row>
    <row r="142" spans="2:10">
      <c r="B142"/>
      <c r="C142"/>
      <c r="D142"/>
      <c r="E142"/>
      <c r="F142"/>
      <c r="G142"/>
      <c r="H142"/>
      <c r="I142"/>
      <c r="J142"/>
    </row>
    <row r="143" spans="2:10">
      <c r="B143"/>
      <c r="C143"/>
      <c r="D143"/>
      <c r="E143"/>
      <c r="F143"/>
      <c r="G143"/>
      <c r="H143"/>
      <c r="I143"/>
      <c r="J143"/>
    </row>
    <row r="144" spans="2:10">
      <c r="B144"/>
      <c r="C144"/>
      <c r="D144"/>
      <c r="E144"/>
      <c r="F144"/>
      <c r="G144"/>
      <c r="H144"/>
      <c r="I144"/>
      <c r="J144"/>
    </row>
    <row r="145" spans="2:10">
      <c r="B145"/>
      <c r="C145"/>
      <c r="D145"/>
      <c r="E145"/>
      <c r="F145"/>
      <c r="G145"/>
      <c r="H145"/>
      <c r="I145"/>
      <c r="J145"/>
    </row>
    <row r="146" spans="2:10">
      <c r="B146"/>
      <c r="C146"/>
      <c r="D146"/>
      <c r="E146"/>
      <c r="F146"/>
      <c r="G146"/>
      <c r="H146"/>
      <c r="I146"/>
      <c r="J146"/>
    </row>
    <row r="147" spans="2:10">
      <c r="B147"/>
      <c r="C147"/>
      <c r="D147"/>
      <c r="E147"/>
      <c r="F147"/>
      <c r="G147"/>
      <c r="H147"/>
      <c r="I147"/>
      <c r="J147"/>
    </row>
    <row r="148" spans="2:10">
      <c r="B148"/>
      <c r="C148"/>
      <c r="D148"/>
      <c r="E148"/>
      <c r="F148"/>
      <c r="G148"/>
      <c r="H148"/>
      <c r="I148"/>
      <c r="J148"/>
    </row>
    <row r="149" spans="2:10">
      <c r="B149"/>
      <c r="C149"/>
      <c r="D149"/>
      <c r="E149"/>
      <c r="F149"/>
      <c r="G149"/>
      <c r="H149"/>
      <c r="I149"/>
      <c r="J149"/>
    </row>
    <row r="150" spans="2:10">
      <c r="B150"/>
      <c r="C150"/>
      <c r="D150"/>
      <c r="E150"/>
      <c r="F150"/>
      <c r="G150"/>
      <c r="H150"/>
      <c r="I150"/>
      <c r="J150"/>
    </row>
    <row r="151" spans="2:10">
      <c r="B151"/>
      <c r="C151"/>
      <c r="D151"/>
      <c r="E151"/>
      <c r="F151"/>
      <c r="G151"/>
      <c r="H151"/>
      <c r="I151"/>
      <c r="J151"/>
    </row>
    <row r="152" spans="2:10">
      <c r="B152"/>
      <c r="C152"/>
      <c r="D152"/>
      <c r="E152"/>
      <c r="F152"/>
      <c r="G152"/>
      <c r="H152"/>
      <c r="I152"/>
      <c r="J152"/>
    </row>
    <row r="153" spans="2:10">
      <c r="B153"/>
      <c r="C153"/>
      <c r="D153"/>
      <c r="E153"/>
      <c r="F153"/>
      <c r="G153"/>
      <c r="H153"/>
      <c r="I153"/>
      <c r="J153"/>
    </row>
    <row r="154" spans="2:10">
      <c r="B154"/>
      <c r="C154"/>
      <c r="D154"/>
      <c r="E154"/>
      <c r="F154"/>
      <c r="G154"/>
      <c r="H154"/>
      <c r="I154"/>
      <c r="J154"/>
    </row>
    <row r="155" spans="2:10">
      <c r="B155"/>
      <c r="C155"/>
      <c r="D155"/>
      <c r="E155"/>
      <c r="F155"/>
      <c r="G155"/>
      <c r="H155"/>
      <c r="I155"/>
      <c r="J155"/>
    </row>
    <row r="156" spans="2:10">
      <c r="B156"/>
      <c r="C156"/>
      <c r="D156"/>
      <c r="E156"/>
      <c r="F156"/>
      <c r="G156"/>
      <c r="H156"/>
      <c r="I156"/>
      <c r="J156"/>
    </row>
    <row r="157" spans="2:10">
      <c r="B157"/>
      <c r="C157"/>
      <c r="D157"/>
      <c r="E157"/>
      <c r="F157"/>
      <c r="G157"/>
      <c r="H157"/>
      <c r="I157"/>
      <c r="J157"/>
    </row>
    <row r="158" spans="2:10">
      <c r="B158"/>
      <c r="C158"/>
      <c r="D158"/>
      <c r="E158"/>
      <c r="F158"/>
      <c r="G158"/>
      <c r="H158"/>
      <c r="I158"/>
      <c r="J158"/>
    </row>
    <row r="159" spans="2:10">
      <c r="B159"/>
      <c r="C159"/>
      <c r="D159"/>
      <c r="E159"/>
      <c r="F159"/>
      <c r="G159"/>
      <c r="H159"/>
      <c r="I159"/>
      <c r="J159"/>
    </row>
    <row r="160" spans="2:10">
      <c r="B160"/>
      <c r="C160"/>
      <c r="D160"/>
      <c r="E160"/>
      <c r="F160"/>
      <c r="G160"/>
      <c r="H160"/>
      <c r="I160"/>
      <c r="J160"/>
    </row>
    <row r="161" spans="2:10">
      <c r="B161"/>
      <c r="C161"/>
      <c r="D161"/>
      <c r="E161"/>
      <c r="F161"/>
      <c r="G161"/>
      <c r="H161"/>
      <c r="I161"/>
      <c r="J161"/>
    </row>
    <row r="162" spans="2:10">
      <c r="B162"/>
      <c r="C162"/>
      <c r="D162"/>
      <c r="E162"/>
      <c r="F162"/>
      <c r="G162"/>
      <c r="H162"/>
      <c r="I162"/>
      <c r="J162"/>
    </row>
    <row r="163" spans="2:10">
      <c r="B163"/>
      <c r="C163"/>
      <c r="D163"/>
      <c r="E163"/>
      <c r="F163"/>
      <c r="G163"/>
      <c r="H163"/>
      <c r="I163"/>
      <c r="J163"/>
    </row>
    <row r="164" spans="2:10">
      <c r="B164"/>
      <c r="C164"/>
      <c r="D164"/>
      <c r="E164"/>
      <c r="F164"/>
      <c r="G164"/>
      <c r="H164"/>
      <c r="I164"/>
      <c r="J164"/>
    </row>
    <row r="165" spans="2:10">
      <c r="B165"/>
      <c r="C165"/>
      <c r="D165"/>
      <c r="E165"/>
      <c r="F165"/>
      <c r="G165"/>
      <c r="H165"/>
      <c r="I165"/>
      <c r="J165"/>
    </row>
    <row r="166" spans="2:10">
      <c r="B166"/>
      <c r="C166"/>
      <c r="D166"/>
      <c r="E166"/>
      <c r="F166"/>
      <c r="G166"/>
      <c r="H166"/>
      <c r="I166"/>
      <c r="J166"/>
    </row>
    <row r="167" spans="2:10">
      <c r="B167"/>
      <c r="C167"/>
      <c r="D167"/>
      <c r="E167"/>
      <c r="F167"/>
      <c r="G167"/>
      <c r="H167"/>
      <c r="I167"/>
      <c r="J167"/>
    </row>
    <row r="168" spans="2:10">
      <c r="B168"/>
      <c r="C168"/>
      <c r="D168"/>
      <c r="E168"/>
      <c r="F168"/>
      <c r="G168"/>
      <c r="H168"/>
      <c r="I168"/>
      <c r="J168"/>
    </row>
    <row r="169" spans="2:10">
      <c r="B169"/>
      <c r="C169"/>
      <c r="D169"/>
      <c r="E169"/>
      <c r="F169"/>
      <c r="G169"/>
      <c r="H169"/>
      <c r="I169"/>
      <c r="J169"/>
    </row>
    <row r="170" spans="2:10">
      <c r="B170"/>
      <c r="C170"/>
      <c r="D170"/>
      <c r="E170"/>
      <c r="F170"/>
      <c r="G170"/>
      <c r="H170"/>
      <c r="I170"/>
      <c r="J170"/>
    </row>
    <row r="171" spans="2:10">
      <c r="B171"/>
      <c r="C171"/>
      <c r="D171"/>
      <c r="E171"/>
      <c r="F171"/>
      <c r="G171"/>
      <c r="H171"/>
      <c r="I171"/>
      <c r="J171"/>
    </row>
    <row r="172" spans="2:10">
      <c r="B172"/>
      <c r="C172"/>
      <c r="D172"/>
      <c r="E172"/>
      <c r="F172"/>
      <c r="G172"/>
      <c r="H172"/>
      <c r="I172"/>
      <c r="J172"/>
    </row>
    <row r="173" spans="2:10">
      <c r="B173"/>
      <c r="C173"/>
      <c r="D173"/>
      <c r="E173"/>
      <c r="F173"/>
      <c r="G173"/>
      <c r="H173"/>
      <c r="I173"/>
      <c r="J173"/>
    </row>
    <row r="174" spans="2:10">
      <c r="B174"/>
      <c r="C174"/>
      <c r="D174"/>
      <c r="E174"/>
      <c r="F174"/>
      <c r="G174"/>
      <c r="H174"/>
      <c r="I174"/>
      <c r="J174"/>
    </row>
    <row r="175" spans="2:10">
      <c r="B175"/>
      <c r="C175"/>
      <c r="D175"/>
      <c r="E175"/>
      <c r="F175"/>
      <c r="G175"/>
      <c r="H175"/>
      <c r="I175"/>
      <c r="J175"/>
    </row>
    <row r="176" spans="2:10">
      <c r="B176"/>
      <c r="C176"/>
      <c r="D176"/>
      <c r="E176"/>
      <c r="F176"/>
      <c r="G176"/>
      <c r="H176"/>
      <c r="I176"/>
      <c r="J176"/>
    </row>
    <row r="177" spans="2:10">
      <c r="B177"/>
      <c r="C177"/>
      <c r="D177"/>
      <c r="E177"/>
      <c r="F177"/>
      <c r="G177"/>
      <c r="H177"/>
      <c r="I177"/>
      <c r="J177"/>
    </row>
    <row r="178" spans="2:10">
      <c r="B178"/>
      <c r="C178"/>
      <c r="D178"/>
      <c r="E178"/>
      <c r="F178"/>
      <c r="G178"/>
      <c r="H178"/>
      <c r="I178"/>
      <c r="J178"/>
    </row>
    <row r="179" spans="2:10">
      <c r="B179"/>
      <c r="C179"/>
      <c r="D179"/>
      <c r="E179"/>
      <c r="F179"/>
      <c r="G179"/>
      <c r="H179"/>
      <c r="I179"/>
      <c r="J179"/>
    </row>
    <row r="180" spans="2:10">
      <c r="B180"/>
      <c r="C180"/>
      <c r="D180"/>
      <c r="E180"/>
      <c r="F180"/>
      <c r="G180"/>
      <c r="H180"/>
      <c r="I180"/>
      <c r="J180"/>
    </row>
    <row r="181" spans="2:10">
      <c r="B181"/>
      <c r="C181"/>
      <c r="D181"/>
      <c r="E181"/>
      <c r="F181"/>
      <c r="G181"/>
      <c r="H181"/>
      <c r="I181"/>
      <c r="J181"/>
    </row>
    <row r="182" spans="2:10">
      <c r="B182"/>
      <c r="C182"/>
      <c r="D182"/>
      <c r="E182"/>
      <c r="F182"/>
      <c r="G182"/>
      <c r="H182"/>
      <c r="I182"/>
      <c r="J182"/>
    </row>
    <row r="183" spans="2:10">
      <c r="B183"/>
      <c r="C183"/>
      <c r="D183"/>
      <c r="E183"/>
      <c r="F183"/>
      <c r="G183"/>
      <c r="H183"/>
      <c r="I183"/>
      <c r="J183"/>
    </row>
    <row r="184" spans="2:10">
      <c r="B184"/>
      <c r="C184"/>
      <c r="D184"/>
      <c r="E184"/>
      <c r="F184"/>
      <c r="G184"/>
      <c r="H184"/>
      <c r="I184"/>
      <c r="J184"/>
    </row>
    <row r="185" spans="2:10">
      <c r="B185"/>
      <c r="C185"/>
      <c r="D185"/>
      <c r="E185"/>
      <c r="F185"/>
      <c r="G185"/>
      <c r="H185"/>
      <c r="I185"/>
      <c r="J185"/>
    </row>
    <row r="186" spans="2:10">
      <c r="B186"/>
      <c r="C186"/>
      <c r="D186"/>
      <c r="E186"/>
      <c r="F186"/>
      <c r="G186"/>
      <c r="H186"/>
      <c r="I186"/>
      <c r="J186"/>
    </row>
    <row r="187" spans="2:10">
      <c r="B187"/>
      <c r="C187"/>
      <c r="D187"/>
      <c r="E187"/>
      <c r="F187"/>
      <c r="G187"/>
      <c r="H187"/>
      <c r="I187"/>
      <c r="J187"/>
    </row>
    <row r="188" spans="2:10">
      <c r="B188"/>
      <c r="C188"/>
      <c r="D188"/>
      <c r="E188"/>
      <c r="F188"/>
      <c r="G188"/>
      <c r="H188"/>
      <c r="I188"/>
      <c r="J188"/>
    </row>
    <row r="189" spans="2:10">
      <c r="B189"/>
      <c r="C189"/>
      <c r="D189"/>
      <c r="E189"/>
      <c r="F189"/>
      <c r="G189"/>
      <c r="H189"/>
      <c r="I189"/>
      <c r="J189"/>
    </row>
    <row r="190" spans="2:10">
      <c r="B190"/>
      <c r="C190"/>
      <c r="D190"/>
      <c r="E190"/>
      <c r="F190"/>
      <c r="G190"/>
      <c r="H190"/>
      <c r="I190"/>
      <c r="J190"/>
    </row>
    <row r="191" spans="2:10">
      <c r="B191"/>
      <c r="C191"/>
      <c r="D191"/>
      <c r="E191"/>
      <c r="F191"/>
      <c r="G191"/>
      <c r="H191"/>
      <c r="I191"/>
      <c r="J191"/>
    </row>
    <row r="192" spans="2:10">
      <c r="B192"/>
      <c r="C192"/>
      <c r="D192"/>
      <c r="E192"/>
      <c r="F192"/>
      <c r="G192"/>
      <c r="H192"/>
      <c r="I192"/>
      <c r="J192"/>
    </row>
    <row r="193" spans="2:10">
      <c r="B193"/>
      <c r="C193"/>
      <c r="D193"/>
      <c r="E193"/>
      <c r="F193"/>
      <c r="G193"/>
      <c r="H193"/>
      <c r="I193"/>
      <c r="J193"/>
    </row>
    <row r="194" spans="2:10">
      <c r="B194"/>
      <c r="C194"/>
      <c r="D194"/>
      <c r="E194"/>
      <c r="F194"/>
      <c r="G194"/>
      <c r="H194"/>
      <c r="I194"/>
      <c r="J194"/>
    </row>
  </sheetData>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5EC68E-D220-4CA5-8FEB-BAA71A295B5E}">
  <dimension ref="A1:W202"/>
  <sheetViews>
    <sheetView workbookViewId="0">
      <selection activeCell="D11" sqref="D11"/>
    </sheetView>
  </sheetViews>
  <sheetFormatPr defaultRowHeight="15"/>
  <cols>
    <col min="1" max="1" width="10.42578125" style="9" bestFit="1" customWidth="1"/>
    <col min="2" max="2" width="29.42578125" style="9" customWidth="1"/>
    <col min="3" max="3" width="23.7109375" style="9" bestFit="1" customWidth="1"/>
    <col min="4" max="4" width="79.140625" style="9" bestFit="1" customWidth="1"/>
    <col min="5" max="9" width="9.7109375" style="9" bestFit="1" customWidth="1"/>
    <col min="10" max="11" width="9.7109375" style="9" customWidth="1"/>
    <col min="12" max="12" width="6.7109375" style="9" customWidth="1"/>
    <col min="13" max="13" width="18.28515625" style="9" bestFit="1" customWidth="1"/>
    <col min="14" max="14" width="14.5703125" style="9" bestFit="1" customWidth="1"/>
    <col min="15" max="15" width="9.7109375" style="9" bestFit="1" customWidth="1"/>
    <col min="16" max="16" width="14.5703125" style="9" bestFit="1" customWidth="1"/>
    <col min="17" max="17" width="9.7109375" style="9" bestFit="1" customWidth="1"/>
    <col min="18" max="18" width="14.5703125" style="9" bestFit="1" customWidth="1"/>
    <col min="19" max="19" width="11.85546875" style="29" customWidth="1"/>
    <col min="20" max="20" width="12.5703125" style="9" customWidth="1"/>
    <col min="21" max="23" width="11.85546875" style="9" customWidth="1"/>
    <col min="24" max="16384" width="9.140625" style="9"/>
  </cols>
  <sheetData>
    <row r="1" spans="1:23">
      <c r="B1" s="136" t="s">
        <v>193</v>
      </c>
      <c r="C1" s="9" t="s">
        <v>225</v>
      </c>
      <c r="D1" s="9" t="s">
        <v>129</v>
      </c>
      <c r="M1" s="1" t="s">
        <v>149</v>
      </c>
      <c r="N1" s="9" t="s">
        <v>268</v>
      </c>
    </row>
    <row r="2" spans="1:23">
      <c r="D2" s="9" t="s">
        <v>241</v>
      </c>
      <c r="M2" s="1"/>
    </row>
    <row r="3" spans="1:23">
      <c r="B3" s="128" t="s">
        <v>118</v>
      </c>
      <c r="C3" s="128" t="s">
        <v>112</v>
      </c>
      <c r="D3" s="128"/>
      <c r="E3" s="128"/>
      <c r="F3" s="128"/>
      <c r="G3" s="128"/>
      <c r="H3" s="128"/>
      <c r="I3" s="128"/>
      <c r="J3" s="128"/>
      <c r="K3" s="128"/>
      <c r="S3" s="29" t="s">
        <v>229</v>
      </c>
    </row>
    <row r="4" spans="1:23">
      <c r="B4" s="129" t="s">
        <v>110</v>
      </c>
      <c r="C4" s="129" t="s">
        <v>0</v>
      </c>
      <c r="D4" s="129" t="s">
        <v>103</v>
      </c>
      <c r="E4" s="129" t="s">
        <v>104</v>
      </c>
      <c r="F4" s="129" t="s">
        <v>105</v>
      </c>
      <c r="G4" s="129" t="s">
        <v>106</v>
      </c>
      <c r="H4" s="129" t="s">
        <v>107</v>
      </c>
      <c r="I4" s="129" t="s">
        <v>108</v>
      </c>
      <c r="J4" s="129" t="s">
        <v>230</v>
      </c>
      <c r="K4" s="129" t="s">
        <v>234</v>
      </c>
      <c r="M4" s="1" t="s">
        <v>116</v>
      </c>
      <c r="N4" s="1"/>
      <c r="O4" s="1" t="str">
        <f t="shared" ref="O4:W4" si="0">C4</f>
        <v>2015-2016</v>
      </c>
      <c r="P4" s="1" t="str">
        <f t="shared" si="0"/>
        <v>2016-2017</v>
      </c>
      <c r="Q4" s="1" t="str">
        <f t="shared" si="0"/>
        <v>2017-2018</v>
      </c>
      <c r="R4" s="1" t="str">
        <f t="shared" si="0"/>
        <v>2018-2019</v>
      </c>
      <c r="S4" s="30" t="str">
        <f t="shared" si="0"/>
        <v>2019-2020</v>
      </c>
      <c r="T4" s="1" t="str">
        <f t="shared" si="0"/>
        <v>2020-2021</v>
      </c>
      <c r="U4" s="1" t="str">
        <f t="shared" si="0"/>
        <v>2021-2022</v>
      </c>
      <c r="V4" s="1" t="str">
        <f t="shared" si="0"/>
        <v>2022-2023</v>
      </c>
      <c r="W4" s="1" t="str">
        <f t="shared" si="0"/>
        <v>2023-2024</v>
      </c>
    </row>
    <row r="5" spans="1:23">
      <c r="A5" s="1"/>
      <c r="B5" s="10" t="s">
        <v>113</v>
      </c>
      <c r="C5" s="8">
        <v>1088</v>
      </c>
      <c r="D5" s="8">
        <v>1121</v>
      </c>
      <c r="E5" s="8">
        <v>1206</v>
      </c>
      <c r="F5" s="8">
        <v>1269.5</v>
      </c>
      <c r="G5" s="8">
        <v>1344</v>
      </c>
      <c r="H5" s="8">
        <v>2019.5</v>
      </c>
      <c r="I5" s="8">
        <v>1810.5</v>
      </c>
      <c r="J5" s="8">
        <v>1428.5</v>
      </c>
      <c r="K5" s="8">
        <v>1613</v>
      </c>
      <c r="N5" s="9" t="str">
        <f>B5</f>
        <v>Home-Based</v>
      </c>
      <c r="O5" s="11">
        <f>C5/C8</f>
        <v>3.4477295053395446E-2</v>
      </c>
      <c r="P5" s="11">
        <f t="shared" ref="P5:W5" si="1">D5/D8</f>
        <v>3.5318210459987398E-2</v>
      </c>
      <c r="Q5" s="11">
        <f t="shared" si="1"/>
        <v>3.7729946189463147E-2</v>
      </c>
      <c r="R5" s="11">
        <f t="shared" si="1"/>
        <v>3.9666296926994644E-2</v>
      </c>
      <c r="S5" s="31">
        <f t="shared" si="1"/>
        <v>4.1603466955579635E-2</v>
      </c>
      <c r="T5" s="11">
        <f t="shared" si="1"/>
        <v>6.4051126722593124E-2</v>
      </c>
      <c r="U5" s="11">
        <f t="shared" si="1"/>
        <v>5.7728178557194101E-2</v>
      </c>
      <c r="V5" s="11">
        <f t="shared" si="1"/>
        <v>4.5646998673888384E-2</v>
      </c>
      <c r="W5" s="11">
        <f t="shared" si="1"/>
        <v>5.122911770310614E-2</v>
      </c>
    </row>
    <row r="6" spans="1:23">
      <c r="B6" s="10" t="s">
        <v>114</v>
      </c>
      <c r="C6" s="8">
        <v>1193</v>
      </c>
      <c r="D6" s="8">
        <v>1185</v>
      </c>
      <c r="E6" s="8">
        <v>1233</v>
      </c>
      <c r="F6" s="8">
        <v>1188</v>
      </c>
      <c r="G6" s="8">
        <v>1196</v>
      </c>
      <c r="H6" s="8">
        <v>1261</v>
      </c>
      <c r="I6" s="8">
        <v>1350</v>
      </c>
      <c r="J6" s="8">
        <v>1592</v>
      </c>
      <c r="K6" s="8">
        <v>1642</v>
      </c>
      <c r="N6" s="9" t="str">
        <f>B6</f>
        <v>Private</v>
      </c>
      <c r="O6" s="11">
        <f t="shared" ref="O6:W6" si="2">C6/C8</f>
        <v>3.7804607535570557E-2</v>
      </c>
      <c r="P6" s="11">
        <f t="shared" si="2"/>
        <v>3.7334593572778831E-2</v>
      </c>
      <c r="Q6" s="11">
        <f t="shared" si="2"/>
        <v>3.857464647728695E-2</v>
      </c>
      <c r="R6" s="11">
        <f t="shared" si="2"/>
        <v>3.711978003093315E-2</v>
      </c>
      <c r="S6" s="31">
        <f t="shared" si="2"/>
        <v>3.7022132796780682E-2</v>
      </c>
      <c r="T6" s="11">
        <f t="shared" si="2"/>
        <v>3.9994291060752626E-2</v>
      </c>
      <c r="U6" s="11">
        <f t="shared" si="2"/>
        <v>4.3045037863690711E-2</v>
      </c>
      <c r="V6" s="11">
        <f t="shared" si="2"/>
        <v>5.0871558900126221E-2</v>
      </c>
      <c r="W6" s="11">
        <f t="shared" si="2"/>
        <v>5.2150161976751569E-2</v>
      </c>
    </row>
    <row r="7" spans="1:23">
      <c r="B7" s="10" t="s">
        <v>115</v>
      </c>
      <c r="C7" s="8">
        <v>29276</v>
      </c>
      <c r="D7" s="8">
        <v>29434</v>
      </c>
      <c r="E7" s="8">
        <v>29525</v>
      </c>
      <c r="F7" s="8">
        <v>29547</v>
      </c>
      <c r="G7" s="8">
        <v>29765</v>
      </c>
      <c r="H7" s="8">
        <v>28249</v>
      </c>
      <c r="I7" s="8">
        <v>28202</v>
      </c>
      <c r="J7" s="8">
        <v>28274</v>
      </c>
      <c r="K7" s="8">
        <v>28231</v>
      </c>
      <c r="N7" s="9" t="str">
        <f>B7</f>
        <v>Public</v>
      </c>
      <c r="O7" s="11">
        <f t="shared" ref="O7:W7" si="3">C7/C8</f>
        <v>0.92771809741103395</v>
      </c>
      <c r="P7" s="11">
        <f t="shared" si="3"/>
        <v>0.92734719596723381</v>
      </c>
      <c r="Q7" s="11">
        <f t="shared" si="3"/>
        <v>0.92369540733324995</v>
      </c>
      <c r="R7" s="11">
        <f t="shared" si="3"/>
        <v>0.92321392304207217</v>
      </c>
      <c r="S7" s="31">
        <f t="shared" si="3"/>
        <v>0.92137440024763972</v>
      </c>
      <c r="T7" s="11">
        <f t="shared" si="3"/>
        <v>0.89595458221665425</v>
      </c>
      <c r="U7" s="11">
        <f t="shared" si="3"/>
        <v>0.89922678357911523</v>
      </c>
      <c r="V7" s="11">
        <f t="shared" si="3"/>
        <v>0.90348144242598538</v>
      </c>
      <c r="W7" s="11">
        <f t="shared" si="3"/>
        <v>0.89662072032014228</v>
      </c>
    </row>
    <row r="8" spans="1:23">
      <c r="B8" s="130" t="s">
        <v>111</v>
      </c>
      <c r="C8" s="131">
        <v>31557</v>
      </c>
      <c r="D8" s="131">
        <v>31740</v>
      </c>
      <c r="E8" s="131">
        <v>31964</v>
      </c>
      <c r="F8" s="131">
        <v>32004.5</v>
      </c>
      <c r="G8" s="131">
        <v>32305</v>
      </c>
      <c r="H8" s="131">
        <v>31529.5</v>
      </c>
      <c r="I8" s="131">
        <v>31362.5</v>
      </c>
      <c r="J8" s="131">
        <v>31294.5</v>
      </c>
      <c r="K8" s="131">
        <v>31486</v>
      </c>
    </row>
    <row r="9" spans="1:23">
      <c r="B9" s="10"/>
      <c r="C9" s="8"/>
      <c r="D9" s="8"/>
      <c r="E9" s="8"/>
      <c r="F9" s="8"/>
      <c r="G9" s="8"/>
      <c r="H9" s="8"/>
      <c r="I9" s="8"/>
      <c r="J9" s="8"/>
      <c r="K9" s="8"/>
    </row>
    <row r="10" spans="1:23">
      <c r="B10" s="10"/>
      <c r="C10" s="8"/>
      <c r="D10" s="8"/>
      <c r="E10" s="8"/>
      <c r="F10" s="8"/>
      <c r="G10" s="8"/>
      <c r="H10" s="8"/>
      <c r="I10" s="8"/>
      <c r="J10" s="8"/>
      <c r="K10" s="8"/>
    </row>
    <row r="11" spans="1:23">
      <c r="B11" s="9" t="s">
        <v>193</v>
      </c>
      <c r="C11" s="9" t="s">
        <v>225</v>
      </c>
    </row>
    <row r="12" spans="1:23">
      <c r="B12" s="1" t="s">
        <v>149</v>
      </c>
      <c r="C12" s="10"/>
      <c r="D12" s="1"/>
      <c r="E12" s="10"/>
      <c r="F12" s="10"/>
      <c r="G12" s="10"/>
      <c r="H12" s="10"/>
      <c r="I12" s="10"/>
      <c r="J12" s="10"/>
      <c r="K12" s="10"/>
      <c r="M12" s="1"/>
    </row>
    <row r="13" spans="1:23">
      <c r="B13" s="128"/>
      <c r="C13" s="128" t="s">
        <v>112</v>
      </c>
      <c r="D13" s="128"/>
      <c r="E13" s="128"/>
      <c r="F13" s="128"/>
      <c r="G13" s="128"/>
      <c r="H13" s="128"/>
      <c r="I13" s="128"/>
      <c r="J13" s="128"/>
      <c r="K13" s="128"/>
    </row>
    <row r="14" spans="1:23">
      <c r="B14" s="129" t="s">
        <v>110</v>
      </c>
      <c r="C14" s="129" t="s">
        <v>0</v>
      </c>
      <c r="D14" s="129" t="s">
        <v>103</v>
      </c>
      <c r="E14" s="129" t="s">
        <v>104</v>
      </c>
      <c r="F14" s="129" t="s">
        <v>105</v>
      </c>
      <c r="G14" s="129" t="s">
        <v>106</v>
      </c>
      <c r="H14" s="129" t="s">
        <v>107</v>
      </c>
      <c r="I14" s="129" t="s">
        <v>108</v>
      </c>
      <c r="J14" s="129" t="s">
        <v>230</v>
      </c>
      <c r="K14" s="129" t="s">
        <v>234</v>
      </c>
      <c r="S14" s="29" t="s">
        <v>229</v>
      </c>
    </row>
    <row r="15" spans="1:23">
      <c r="B15" s="132" t="s">
        <v>127</v>
      </c>
      <c r="C15" s="133"/>
      <c r="D15" s="133"/>
      <c r="E15" s="133"/>
      <c r="F15" s="133"/>
      <c r="G15" s="133"/>
      <c r="H15" s="133"/>
      <c r="I15" s="133"/>
      <c r="J15" s="133"/>
      <c r="K15" s="133"/>
      <c r="M15" s="1" t="s">
        <v>167</v>
      </c>
      <c r="N15" s="1"/>
      <c r="O15" s="1" t="str">
        <f>$C$14</f>
        <v>2015-2016</v>
      </c>
      <c r="P15" s="1" t="str">
        <f>$D$14</f>
        <v>2016-2017</v>
      </c>
      <c r="Q15" s="1" t="str">
        <f>$E$14</f>
        <v>2017-2018</v>
      </c>
      <c r="R15" s="1" t="str">
        <f>$F$14</f>
        <v>2018-2019</v>
      </c>
      <c r="S15" s="30" t="str">
        <f>$G$14</f>
        <v>2019-2020</v>
      </c>
      <c r="T15" s="1" t="str">
        <f>$H$14</f>
        <v>2020-2021</v>
      </c>
      <c r="U15" s="1" t="str">
        <f>$I$14</f>
        <v>2021-2022</v>
      </c>
      <c r="V15" s="1" t="str">
        <f>$J$14</f>
        <v>2022-2023</v>
      </c>
      <c r="W15" s="1" t="str">
        <f>$K$14</f>
        <v>2023-2024</v>
      </c>
    </row>
    <row r="16" spans="1:23">
      <c r="B16" s="3" t="s">
        <v>113</v>
      </c>
      <c r="C16" s="8">
        <v>98</v>
      </c>
      <c r="D16" s="8">
        <v>92</v>
      </c>
      <c r="E16" s="8">
        <v>113</v>
      </c>
      <c r="F16" s="8">
        <v>121</v>
      </c>
      <c r="G16" s="8">
        <v>128</v>
      </c>
      <c r="H16" s="8">
        <v>202.5</v>
      </c>
      <c r="I16" s="8">
        <v>173.5</v>
      </c>
      <c r="J16" s="8">
        <v>133.5</v>
      </c>
      <c r="K16" s="8">
        <v>141</v>
      </c>
      <c r="N16" s="9" t="str">
        <f>B16</f>
        <v>Home-Based</v>
      </c>
      <c r="O16" s="11">
        <f>C16/SUM(C16:C18)</f>
        <v>4.0395713107996702E-2</v>
      </c>
      <c r="P16" s="11">
        <f t="shared" ref="P16:V16" si="4">D16/SUM(D16:D18)</f>
        <v>3.7277147487844407E-2</v>
      </c>
      <c r="Q16" s="11">
        <f t="shared" si="4"/>
        <v>4.6273546273546275E-2</v>
      </c>
      <c r="R16" s="11">
        <f t="shared" si="4"/>
        <v>5.0020669698222407E-2</v>
      </c>
      <c r="S16" s="31">
        <f t="shared" si="4"/>
        <v>5.0453291288923924E-2</v>
      </c>
      <c r="T16" s="11">
        <f t="shared" si="4"/>
        <v>9.3382522480977628E-2</v>
      </c>
      <c r="U16" s="11">
        <f t="shared" si="4"/>
        <v>7.3006522196507467E-2</v>
      </c>
      <c r="V16" s="11">
        <f t="shared" si="4"/>
        <v>5.740700924532359E-2</v>
      </c>
      <c r="W16" s="11">
        <f>K16/SUM(K16:K18)</f>
        <v>6.6228276186002813E-2</v>
      </c>
    </row>
    <row r="17" spans="2:23">
      <c r="B17" s="3" t="s">
        <v>114</v>
      </c>
      <c r="C17" s="8">
        <v>138</v>
      </c>
      <c r="D17" s="8">
        <v>140</v>
      </c>
      <c r="E17" s="8">
        <v>142</v>
      </c>
      <c r="F17" s="8">
        <v>161</v>
      </c>
      <c r="G17" s="8">
        <v>130</v>
      </c>
      <c r="H17" s="8">
        <v>94</v>
      </c>
      <c r="I17" s="8">
        <v>173</v>
      </c>
      <c r="J17" s="8">
        <v>171</v>
      </c>
      <c r="K17" s="8">
        <v>167</v>
      </c>
      <c r="N17" s="9" t="str">
        <f>B17</f>
        <v>Private</v>
      </c>
      <c r="O17" s="11">
        <f>C17/SUM(C16:C18)</f>
        <v>5.688375927452597E-2</v>
      </c>
      <c r="P17" s="11">
        <f t="shared" ref="P17:W17" si="5">D17/SUM(D16:D18)</f>
        <v>5.6726094003241488E-2</v>
      </c>
      <c r="Q17" s="11">
        <f t="shared" si="5"/>
        <v>5.8149058149058151E-2</v>
      </c>
      <c r="R17" s="11">
        <f t="shared" si="5"/>
        <v>6.6556428276147162E-2</v>
      </c>
      <c r="S17" s="31">
        <f t="shared" si="5"/>
        <v>5.1241623965313364E-2</v>
      </c>
      <c r="T17" s="11">
        <f t="shared" si="5"/>
        <v>4.3347936361540232E-2</v>
      </c>
      <c r="U17" s="11">
        <f t="shared" si="5"/>
        <v>7.2796128760782661E-2</v>
      </c>
      <c r="V17" s="11">
        <f t="shared" si="5"/>
        <v>7.3532573640077398E-2</v>
      </c>
      <c r="W17" s="11">
        <f t="shared" si="5"/>
        <v>7.8440582433067174E-2</v>
      </c>
    </row>
    <row r="18" spans="2:23">
      <c r="B18" s="3" t="s">
        <v>115</v>
      </c>
      <c r="C18" s="8">
        <v>2190</v>
      </c>
      <c r="D18" s="8">
        <v>2236</v>
      </c>
      <c r="E18" s="8">
        <v>2187</v>
      </c>
      <c r="F18" s="8">
        <v>2137</v>
      </c>
      <c r="G18" s="8">
        <v>2279</v>
      </c>
      <c r="H18" s="8">
        <v>1872</v>
      </c>
      <c r="I18" s="8">
        <v>2030</v>
      </c>
      <c r="J18" s="8">
        <v>2021</v>
      </c>
      <c r="K18" s="8">
        <v>1821</v>
      </c>
      <c r="M18" s="19"/>
      <c r="N18" s="19" t="str">
        <f>B18</f>
        <v>Public</v>
      </c>
      <c r="O18" s="20">
        <f>C18/SUM(C16:C18)</f>
        <v>0.90272052761747734</v>
      </c>
      <c r="P18" s="20">
        <f t="shared" ref="P18:W18" si="6">D18/SUM(D16:D18)</f>
        <v>0.90599675850891415</v>
      </c>
      <c r="Q18" s="20">
        <f t="shared" si="6"/>
        <v>0.89557739557739557</v>
      </c>
      <c r="R18" s="20">
        <f t="shared" si="6"/>
        <v>0.88342290202563045</v>
      </c>
      <c r="S18" s="32">
        <f t="shared" si="6"/>
        <v>0.89830508474576276</v>
      </c>
      <c r="T18" s="20">
        <f t="shared" si="6"/>
        <v>0.86326954115748211</v>
      </c>
      <c r="U18" s="20">
        <f t="shared" si="6"/>
        <v>0.85419734904270983</v>
      </c>
      <c r="V18" s="20">
        <f t="shared" si="6"/>
        <v>0.86906041711459903</v>
      </c>
      <c r="W18" s="20">
        <f t="shared" si="6"/>
        <v>0.85533114138093003</v>
      </c>
    </row>
    <row r="19" spans="2:23">
      <c r="B19" s="132" t="s">
        <v>128</v>
      </c>
      <c r="C19" s="133"/>
      <c r="D19" s="133"/>
      <c r="E19" s="133"/>
      <c r="F19" s="133"/>
      <c r="G19" s="133"/>
      <c r="H19" s="133"/>
      <c r="I19" s="133"/>
      <c r="J19" s="133"/>
      <c r="K19" s="133"/>
      <c r="M19" s="1" t="s">
        <v>168</v>
      </c>
      <c r="N19" s="1"/>
      <c r="O19" s="1" t="str">
        <f>$C$14</f>
        <v>2015-2016</v>
      </c>
      <c r="P19" s="1" t="str">
        <f>$D$14</f>
        <v>2016-2017</v>
      </c>
      <c r="Q19" s="1" t="str">
        <f>$E$14</f>
        <v>2017-2018</v>
      </c>
      <c r="R19" s="1" t="str">
        <f>$F$14</f>
        <v>2018-2019</v>
      </c>
      <c r="S19" s="30" t="str">
        <f>$G$14</f>
        <v>2019-2020</v>
      </c>
      <c r="T19" s="1" t="str">
        <f>$H$14</f>
        <v>2020-2021</v>
      </c>
      <c r="U19" s="1" t="str">
        <f>$I$14</f>
        <v>2021-2022</v>
      </c>
      <c r="V19" s="1" t="str">
        <f>$J$14</f>
        <v>2022-2023</v>
      </c>
      <c r="W19" s="1" t="str">
        <f>$K$14</f>
        <v>2023-2024</v>
      </c>
    </row>
    <row r="20" spans="2:23">
      <c r="B20" s="3" t="s">
        <v>113</v>
      </c>
      <c r="C20" s="8">
        <v>98</v>
      </c>
      <c r="D20" s="8">
        <v>101</v>
      </c>
      <c r="E20" s="8">
        <v>112.99999999999999</v>
      </c>
      <c r="F20" s="8">
        <v>121</v>
      </c>
      <c r="G20" s="8">
        <v>128</v>
      </c>
      <c r="H20" s="8">
        <v>202.5</v>
      </c>
      <c r="I20" s="8">
        <v>173.5</v>
      </c>
      <c r="J20" s="8">
        <v>133.5</v>
      </c>
      <c r="K20" s="8">
        <v>152</v>
      </c>
      <c r="N20" s="9" t="str">
        <f>B20</f>
        <v>Home-Based</v>
      </c>
      <c r="O20" s="11">
        <f>C20/SUM(C20:C22)</f>
        <v>3.9012738853503183E-2</v>
      </c>
      <c r="P20" s="11">
        <f t="shared" ref="P20:W20" si="7">D20/SUM(D20:D22)</f>
        <v>4.1107041107041109E-2</v>
      </c>
      <c r="Q20" s="11">
        <f t="shared" si="7"/>
        <v>4.5860389610389601E-2</v>
      </c>
      <c r="R20" s="11">
        <f t="shared" si="7"/>
        <v>4.9814738575545491E-2</v>
      </c>
      <c r="S20" s="31">
        <f t="shared" si="7"/>
        <v>5.2653229123817362E-2</v>
      </c>
      <c r="T20" s="11">
        <f t="shared" si="7"/>
        <v>8.2974800245851257E-2</v>
      </c>
      <c r="U20" s="11">
        <f t="shared" si="7"/>
        <v>7.5615602527783835E-2</v>
      </c>
      <c r="V20" s="11">
        <f t="shared" si="7"/>
        <v>5.563659095644926E-2</v>
      </c>
      <c r="W20" s="11">
        <f t="shared" si="7"/>
        <v>6.3624947676852242E-2</v>
      </c>
    </row>
    <row r="21" spans="2:23">
      <c r="B21" s="3" t="s">
        <v>114</v>
      </c>
      <c r="C21" s="8">
        <v>105</v>
      </c>
      <c r="D21" s="8">
        <v>108</v>
      </c>
      <c r="E21" s="8">
        <v>102</v>
      </c>
      <c r="F21" s="8">
        <v>95</v>
      </c>
      <c r="G21" s="8">
        <v>128</v>
      </c>
      <c r="H21" s="8">
        <v>98</v>
      </c>
      <c r="I21" s="8">
        <v>118</v>
      </c>
      <c r="J21" s="8">
        <v>145</v>
      </c>
      <c r="K21" s="8">
        <v>142</v>
      </c>
      <c r="N21" s="9" t="str">
        <f>B21</f>
        <v>Private</v>
      </c>
      <c r="O21" s="11">
        <f>C21/SUM(C20:C22)</f>
        <v>4.1799363057324838E-2</v>
      </c>
      <c r="P21" s="11">
        <f t="shared" ref="P21:W21" si="8">D21/SUM(D20:D22)</f>
        <v>4.3956043956043959E-2</v>
      </c>
      <c r="Q21" s="11">
        <f t="shared" si="8"/>
        <v>4.1396103896103896E-2</v>
      </c>
      <c r="R21" s="11">
        <f t="shared" si="8"/>
        <v>3.9110745162618359E-2</v>
      </c>
      <c r="S21" s="31">
        <f t="shared" si="8"/>
        <v>5.2653229123817362E-2</v>
      </c>
      <c r="T21" s="11">
        <f t="shared" si="8"/>
        <v>4.0155705797992214E-2</v>
      </c>
      <c r="U21" s="11">
        <f t="shared" si="8"/>
        <v>5.1427326214861624E-2</v>
      </c>
      <c r="V21" s="11">
        <f t="shared" si="8"/>
        <v>6.0429256095019798E-2</v>
      </c>
      <c r="W21" s="11">
        <f t="shared" si="8"/>
        <v>5.94390958560067E-2</v>
      </c>
    </row>
    <row r="22" spans="2:23">
      <c r="B22" s="3" t="s">
        <v>115</v>
      </c>
      <c r="C22" s="8">
        <v>2309</v>
      </c>
      <c r="D22" s="8">
        <v>2248</v>
      </c>
      <c r="E22" s="8">
        <v>2249</v>
      </c>
      <c r="F22" s="8">
        <v>2213</v>
      </c>
      <c r="G22" s="8">
        <v>2175</v>
      </c>
      <c r="H22" s="8">
        <v>2140</v>
      </c>
      <c r="I22" s="8">
        <v>2003</v>
      </c>
      <c r="J22" s="8">
        <v>2121</v>
      </c>
      <c r="K22" s="8">
        <v>2095</v>
      </c>
      <c r="M22" s="19"/>
      <c r="N22" s="19" t="str">
        <f>B22</f>
        <v>Public</v>
      </c>
      <c r="O22" s="20">
        <f>C22/SUM(C20:C22)</f>
        <v>0.91918789808917201</v>
      </c>
      <c r="P22" s="20">
        <f t="shared" ref="P22:W22" si="9">D22/SUM(D20:D22)</f>
        <v>0.91493691493691498</v>
      </c>
      <c r="Q22" s="20">
        <f t="shared" si="9"/>
        <v>0.91274350649350644</v>
      </c>
      <c r="R22" s="20">
        <f t="shared" si="9"/>
        <v>0.91107451626183611</v>
      </c>
      <c r="S22" s="32">
        <f t="shared" si="9"/>
        <v>0.89469354175236526</v>
      </c>
      <c r="T22" s="20">
        <f t="shared" si="9"/>
        <v>0.87686949395615654</v>
      </c>
      <c r="U22" s="20">
        <f t="shared" si="9"/>
        <v>0.87295707125735456</v>
      </c>
      <c r="V22" s="20">
        <f t="shared" si="9"/>
        <v>0.88393415294853095</v>
      </c>
      <c r="W22" s="20">
        <f t="shared" si="9"/>
        <v>0.87693595646714106</v>
      </c>
    </row>
    <row r="23" spans="2:23">
      <c r="B23" s="132" t="s">
        <v>130</v>
      </c>
      <c r="C23" s="133"/>
      <c r="D23" s="133"/>
      <c r="E23" s="133"/>
      <c r="F23" s="133"/>
      <c r="G23" s="133"/>
      <c r="H23" s="133"/>
      <c r="I23" s="133"/>
      <c r="J23" s="133"/>
      <c r="K23" s="133"/>
      <c r="M23" s="1" t="s">
        <v>169</v>
      </c>
      <c r="N23" s="1"/>
      <c r="O23" s="1" t="str">
        <f>$C$14</f>
        <v>2015-2016</v>
      </c>
      <c r="P23" s="1" t="str">
        <f>$D$14</f>
        <v>2016-2017</v>
      </c>
      <c r="Q23" s="1" t="str">
        <f>$E$14</f>
        <v>2017-2018</v>
      </c>
      <c r="R23" s="1" t="str">
        <f>$F$14</f>
        <v>2018-2019</v>
      </c>
      <c r="S23" s="30" t="str">
        <f>$G$14</f>
        <v>2019-2020</v>
      </c>
      <c r="T23" s="1" t="str">
        <f>$H$14</f>
        <v>2020-2021</v>
      </c>
      <c r="U23" s="1" t="str">
        <f>$I$14</f>
        <v>2021-2022</v>
      </c>
      <c r="V23" s="1" t="str">
        <f>$J$14</f>
        <v>2022-2023</v>
      </c>
      <c r="W23" s="1" t="str">
        <f>$K$14</f>
        <v>2023-2024</v>
      </c>
    </row>
    <row r="24" spans="2:23">
      <c r="B24" s="3" t="s">
        <v>113</v>
      </c>
      <c r="C24" s="8">
        <v>89</v>
      </c>
      <c r="D24" s="8">
        <v>92</v>
      </c>
      <c r="E24" s="8">
        <v>113</v>
      </c>
      <c r="F24" s="8">
        <v>110.5</v>
      </c>
      <c r="G24" s="8">
        <v>123</v>
      </c>
      <c r="H24" s="8">
        <v>202.5</v>
      </c>
      <c r="I24" s="8">
        <v>173.5</v>
      </c>
      <c r="J24" s="8">
        <v>58.5</v>
      </c>
      <c r="K24" s="8">
        <v>141</v>
      </c>
      <c r="N24" s="9" t="str">
        <f>B24</f>
        <v>Home-Based</v>
      </c>
      <c r="O24" s="11">
        <f>C24/SUM(C24:C26)</f>
        <v>3.5303451011503374E-2</v>
      </c>
      <c r="P24" s="11">
        <f t="shared" ref="P24:W24" si="10">D24/SUM(D24:D26)</f>
        <v>3.6829463570856688E-2</v>
      </c>
      <c r="Q24" s="11">
        <f t="shared" si="10"/>
        <v>4.5363307908470492E-2</v>
      </c>
      <c r="R24" s="11">
        <f t="shared" si="10"/>
        <v>4.4529518436429577E-2</v>
      </c>
      <c r="S24" s="31">
        <f t="shared" si="10"/>
        <v>5.1100955546323226E-2</v>
      </c>
      <c r="T24" s="11">
        <f t="shared" si="10"/>
        <v>8.5932527052832594E-2</v>
      </c>
      <c r="U24" s="11">
        <f t="shared" si="10"/>
        <v>7.2096405568252656E-2</v>
      </c>
      <c r="V24" s="11">
        <f t="shared" si="10"/>
        <v>2.6274421738154054E-2</v>
      </c>
      <c r="W24" s="11">
        <f t="shared" si="10"/>
        <v>5.7905544147843942E-2</v>
      </c>
    </row>
    <row r="25" spans="2:23">
      <c r="B25" s="3" t="s">
        <v>114</v>
      </c>
      <c r="C25" s="8">
        <v>116</v>
      </c>
      <c r="D25" s="8">
        <v>96</v>
      </c>
      <c r="E25" s="8">
        <v>107</v>
      </c>
      <c r="F25" s="8">
        <v>101</v>
      </c>
      <c r="G25" s="8">
        <v>99</v>
      </c>
      <c r="H25" s="8">
        <v>113</v>
      </c>
      <c r="I25" s="8">
        <v>109</v>
      </c>
      <c r="J25" s="8">
        <v>143</v>
      </c>
      <c r="K25" s="8">
        <v>142</v>
      </c>
      <c r="N25" s="9" t="str">
        <f>B25</f>
        <v>Private</v>
      </c>
      <c r="O25" s="11">
        <f>C25/SUM(C24:C26)</f>
        <v>4.6013486711622371E-2</v>
      </c>
      <c r="P25" s="11">
        <f t="shared" ref="P25:W25" si="11">D25/SUM(D24:D26)</f>
        <v>3.8430744595676539E-2</v>
      </c>
      <c r="Q25" s="11">
        <f t="shared" si="11"/>
        <v>4.2954636692091527E-2</v>
      </c>
      <c r="R25" s="11">
        <f t="shared" si="11"/>
        <v>4.0701188797098532E-2</v>
      </c>
      <c r="S25" s="31">
        <f t="shared" si="11"/>
        <v>4.1130037390943085E-2</v>
      </c>
      <c r="T25" s="11">
        <f t="shared" si="11"/>
        <v>4.7952471886272011E-2</v>
      </c>
      <c r="U25" s="11">
        <f t="shared" si="11"/>
        <v>4.529399542904633E-2</v>
      </c>
      <c r="V25" s="11">
        <f t="shared" si="11"/>
        <v>6.4226364248821013E-2</v>
      </c>
      <c r="W25" s="11">
        <f t="shared" si="11"/>
        <v>5.8316221765913757E-2</v>
      </c>
    </row>
    <row r="26" spans="2:23">
      <c r="B26" s="3" t="s">
        <v>115</v>
      </c>
      <c r="C26" s="8">
        <v>2316</v>
      </c>
      <c r="D26" s="8">
        <v>2310</v>
      </c>
      <c r="E26" s="8">
        <v>2271</v>
      </c>
      <c r="F26" s="8">
        <v>2270</v>
      </c>
      <c r="G26" s="8">
        <v>2185</v>
      </c>
      <c r="H26" s="8">
        <v>2041</v>
      </c>
      <c r="I26" s="8">
        <v>2124</v>
      </c>
      <c r="J26" s="8">
        <v>2025</v>
      </c>
      <c r="K26" s="8">
        <v>2152</v>
      </c>
      <c r="M26" s="19"/>
      <c r="N26" s="19" t="str">
        <f>B26</f>
        <v>Public</v>
      </c>
      <c r="O26" s="20">
        <f>C26/SUM(C24:C26)</f>
        <v>0.91868306227687424</v>
      </c>
      <c r="P26" s="20">
        <f t="shared" ref="P26:W26" si="12">D26/SUM(D24:D26)</f>
        <v>0.92473979183346677</v>
      </c>
      <c r="Q26" s="20">
        <f t="shared" si="12"/>
        <v>0.91168205539943803</v>
      </c>
      <c r="R26" s="20">
        <f t="shared" si="12"/>
        <v>0.9147692927664719</v>
      </c>
      <c r="S26" s="32">
        <f t="shared" si="12"/>
        <v>0.90776900706273367</v>
      </c>
      <c r="T26" s="20">
        <f t="shared" si="12"/>
        <v>0.86611500106089545</v>
      </c>
      <c r="U26" s="20">
        <f t="shared" si="12"/>
        <v>0.88260959900270097</v>
      </c>
      <c r="V26" s="20">
        <f t="shared" si="12"/>
        <v>0.90949921401302491</v>
      </c>
      <c r="W26" s="20">
        <f t="shared" si="12"/>
        <v>0.88377823408624234</v>
      </c>
    </row>
    <row r="27" spans="2:23">
      <c r="B27" s="132" t="s">
        <v>133</v>
      </c>
      <c r="C27" s="133"/>
      <c r="D27" s="133"/>
      <c r="E27" s="133"/>
      <c r="F27" s="133"/>
      <c r="G27" s="133"/>
      <c r="H27" s="133"/>
      <c r="I27" s="133"/>
      <c r="J27" s="133"/>
      <c r="K27" s="133"/>
      <c r="M27" s="1" t="s">
        <v>170</v>
      </c>
      <c r="N27" s="1"/>
      <c r="O27" s="1" t="str">
        <f>$C$14</f>
        <v>2015-2016</v>
      </c>
      <c r="P27" s="1" t="str">
        <f>$D$14</f>
        <v>2016-2017</v>
      </c>
      <c r="Q27" s="1" t="str">
        <f>$E$14</f>
        <v>2017-2018</v>
      </c>
      <c r="R27" s="1" t="str">
        <f>$F$14</f>
        <v>2018-2019</v>
      </c>
      <c r="S27" s="30" t="str">
        <f>$G$14</f>
        <v>2019-2020</v>
      </c>
      <c r="T27" s="1" t="str">
        <f>$H$14</f>
        <v>2020-2021</v>
      </c>
      <c r="U27" s="1" t="str">
        <f>$I$14</f>
        <v>2021-2022</v>
      </c>
      <c r="V27" s="1" t="str">
        <f>$J$14</f>
        <v>2022-2023</v>
      </c>
      <c r="W27" s="1" t="str">
        <f>$K$14</f>
        <v>2023-2024</v>
      </c>
    </row>
    <row r="28" spans="2:23">
      <c r="B28" s="3" t="s">
        <v>113</v>
      </c>
      <c r="C28" s="8">
        <v>106</v>
      </c>
      <c r="D28" s="8">
        <v>96</v>
      </c>
      <c r="E28" s="8">
        <v>120</v>
      </c>
      <c r="F28" s="8">
        <v>115</v>
      </c>
      <c r="G28" s="8">
        <v>144</v>
      </c>
      <c r="H28" s="8">
        <v>183</v>
      </c>
      <c r="I28" s="8">
        <v>183</v>
      </c>
      <c r="J28" s="8">
        <v>136</v>
      </c>
      <c r="K28" s="8">
        <v>145</v>
      </c>
      <c r="N28" s="9" t="str">
        <f>B28</f>
        <v>Home-Based</v>
      </c>
      <c r="O28" s="11">
        <f>C28/SUM(C28:C30)</f>
        <v>4.1880679573291189E-2</v>
      </c>
      <c r="P28" s="11">
        <f t="shared" ref="P28:W28" si="13">D28/SUM(D28:D30)</f>
        <v>3.7602820211515862E-2</v>
      </c>
      <c r="Q28" s="11">
        <f t="shared" si="13"/>
        <v>4.7505938242280284E-2</v>
      </c>
      <c r="R28" s="11">
        <f t="shared" si="13"/>
        <v>4.6427129592248685E-2</v>
      </c>
      <c r="S28" s="31">
        <f t="shared" si="13"/>
        <v>5.7507987220447282E-2</v>
      </c>
      <c r="T28" s="11">
        <f t="shared" si="13"/>
        <v>7.901554404145078E-2</v>
      </c>
      <c r="U28" s="11">
        <f t="shared" si="13"/>
        <v>7.7740016992353445E-2</v>
      </c>
      <c r="V28" s="11">
        <f t="shared" si="13"/>
        <v>5.5990119390695758E-2</v>
      </c>
      <c r="W28" s="11">
        <f t="shared" si="13"/>
        <v>6.0924369747899158E-2</v>
      </c>
    </row>
    <row r="29" spans="2:23">
      <c r="B29" s="3" t="s">
        <v>114</v>
      </c>
      <c r="C29" s="8">
        <v>92</v>
      </c>
      <c r="D29" s="8">
        <v>104</v>
      </c>
      <c r="E29" s="8">
        <v>100</v>
      </c>
      <c r="F29" s="8">
        <v>93</v>
      </c>
      <c r="G29" s="8">
        <v>92</v>
      </c>
      <c r="H29" s="8">
        <v>105</v>
      </c>
      <c r="I29" s="8">
        <v>128</v>
      </c>
      <c r="J29" s="8">
        <v>129</v>
      </c>
      <c r="K29" s="8">
        <v>147</v>
      </c>
      <c r="N29" s="9" t="str">
        <f>B29</f>
        <v>Private</v>
      </c>
      <c r="O29" s="11">
        <f>C29/SUM(C28:C30)</f>
        <v>3.6349269063611224E-2</v>
      </c>
      <c r="P29" s="11">
        <f t="shared" ref="P29:W29" si="14">D29/SUM(D28:D30)</f>
        <v>4.0736388562475516E-2</v>
      </c>
      <c r="Q29" s="11">
        <f t="shared" si="14"/>
        <v>3.9588281868566902E-2</v>
      </c>
      <c r="R29" s="11">
        <f t="shared" si="14"/>
        <v>3.7545417844166332E-2</v>
      </c>
      <c r="S29" s="31">
        <f t="shared" si="14"/>
        <v>3.6741214057507986E-2</v>
      </c>
      <c r="T29" s="11">
        <f t="shared" si="14"/>
        <v>4.5336787564766841E-2</v>
      </c>
      <c r="U29" s="11">
        <f t="shared" si="14"/>
        <v>5.4375531011045031E-2</v>
      </c>
      <c r="V29" s="11">
        <f t="shared" si="14"/>
        <v>5.3108275010292298E-2</v>
      </c>
      <c r="W29" s="11">
        <f t="shared" si="14"/>
        <v>6.1764705882352944E-2</v>
      </c>
    </row>
    <row r="30" spans="2:23">
      <c r="B30" s="3" t="s">
        <v>115</v>
      </c>
      <c r="C30" s="8">
        <v>2333</v>
      </c>
      <c r="D30" s="8">
        <v>2353</v>
      </c>
      <c r="E30" s="8">
        <v>2306</v>
      </c>
      <c r="F30" s="8">
        <v>2269</v>
      </c>
      <c r="G30" s="8">
        <v>2268</v>
      </c>
      <c r="H30" s="8">
        <v>2028</v>
      </c>
      <c r="I30" s="8">
        <v>2043</v>
      </c>
      <c r="J30" s="8">
        <v>2164</v>
      </c>
      <c r="K30" s="8">
        <v>2088</v>
      </c>
      <c r="M30" s="19"/>
      <c r="N30" s="19" t="str">
        <f>B30</f>
        <v>Public</v>
      </c>
      <c r="O30" s="20">
        <f>C30/SUM(C28:C30)</f>
        <v>0.92177005136309764</v>
      </c>
      <c r="P30" s="20">
        <f t="shared" ref="P30:W30" si="15">D30/SUM(D28:D30)</f>
        <v>0.92166079122600864</v>
      </c>
      <c r="Q30" s="20">
        <f t="shared" si="15"/>
        <v>0.91290577988915278</v>
      </c>
      <c r="R30" s="20">
        <f t="shared" si="15"/>
        <v>0.91602745256358498</v>
      </c>
      <c r="S30" s="32">
        <f t="shared" si="15"/>
        <v>0.90575079872204478</v>
      </c>
      <c r="T30" s="20">
        <f t="shared" si="15"/>
        <v>0.87564766839378239</v>
      </c>
      <c r="U30" s="20">
        <f t="shared" si="15"/>
        <v>0.86788445199660158</v>
      </c>
      <c r="V30" s="20">
        <f t="shared" si="15"/>
        <v>0.89090160559901199</v>
      </c>
      <c r="W30" s="20">
        <f t="shared" si="15"/>
        <v>0.87731092436974789</v>
      </c>
    </row>
    <row r="31" spans="2:23">
      <c r="B31" s="132" t="s">
        <v>134</v>
      </c>
      <c r="C31" s="133"/>
      <c r="D31" s="133"/>
      <c r="E31" s="133"/>
      <c r="F31" s="133"/>
      <c r="G31" s="133"/>
      <c r="H31" s="133"/>
      <c r="I31" s="133"/>
      <c r="J31" s="133"/>
      <c r="K31" s="133"/>
      <c r="M31" s="1" t="s">
        <v>171</v>
      </c>
      <c r="N31" s="1"/>
      <c r="O31" s="1" t="str">
        <f>$C$14</f>
        <v>2015-2016</v>
      </c>
      <c r="P31" s="1" t="str">
        <f>$D$14</f>
        <v>2016-2017</v>
      </c>
      <c r="Q31" s="1" t="str">
        <f>$E$14</f>
        <v>2017-2018</v>
      </c>
      <c r="R31" s="1" t="str">
        <f>$F$14</f>
        <v>2018-2019</v>
      </c>
      <c r="S31" s="30" t="str">
        <f>$G$14</f>
        <v>2019-2020</v>
      </c>
      <c r="T31" s="1" t="str">
        <f>$H$14</f>
        <v>2020-2021</v>
      </c>
      <c r="U31" s="1" t="str">
        <f>$I$14</f>
        <v>2021-2022</v>
      </c>
      <c r="V31" s="1" t="str">
        <f>$J$14</f>
        <v>2022-2023</v>
      </c>
      <c r="W31" s="1" t="str">
        <f>$K$14</f>
        <v>2023-2024</v>
      </c>
    </row>
    <row r="32" spans="2:23">
      <c r="B32" s="3" t="s">
        <v>113</v>
      </c>
      <c r="C32" s="8">
        <v>90</v>
      </c>
      <c r="D32" s="8">
        <v>106</v>
      </c>
      <c r="E32" s="8">
        <v>106</v>
      </c>
      <c r="F32" s="8">
        <v>127</v>
      </c>
      <c r="G32" s="8">
        <v>112</v>
      </c>
      <c r="H32" s="8">
        <v>222</v>
      </c>
      <c r="I32" s="8">
        <v>164</v>
      </c>
      <c r="J32" s="8">
        <v>131</v>
      </c>
      <c r="K32" s="8">
        <v>159</v>
      </c>
      <c r="N32" s="9" t="str">
        <f>B32</f>
        <v>Home-Based</v>
      </c>
      <c r="O32" s="11">
        <f>C32/SUM(C32:C34)</f>
        <v>3.7052284890901607E-2</v>
      </c>
      <c r="P32" s="11">
        <f t="shared" ref="P32:W32" si="16">D32/SUM(D32:D34)</f>
        <v>4.1568627450980389E-2</v>
      </c>
      <c r="Q32" s="11">
        <f t="shared" si="16"/>
        <v>4.1293338527463967E-2</v>
      </c>
      <c r="R32" s="11">
        <f t="shared" si="16"/>
        <v>5.013817607579945E-2</v>
      </c>
      <c r="S32" s="31">
        <f t="shared" si="16"/>
        <v>4.5234248788368334E-2</v>
      </c>
      <c r="T32" s="11">
        <f t="shared" si="16"/>
        <v>9.0797546012269942E-2</v>
      </c>
      <c r="U32" s="11">
        <f t="shared" si="16"/>
        <v>7.0903588413316038E-2</v>
      </c>
      <c r="V32" s="11">
        <f t="shared" si="16"/>
        <v>5.6563039723661487E-2</v>
      </c>
      <c r="W32" s="11">
        <f t="shared" si="16"/>
        <v>6.3958165728077235E-2</v>
      </c>
    </row>
    <row r="33" spans="2:23">
      <c r="B33" s="3" t="s">
        <v>114</v>
      </c>
      <c r="C33" s="8">
        <v>99</v>
      </c>
      <c r="D33" s="8">
        <v>99</v>
      </c>
      <c r="E33" s="8">
        <v>109</v>
      </c>
      <c r="F33" s="8">
        <v>96</v>
      </c>
      <c r="G33" s="8">
        <v>99</v>
      </c>
      <c r="H33" s="8">
        <v>74</v>
      </c>
      <c r="I33" s="8">
        <v>123</v>
      </c>
      <c r="J33" s="8">
        <v>139</v>
      </c>
      <c r="K33" s="8">
        <v>141</v>
      </c>
      <c r="N33" s="9" t="str">
        <f>B33</f>
        <v>Private</v>
      </c>
      <c r="O33" s="11">
        <f>C33/SUM(C32:C34)</f>
        <v>4.0757513379991769E-2</v>
      </c>
      <c r="P33" s="11">
        <f t="shared" ref="P33:W33" si="17">D33/SUM(D32:D34)</f>
        <v>3.8823529411764708E-2</v>
      </c>
      <c r="Q33" s="11">
        <f t="shared" si="17"/>
        <v>4.2462017919750683E-2</v>
      </c>
      <c r="R33" s="11">
        <f t="shared" si="17"/>
        <v>3.7899723647848403E-2</v>
      </c>
      <c r="S33" s="31">
        <f t="shared" si="17"/>
        <v>3.998384491114701E-2</v>
      </c>
      <c r="T33" s="11">
        <f t="shared" si="17"/>
        <v>3.0265848670756646E-2</v>
      </c>
      <c r="U33" s="11">
        <f t="shared" si="17"/>
        <v>5.3177691309987028E-2</v>
      </c>
      <c r="V33" s="11">
        <f t="shared" si="17"/>
        <v>6.0017271157167533E-2</v>
      </c>
      <c r="W33" s="11">
        <f t="shared" si="17"/>
        <v>5.6717618664521317E-2</v>
      </c>
    </row>
    <row r="34" spans="2:23">
      <c r="B34" s="3" t="s">
        <v>115</v>
      </c>
      <c r="C34" s="8">
        <v>2240</v>
      </c>
      <c r="D34" s="8">
        <v>2345</v>
      </c>
      <c r="E34" s="8">
        <v>2352</v>
      </c>
      <c r="F34" s="8">
        <v>2310</v>
      </c>
      <c r="G34" s="8">
        <v>2265</v>
      </c>
      <c r="H34" s="8">
        <v>2149</v>
      </c>
      <c r="I34" s="8">
        <v>2026</v>
      </c>
      <c r="J34" s="8">
        <v>2046</v>
      </c>
      <c r="K34" s="8">
        <v>2186</v>
      </c>
      <c r="M34" s="19"/>
      <c r="N34" s="19" t="str">
        <f>B34</f>
        <v>Public</v>
      </c>
      <c r="O34" s="20">
        <f>C34/SUM(C32:C34)</f>
        <v>0.9221902017291066</v>
      </c>
      <c r="P34" s="20">
        <f t="shared" ref="P34:V34" si="18">D34/SUM(D32:D34)</f>
        <v>0.91960784313725485</v>
      </c>
      <c r="Q34" s="20">
        <f t="shared" si="18"/>
        <v>0.91624464355278534</v>
      </c>
      <c r="R34" s="20">
        <f t="shared" si="18"/>
        <v>0.91196210027635216</v>
      </c>
      <c r="S34" s="32">
        <f t="shared" si="18"/>
        <v>0.91478190630048462</v>
      </c>
      <c r="T34" s="20">
        <f t="shared" si="18"/>
        <v>0.87893660531697337</v>
      </c>
      <c r="U34" s="20">
        <f t="shared" si="18"/>
        <v>0.87591872027669693</v>
      </c>
      <c r="V34" s="20">
        <f t="shared" si="18"/>
        <v>0.88341968911917101</v>
      </c>
      <c r="W34" s="20">
        <f>K34/SUM(K32:K34)</f>
        <v>0.87932421560740148</v>
      </c>
    </row>
    <row r="35" spans="2:23">
      <c r="B35" s="132" t="s">
        <v>135</v>
      </c>
      <c r="C35" s="133"/>
      <c r="D35" s="133"/>
      <c r="E35" s="133"/>
      <c r="F35" s="133"/>
      <c r="G35" s="133"/>
      <c r="H35" s="133"/>
      <c r="I35" s="133"/>
      <c r="J35" s="133"/>
      <c r="K35" s="133"/>
      <c r="M35" s="1" t="s">
        <v>172</v>
      </c>
      <c r="N35" s="1"/>
      <c r="O35" s="1" t="str">
        <f>$C$14</f>
        <v>2015-2016</v>
      </c>
      <c r="P35" s="1" t="str">
        <f>$D$14</f>
        <v>2016-2017</v>
      </c>
      <c r="Q35" s="1" t="str">
        <f>$E$14</f>
        <v>2017-2018</v>
      </c>
      <c r="R35" s="1" t="str">
        <f>$F$14</f>
        <v>2018-2019</v>
      </c>
      <c r="S35" s="30" t="str">
        <f>$G$14</f>
        <v>2019-2020</v>
      </c>
      <c r="T35" s="1" t="str">
        <f>$H$14</f>
        <v>2020-2021</v>
      </c>
      <c r="U35" s="1" t="str">
        <f>$I$14</f>
        <v>2021-2022</v>
      </c>
      <c r="V35" s="1" t="str">
        <f>$J$14</f>
        <v>2022-2023</v>
      </c>
      <c r="W35" s="1" t="str">
        <f>$K$14</f>
        <v>2023-2024</v>
      </c>
    </row>
    <row r="36" spans="2:23">
      <c r="B36" s="3" t="s">
        <v>113</v>
      </c>
      <c r="C36" s="8">
        <v>94</v>
      </c>
      <c r="D36" s="8">
        <v>102</v>
      </c>
      <c r="E36" s="8">
        <v>105</v>
      </c>
      <c r="F36" s="8">
        <v>114</v>
      </c>
      <c r="G36" s="8">
        <v>134</v>
      </c>
      <c r="H36" s="8">
        <v>206</v>
      </c>
      <c r="I36" s="8">
        <v>182</v>
      </c>
      <c r="J36" s="8">
        <v>128</v>
      </c>
      <c r="K36" s="8">
        <v>139</v>
      </c>
      <c r="N36" s="9" t="str">
        <f>B36</f>
        <v>Home-Based</v>
      </c>
      <c r="O36" s="11">
        <f>C36/SUM(C36:C38)</f>
        <v>3.8087520259319288E-2</v>
      </c>
      <c r="P36" s="11">
        <f t="shared" ref="P36:W36" si="19">D36/SUM(D36:D38)</f>
        <v>4.1803278688524591E-2</v>
      </c>
      <c r="Q36" s="11">
        <f t="shared" si="19"/>
        <v>4.0431266846361183E-2</v>
      </c>
      <c r="R36" s="11">
        <f t="shared" si="19"/>
        <v>4.4811320754716978E-2</v>
      </c>
      <c r="S36" s="31">
        <f t="shared" si="19"/>
        <v>5.23642047674873E-2</v>
      </c>
      <c r="T36" s="11">
        <f t="shared" si="19"/>
        <v>8.4703947368421059E-2</v>
      </c>
      <c r="U36" s="11">
        <f t="shared" si="19"/>
        <v>7.6246334310850442E-2</v>
      </c>
      <c r="V36" s="11">
        <f t="shared" si="19"/>
        <v>5.5006446067898583E-2</v>
      </c>
      <c r="W36" s="11">
        <f t="shared" si="19"/>
        <v>5.9300341296928329E-2</v>
      </c>
    </row>
    <row r="37" spans="2:23">
      <c r="B37" s="3" t="s">
        <v>114</v>
      </c>
      <c r="C37" s="8">
        <v>104</v>
      </c>
      <c r="D37" s="8">
        <v>96</v>
      </c>
      <c r="E37" s="8">
        <v>110</v>
      </c>
      <c r="F37" s="8">
        <v>97</v>
      </c>
      <c r="G37" s="8">
        <v>94</v>
      </c>
      <c r="H37" s="8">
        <v>103</v>
      </c>
      <c r="I37" s="8">
        <v>109</v>
      </c>
      <c r="J37" s="8">
        <v>129</v>
      </c>
      <c r="K37" s="8">
        <v>147</v>
      </c>
      <c r="N37" s="9" t="str">
        <f>B37</f>
        <v>Private</v>
      </c>
      <c r="O37" s="11">
        <f>C37/SUM(C36:C38)</f>
        <v>4.2139384116693678E-2</v>
      </c>
      <c r="P37" s="11">
        <f t="shared" ref="P37:W37" si="20">D37/SUM(D36:D38)</f>
        <v>3.9344262295081971E-2</v>
      </c>
      <c r="Q37" s="11">
        <f t="shared" si="20"/>
        <v>4.2356565267616483E-2</v>
      </c>
      <c r="R37" s="11">
        <f t="shared" si="20"/>
        <v>3.8128930817610061E-2</v>
      </c>
      <c r="S37" s="31">
        <f t="shared" si="20"/>
        <v>3.673309886674482E-2</v>
      </c>
      <c r="T37" s="11">
        <f t="shared" si="20"/>
        <v>4.235197368421053E-2</v>
      </c>
      <c r="U37" s="11">
        <f t="shared" si="20"/>
        <v>4.5664013405948889E-2</v>
      </c>
      <c r="V37" s="11">
        <f t="shared" si="20"/>
        <v>5.5436183927804042E-2</v>
      </c>
      <c r="W37" s="11">
        <f t="shared" si="20"/>
        <v>6.2713310580204781E-2</v>
      </c>
    </row>
    <row r="38" spans="2:23">
      <c r="B38" s="3" t="s">
        <v>115</v>
      </c>
      <c r="C38" s="8">
        <v>2270</v>
      </c>
      <c r="D38" s="8">
        <v>2242</v>
      </c>
      <c r="E38" s="8">
        <v>2382</v>
      </c>
      <c r="F38" s="8">
        <v>2333</v>
      </c>
      <c r="G38" s="8">
        <v>2331</v>
      </c>
      <c r="H38" s="8">
        <v>2123</v>
      </c>
      <c r="I38" s="8">
        <v>2096</v>
      </c>
      <c r="J38" s="8">
        <v>2070</v>
      </c>
      <c r="K38" s="8">
        <v>2058</v>
      </c>
      <c r="M38" s="19"/>
      <c r="N38" s="19" t="str">
        <f>B38</f>
        <v>Public</v>
      </c>
      <c r="O38" s="20">
        <f>C38/SUM(C36:C38)</f>
        <v>0.91977309562398701</v>
      </c>
      <c r="P38" s="20">
        <f t="shared" ref="P38:W38" si="21">D38/SUM(D36:D38)</f>
        <v>0.91885245901639345</v>
      </c>
      <c r="Q38" s="20">
        <f t="shared" si="21"/>
        <v>0.91721216788602233</v>
      </c>
      <c r="R38" s="20">
        <f t="shared" si="21"/>
        <v>0.91705974842767291</v>
      </c>
      <c r="S38" s="32">
        <f t="shared" si="21"/>
        <v>0.91090269636576793</v>
      </c>
      <c r="T38" s="20">
        <f t="shared" si="21"/>
        <v>0.87294407894736847</v>
      </c>
      <c r="U38" s="20">
        <f t="shared" si="21"/>
        <v>0.87808965228320068</v>
      </c>
      <c r="V38" s="20">
        <f t="shared" si="21"/>
        <v>0.88955737000429735</v>
      </c>
      <c r="W38" s="20">
        <f t="shared" si="21"/>
        <v>0.87798634812286691</v>
      </c>
    </row>
    <row r="39" spans="2:23">
      <c r="B39" s="132" t="s">
        <v>136</v>
      </c>
      <c r="C39" s="133"/>
      <c r="D39" s="133"/>
      <c r="E39" s="133"/>
      <c r="F39" s="133"/>
      <c r="G39" s="133"/>
      <c r="H39" s="133"/>
      <c r="I39" s="133"/>
      <c r="J39" s="133"/>
      <c r="K39" s="133"/>
      <c r="M39" s="1" t="s">
        <v>173</v>
      </c>
      <c r="N39" s="1"/>
      <c r="O39" s="1" t="str">
        <f>$C$14</f>
        <v>2015-2016</v>
      </c>
      <c r="P39" s="1" t="str">
        <f>$D$14</f>
        <v>2016-2017</v>
      </c>
      <c r="Q39" s="1" t="str">
        <f>$E$14</f>
        <v>2017-2018</v>
      </c>
      <c r="R39" s="1" t="str">
        <f>$F$14</f>
        <v>2018-2019</v>
      </c>
      <c r="S39" s="30" t="str">
        <f>$G$14</f>
        <v>2019-2020</v>
      </c>
      <c r="T39" s="1" t="str">
        <f>$H$14</f>
        <v>2020-2021</v>
      </c>
      <c r="U39" s="1" t="str">
        <f>$I$14</f>
        <v>2021-2022</v>
      </c>
      <c r="V39" s="1" t="str">
        <f>$J$14</f>
        <v>2022-2023</v>
      </c>
      <c r="W39" s="1" t="str">
        <f>$K$14</f>
        <v>2023-2024</v>
      </c>
    </row>
    <row r="40" spans="2:23">
      <c r="B40" s="3" t="s">
        <v>113</v>
      </c>
      <c r="C40" s="8">
        <v>94</v>
      </c>
      <c r="D40" s="8">
        <v>104</v>
      </c>
      <c r="E40" s="8">
        <v>94</v>
      </c>
      <c r="F40" s="8">
        <v>110</v>
      </c>
      <c r="G40" s="8">
        <v>120</v>
      </c>
      <c r="H40" s="8">
        <v>191</v>
      </c>
      <c r="I40" s="8">
        <v>172</v>
      </c>
      <c r="J40" s="8">
        <v>151</v>
      </c>
      <c r="K40" s="8">
        <v>122</v>
      </c>
      <c r="N40" s="9" t="str">
        <f>B40</f>
        <v>Home-Based</v>
      </c>
      <c r="O40" s="11">
        <f>C40/SUM(C40:C42)</f>
        <v>4.0051129100979972E-2</v>
      </c>
      <c r="P40" s="11">
        <f t="shared" ref="P40:W40" si="22">D40/SUM(D40:D42)</f>
        <v>4.2224928948436866E-2</v>
      </c>
      <c r="Q40" s="11">
        <f t="shared" si="22"/>
        <v>3.8195855343356358E-2</v>
      </c>
      <c r="R40" s="11">
        <f t="shared" si="22"/>
        <v>4.2405551272166539E-2</v>
      </c>
      <c r="S40" s="31">
        <f t="shared" si="22"/>
        <v>4.6728971962616821E-2</v>
      </c>
      <c r="T40" s="11">
        <f t="shared" si="22"/>
        <v>7.5793650793650788E-2</v>
      </c>
      <c r="U40" s="11">
        <f t="shared" si="22"/>
        <v>7.1221532091097314E-2</v>
      </c>
      <c r="V40" s="11">
        <f t="shared" si="22"/>
        <v>6.3445378151260501E-2</v>
      </c>
      <c r="W40" s="11">
        <f t="shared" si="22"/>
        <v>5.1826677994902294E-2</v>
      </c>
    </row>
    <row r="41" spans="2:23">
      <c r="B41" s="3" t="s">
        <v>114</v>
      </c>
      <c r="C41" s="8">
        <v>111</v>
      </c>
      <c r="D41" s="8">
        <v>105</v>
      </c>
      <c r="E41" s="8">
        <v>105</v>
      </c>
      <c r="F41" s="8">
        <v>105</v>
      </c>
      <c r="G41" s="8">
        <v>114</v>
      </c>
      <c r="H41" s="8">
        <v>125</v>
      </c>
      <c r="I41" s="8">
        <v>123</v>
      </c>
      <c r="J41" s="8">
        <v>142</v>
      </c>
      <c r="K41" s="8">
        <v>134</v>
      </c>
      <c r="N41" s="9" t="str">
        <f>B41</f>
        <v>Private</v>
      </c>
      <c r="O41" s="11">
        <f>C41/SUM(C40:C42)</f>
        <v>4.729441840647635E-2</v>
      </c>
      <c r="P41" s="11">
        <f t="shared" ref="P41:W41" si="23">D41/SUM(D40:D42)</f>
        <v>4.2630937880633372E-2</v>
      </c>
      <c r="Q41" s="11">
        <f t="shared" si="23"/>
        <v>4.2665583096302313E-2</v>
      </c>
      <c r="R41" s="11">
        <f t="shared" si="23"/>
        <v>4.0478026214340788E-2</v>
      </c>
      <c r="S41" s="31">
        <f t="shared" si="23"/>
        <v>4.4392523364485979E-2</v>
      </c>
      <c r="T41" s="11">
        <f t="shared" si="23"/>
        <v>4.96031746031746E-2</v>
      </c>
      <c r="U41" s="11">
        <f t="shared" si="23"/>
        <v>5.0931677018633541E-2</v>
      </c>
      <c r="V41" s="11">
        <f t="shared" si="23"/>
        <v>5.9663865546218491E-2</v>
      </c>
      <c r="W41" s="11">
        <f t="shared" si="23"/>
        <v>5.6924384027187767E-2</v>
      </c>
    </row>
    <row r="42" spans="2:23">
      <c r="B42" s="3" t="s">
        <v>115</v>
      </c>
      <c r="C42" s="8">
        <v>2142</v>
      </c>
      <c r="D42" s="8">
        <v>2254</v>
      </c>
      <c r="E42" s="8">
        <v>2262</v>
      </c>
      <c r="F42" s="8">
        <v>2379</v>
      </c>
      <c r="G42" s="8">
        <v>2334</v>
      </c>
      <c r="H42" s="8">
        <v>2204</v>
      </c>
      <c r="I42" s="8">
        <v>2120</v>
      </c>
      <c r="J42" s="8">
        <v>2087</v>
      </c>
      <c r="K42" s="8">
        <v>2098</v>
      </c>
      <c r="M42" s="19"/>
      <c r="N42" s="19" t="str">
        <f>B42</f>
        <v>Public</v>
      </c>
      <c r="O42" s="20">
        <f>C42/SUM(C40:C42)</f>
        <v>0.91265445249254362</v>
      </c>
      <c r="P42" s="20">
        <f t="shared" ref="P42:W42" si="24">D42/SUM(D40:D42)</f>
        <v>0.9151441331709298</v>
      </c>
      <c r="Q42" s="20">
        <f t="shared" si="24"/>
        <v>0.91913856156034135</v>
      </c>
      <c r="R42" s="20">
        <f t="shared" si="24"/>
        <v>0.91711642251349268</v>
      </c>
      <c r="S42" s="32">
        <f t="shared" si="24"/>
        <v>0.90887850467289721</v>
      </c>
      <c r="T42" s="20">
        <f t="shared" si="24"/>
        <v>0.8746031746031746</v>
      </c>
      <c r="U42" s="20">
        <f t="shared" si="24"/>
        <v>0.87784679089026918</v>
      </c>
      <c r="V42" s="20">
        <f t="shared" si="24"/>
        <v>0.876890756302521</v>
      </c>
      <c r="W42" s="20">
        <f t="shared" si="24"/>
        <v>0.89124893797790994</v>
      </c>
    </row>
    <row r="43" spans="2:23">
      <c r="B43" s="132" t="s">
        <v>137</v>
      </c>
      <c r="C43" s="133"/>
      <c r="D43" s="133"/>
      <c r="E43" s="133"/>
      <c r="F43" s="133"/>
      <c r="G43" s="133"/>
      <c r="H43" s="133"/>
      <c r="I43" s="133"/>
      <c r="J43" s="133"/>
      <c r="K43" s="133"/>
      <c r="M43" s="1" t="s">
        <v>174</v>
      </c>
      <c r="N43" s="1"/>
      <c r="O43" s="1" t="str">
        <f>$C$14</f>
        <v>2015-2016</v>
      </c>
      <c r="P43" s="1" t="str">
        <f>$D$14</f>
        <v>2016-2017</v>
      </c>
      <c r="Q43" s="1" t="str">
        <f>$E$14</f>
        <v>2017-2018</v>
      </c>
      <c r="R43" s="1" t="str">
        <f>$F$14</f>
        <v>2018-2019</v>
      </c>
      <c r="S43" s="30" t="str">
        <f>$G$14</f>
        <v>2019-2020</v>
      </c>
      <c r="T43" s="1" t="str">
        <f>$H$14</f>
        <v>2020-2021</v>
      </c>
      <c r="U43" s="1" t="str">
        <f>$I$14</f>
        <v>2021-2022</v>
      </c>
      <c r="V43" s="1" t="str">
        <f>$J$14</f>
        <v>2022-2023</v>
      </c>
      <c r="W43" s="1" t="str">
        <f>$K$14</f>
        <v>2023-2024</v>
      </c>
    </row>
    <row r="44" spans="2:23">
      <c r="B44" s="3" t="s">
        <v>113</v>
      </c>
      <c r="C44" s="8">
        <v>94</v>
      </c>
      <c r="D44" s="8">
        <v>90</v>
      </c>
      <c r="E44" s="8">
        <v>105</v>
      </c>
      <c r="F44" s="8">
        <v>96</v>
      </c>
      <c r="G44" s="8">
        <v>95</v>
      </c>
      <c r="H44" s="8">
        <v>176</v>
      </c>
      <c r="I44" s="8">
        <v>143</v>
      </c>
      <c r="J44" s="8">
        <v>127</v>
      </c>
      <c r="K44" s="8">
        <v>152</v>
      </c>
      <c r="N44" s="9" t="str">
        <f>B44</f>
        <v>Home-Based</v>
      </c>
      <c r="O44" s="11">
        <f>C44/SUM(C44:C46)</f>
        <v>4.1355037395512537E-2</v>
      </c>
      <c r="P44" s="11">
        <f t="shared" ref="P44:W44" si="25">D44/SUM(D44:D46)</f>
        <v>3.839590443686007E-2</v>
      </c>
      <c r="Q44" s="11">
        <f t="shared" si="25"/>
        <v>4.2338709677419352E-2</v>
      </c>
      <c r="R44" s="11">
        <f t="shared" si="25"/>
        <v>3.9103869653767824E-2</v>
      </c>
      <c r="S44" s="31">
        <f t="shared" si="25"/>
        <v>3.6736272235112145E-2</v>
      </c>
      <c r="T44" s="11">
        <f t="shared" si="25"/>
        <v>6.9924513309495437E-2</v>
      </c>
      <c r="U44" s="11">
        <f t="shared" si="25"/>
        <v>5.8153721024806829E-2</v>
      </c>
      <c r="V44" s="11">
        <f t="shared" si="25"/>
        <v>5.3745239102835379E-2</v>
      </c>
      <c r="W44" s="11">
        <f t="shared" si="25"/>
        <v>6.3122923588039864E-2</v>
      </c>
    </row>
    <row r="45" spans="2:23">
      <c r="B45" s="3" t="s">
        <v>114</v>
      </c>
      <c r="C45" s="8">
        <v>94</v>
      </c>
      <c r="D45" s="8">
        <v>118</v>
      </c>
      <c r="E45" s="8">
        <v>109</v>
      </c>
      <c r="F45" s="8">
        <v>109</v>
      </c>
      <c r="G45" s="8">
        <v>102</v>
      </c>
      <c r="H45" s="8">
        <v>113</v>
      </c>
      <c r="I45" s="8">
        <v>118</v>
      </c>
      <c r="J45" s="8">
        <v>142</v>
      </c>
      <c r="K45" s="8">
        <v>150</v>
      </c>
      <c r="N45" s="9" t="str">
        <f>B45</f>
        <v>Private</v>
      </c>
      <c r="O45" s="11">
        <f>C45/SUM(C44:C46)</f>
        <v>4.1355037395512537E-2</v>
      </c>
      <c r="P45" s="11">
        <f t="shared" ref="P45:W45" si="26">D45/SUM(D44:D46)</f>
        <v>5.0341296928327645E-2</v>
      </c>
      <c r="Q45" s="11">
        <f t="shared" si="26"/>
        <v>4.3951612903225808E-2</v>
      </c>
      <c r="R45" s="11">
        <f t="shared" si="26"/>
        <v>4.4399185336048877E-2</v>
      </c>
      <c r="S45" s="31">
        <f t="shared" si="26"/>
        <v>3.9443155452436193E-2</v>
      </c>
      <c r="T45" s="11">
        <f t="shared" si="26"/>
        <v>4.4894715931664678E-2</v>
      </c>
      <c r="U45" s="11">
        <f t="shared" si="26"/>
        <v>4.7986986579910532E-2</v>
      </c>
      <c r="V45" s="11">
        <f t="shared" si="26"/>
        <v>6.009310198899704E-2</v>
      </c>
      <c r="W45" s="11">
        <f t="shared" si="26"/>
        <v>6.229235880398671E-2</v>
      </c>
    </row>
    <row r="46" spans="2:23">
      <c r="B46" s="3" t="s">
        <v>115</v>
      </c>
      <c r="C46" s="8">
        <v>2085</v>
      </c>
      <c r="D46" s="8">
        <v>2136</v>
      </c>
      <c r="E46" s="8">
        <v>2266</v>
      </c>
      <c r="F46" s="8">
        <v>2250</v>
      </c>
      <c r="G46" s="8">
        <v>2389</v>
      </c>
      <c r="H46" s="8">
        <v>2228</v>
      </c>
      <c r="I46" s="8">
        <v>2198</v>
      </c>
      <c r="J46" s="8">
        <v>2094</v>
      </c>
      <c r="K46" s="8">
        <v>2106</v>
      </c>
      <c r="M46" s="19"/>
      <c r="N46" s="19" t="str">
        <f>B46</f>
        <v>Public</v>
      </c>
      <c r="O46" s="20">
        <f>C46/SUM(C44:C46)</f>
        <v>0.9172899252089749</v>
      </c>
      <c r="P46" s="20">
        <f t="shared" ref="P46:W46" si="27">D46/SUM(D44:D46)</f>
        <v>0.9112627986348123</v>
      </c>
      <c r="Q46" s="20">
        <f t="shared" si="27"/>
        <v>0.91370967741935483</v>
      </c>
      <c r="R46" s="20">
        <f t="shared" si="27"/>
        <v>0.91649694501018331</v>
      </c>
      <c r="S46" s="32">
        <f t="shared" si="27"/>
        <v>0.92382057231245163</v>
      </c>
      <c r="T46" s="20">
        <f t="shared" si="27"/>
        <v>0.88518077075883994</v>
      </c>
      <c r="U46" s="20">
        <f t="shared" si="27"/>
        <v>0.89385929239528261</v>
      </c>
      <c r="V46" s="20">
        <f t="shared" si="27"/>
        <v>0.88616165890816756</v>
      </c>
      <c r="W46" s="20">
        <f t="shared" si="27"/>
        <v>0.87458471760797341</v>
      </c>
    </row>
    <row r="47" spans="2:23">
      <c r="B47" s="132" t="s">
        <v>147</v>
      </c>
      <c r="C47" s="133"/>
      <c r="D47" s="133"/>
      <c r="E47" s="133"/>
      <c r="F47" s="133"/>
      <c r="G47" s="133"/>
      <c r="H47" s="133"/>
      <c r="I47" s="133"/>
      <c r="J47" s="133"/>
      <c r="K47" s="133"/>
      <c r="M47" s="1" t="s">
        <v>175</v>
      </c>
      <c r="N47" s="1"/>
      <c r="O47" s="1" t="str">
        <f>$C$14</f>
        <v>2015-2016</v>
      </c>
      <c r="P47" s="1" t="str">
        <f>$D$14</f>
        <v>2016-2017</v>
      </c>
      <c r="Q47" s="1" t="str">
        <f>$E$14</f>
        <v>2017-2018</v>
      </c>
      <c r="R47" s="1" t="str">
        <f>$F$14</f>
        <v>2018-2019</v>
      </c>
      <c r="S47" s="30" t="str">
        <f>$G$14</f>
        <v>2019-2020</v>
      </c>
      <c r="T47" s="1" t="str">
        <f>$H$14</f>
        <v>2020-2021</v>
      </c>
      <c r="U47" s="1" t="str">
        <f>$I$14</f>
        <v>2021-2022</v>
      </c>
      <c r="V47" s="1" t="str">
        <f>$J$14</f>
        <v>2022-2023</v>
      </c>
      <c r="W47" s="1" t="str">
        <f>$K$14</f>
        <v>2023-2024</v>
      </c>
    </row>
    <row r="48" spans="2:23">
      <c r="B48" s="3" t="s">
        <v>113</v>
      </c>
      <c r="C48" s="8">
        <v>88</v>
      </c>
      <c r="D48" s="8">
        <v>91</v>
      </c>
      <c r="E48" s="8">
        <v>79</v>
      </c>
      <c r="F48" s="8">
        <v>108</v>
      </c>
      <c r="G48" s="8">
        <v>110</v>
      </c>
      <c r="H48" s="8">
        <v>126</v>
      </c>
      <c r="I48" s="8">
        <v>129</v>
      </c>
      <c r="J48" s="8">
        <v>127</v>
      </c>
      <c r="K48" s="8">
        <v>115</v>
      </c>
      <c r="N48" s="9" t="str">
        <f>B48</f>
        <v>Home-Based</v>
      </c>
      <c r="O48" s="11">
        <f>C48/SUM(C48:C50)</f>
        <v>3.7996545768566495E-2</v>
      </c>
      <c r="P48" s="11">
        <f t="shared" ref="P48:V48" si="28">D48/SUM(D48:D50)</f>
        <v>3.9772727272727272E-2</v>
      </c>
      <c r="Q48" s="11">
        <f t="shared" si="28"/>
        <v>3.4125269978401727E-2</v>
      </c>
      <c r="R48" s="11">
        <f t="shared" si="28"/>
        <v>4.3938161106590726E-2</v>
      </c>
      <c r="S48" s="31">
        <f t="shared" si="28"/>
        <v>4.4588569112282123E-2</v>
      </c>
      <c r="T48" s="11">
        <f t="shared" si="28"/>
        <v>4.9489395129615081E-2</v>
      </c>
      <c r="U48" s="11">
        <f t="shared" si="28"/>
        <v>5.2058111380145281E-2</v>
      </c>
      <c r="V48" s="11">
        <f t="shared" si="28"/>
        <v>5.2872606161532054E-2</v>
      </c>
      <c r="W48" s="11">
        <f>K48/SUM(K48:K50)</f>
        <v>4.8811544991511038E-2</v>
      </c>
    </row>
    <row r="49" spans="2:23">
      <c r="B49" s="3" t="s">
        <v>114</v>
      </c>
      <c r="C49" s="8">
        <v>93</v>
      </c>
      <c r="D49" s="8">
        <v>93</v>
      </c>
      <c r="E49" s="8">
        <v>121</v>
      </c>
      <c r="F49" s="8">
        <v>102</v>
      </c>
      <c r="G49" s="8">
        <v>108</v>
      </c>
      <c r="H49" s="8">
        <v>105</v>
      </c>
      <c r="I49" s="8">
        <v>107</v>
      </c>
      <c r="J49" s="8">
        <v>134</v>
      </c>
      <c r="K49" s="8">
        <v>141</v>
      </c>
      <c r="N49" s="9" t="str">
        <f>B49</f>
        <v>Private</v>
      </c>
      <c r="O49" s="11">
        <f>C49/SUM(C48:C50)</f>
        <v>4.0155440414507769E-2</v>
      </c>
      <c r="P49" s="11">
        <f t="shared" ref="P49:W49" si="29">D49/SUM(D48:D50)</f>
        <v>4.0646853146853144E-2</v>
      </c>
      <c r="Q49" s="11">
        <f t="shared" si="29"/>
        <v>5.2267818574514041E-2</v>
      </c>
      <c r="R49" s="11">
        <f t="shared" si="29"/>
        <v>4.149715215622457E-2</v>
      </c>
      <c r="S49" s="31">
        <f t="shared" si="29"/>
        <v>4.3777867855695179E-2</v>
      </c>
      <c r="T49" s="11">
        <f t="shared" si="29"/>
        <v>4.1241162608012569E-2</v>
      </c>
      <c r="U49" s="11">
        <f t="shared" si="29"/>
        <v>4.3179983857949959E-2</v>
      </c>
      <c r="V49" s="11">
        <f t="shared" si="29"/>
        <v>5.5786844296419648E-2</v>
      </c>
      <c r="W49" s="11">
        <f t="shared" si="29"/>
        <v>5.9847198641765707E-2</v>
      </c>
    </row>
    <row r="50" spans="2:23">
      <c r="B50" s="3" t="s">
        <v>115</v>
      </c>
      <c r="C50" s="8">
        <v>2135</v>
      </c>
      <c r="D50" s="8">
        <v>2104</v>
      </c>
      <c r="E50" s="8">
        <v>2115</v>
      </c>
      <c r="F50" s="8">
        <v>2248</v>
      </c>
      <c r="G50" s="8">
        <v>2249</v>
      </c>
      <c r="H50" s="8">
        <v>2315</v>
      </c>
      <c r="I50" s="8">
        <v>2242</v>
      </c>
      <c r="J50" s="8">
        <v>2141</v>
      </c>
      <c r="K50" s="8">
        <v>2100</v>
      </c>
      <c r="M50" s="19"/>
      <c r="N50" s="19" t="str">
        <f>B50</f>
        <v>Public</v>
      </c>
      <c r="O50" s="20">
        <f>C50/SUM(C48:C50)</f>
        <v>0.92184801381692572</v>
      </c>
      <c r="P50" s="20">
        <f t="shared" ref="P50:W50" si="30">D50/SUM(D48:D50)</f>
        <v>0.91958041958041958</v>
      </c>
      <c r="Q50" s="20">
        <f t="shared" si="30"/>
        <v>0.91360691144708428</v>
      </c>
      <c r="R50" s="20">
        <f t="shared" si="30"/>
        <v>0.91456468673718472</v>
      </c>
      <c r="S50" s="32">
        <f t="shared" si="30"/>
        <v>0.9116335630320227</v>
      </c>
      <c r="T50" s="20">
        <f t="shared" si="30"/>
        <v>0.90926944226237238</v>
      </c>
      <c r="U50" s="20">
        <f t="shared" si="30"/>
        <v>0.90476190476190477</v>
      </c>
      <c r="V50" s="20">
        <f t="shared" si="30"/>
        <v>0.89134054954204833</v>
      </c>
      <c r="W50" s="20">
        <f t="shared" si="30"/>
        <v>0.89134125636672323</v>
      </c>
    </row>
    <row r="51" spans="2:23">
      <c r="B51" s="132" t="s">
        <v>148</v>
      </c>
      <c r="C51" s="133"/>
      <c r="D51" s="133"/>
      <c r="E51" s="133"/>
      <c r="F51" s="133"/>
      <c r="G51" s="133"/>
      <c r="H51" s="133"/>
      <c r="I51" s="133"/>
      <c r="J51" s="133"/>
      <c r="K51" s="133"/>
      <c r="M51" s="1" t="s">
        <v>176</v>
      </c>
      <c r="N51" s="1"/>
      <c r="O51" s="1" t="str">
        <f>$C$14</f>
        <v>2015-2016</v>
      </c>
      <c r="P51" s="1" t="str">
        <f>$D$14</f>
        <v>2016-2017</v>
      </c>
      <c r="Q51" s="1" t="str">
        <f>$E$14</f>
        <v>2017-2018</v>
      </c>
      <c r="R51" s="1" t="str">
        <f>$F$14</f>
        <v>2018-2019</v>
      </c>
      <c r="S51" s="30" t="str">
        <f>$G$14</f>
        <v>2019-2020</v>
      </c>
      <c r="T51" s="1" t="str">
        <f>$H$14</f>
        <v>2020-2021</v>
      </c>
      <c r="U51" s="1" t="str">
        <f>$I$14</f>
        <v>2021-2022</v>
      </c>
      <c r="V51" s="1" t="str">
        <f>$J$14</f>
        <v>2022-2023</v>
      </c>
      <c r="W51" s="1" t="str">
        <f>$K$14</f>
        <v>2023-2024</v>
      </c>
    </row>
    <row r="52" spans="2:23">
      <c r="B52" s="3" t="s">
        <v>113</v>
      </c>
      <c r="C52" s="8">
        <v>72</v>
      </c>
      <c r="D52" s="8">
        <v>80</v>
      </c>
      <c r="E52" s="8">
        <v>79</v>
      </c>
      <c r="F52" s="8">
        <v>63</v>
      </c>
      <c r="G52" s="8">
        <v>65</v>
      </c>
      <c r="H52" s="8">
        <v>122</v>
      </c>
      <c r="I52" s="8">
        <v>104</v>
      </c>
      <c r="J52" s="8">
        <v>106</v>
      </c>
      <c r="K52" s="8">
        <v>100</v>
      </c>
      <c r="N52" s="9" t="str">
        <f>B52</f>
        <v>Home-Based</v>
      </c>
      <c r="O52" s="11">
        <f>C52/SUM(C52:C54)</f>
        <v>3.0315789473684209E-2</v>
      </c>
      <c r="P52" s="11">
        <f t="shared" ref="P52:W52" si="31">D52/SUM(D52:D54)</f>
        <v>3.4202650705429674E-2</v>
      </c>
      <c r="Q52" s="11">
        <f t="shared" si="31"/>
        <v>3.4437663469921533E-2</v>
      </c>
      <c r="R52" s="11">
        <f t="shared" si="31"/>
        <v>2.7213822894168467E-2</v>
      </c>
      <c r="S52" s="31">
        <f t="shared" si="31"/>
        <v>2.6672137874435783E-2</v>
      </c>
      <c r="T52" s="11">
        <f t="shared" si="31"/>
        <v>5.0413223140495865E-2</v>
      </c>
      <c r="U52" s="11">
        <f t="shared" si="31"/>
        <v>4.2173560421735604E-2</v>
      </c>
      <c r="V52" s="11">
        <f t="shared" si="31"/>
        <v>4.2450941129355227E-2</v>
      </c>
      <c r="W52" s="11">
        <f t="shared" si="31"/>
        <v>4.1858518208455424E-2</v>
      </c>
    </row>
    <row r="53" spans="2:23">
      <c r="B53" s="3" t="s">
        <v>114</v>
      </c>
      <c r="C53" s="8">
        <v>59</v>
      </c>
      <c r="D53" s="8">
        <v>65</v>
      </c>
      <c r="E53" s="8">
        <v>65</v>
      </c>
      <c r="F53" s="8">
        <v>69</v>
      </c>
      <c r="G53" s="8">
        <v>77</v>
      </c>
      <c r="H53" s="8">
        <v>74</v>
      </c>
      <c r="I53" s="8">
        <v>71</v>
      </c>
      <c r="J53" s="8">
        <v>107</v>
      </c>
      <c r="K53" s="8">
        <v>101</v>
      </c>
      <c r="N53" s="9" t="str">
        <f>B53</f>
        <v>Private</v>
      </c>
      <c r="O53" s="11">
        <f>C53/SUM(C52:C54)</f>
        <v>2.4842105263157895E-2</v>
      </c>
      <c r="P53" s="11">
        <f t="shared" ref="P53:W53" si="32">D53/SUM(D52:D54)</f>
        <v>2.7789653698161606E-2</v>
      </c>
      <c r="Q53" s="11">
        <f t="shared" si="32"/>
        <v>2.8334786399302529E-2</v>
      </c>
      <c r="R53" s="11">
        <f t="shared" si="32"/>
        <v>2.9805615550755938E-2</v>
      </c>
      <c r="S53" s="31">
        <f t="shared" si="32"/>
        <v>3.1596224866639308E-2</v>
      </c>
      <c r="T53" s="11">
        <f t="shared" si="32"/>
        <v>3.0578512396694214E-2</v>
      </c>
      <c r="U53" s="11">
        <f t="shared" si="32"/>
        <v>2.8791565287915651E-2</v>
      </c>
      <c r="V53" s="11">
        <f t="shared" si="32"/>
        <v>4.2851421706047256E-2</v>
      </c>
      <c r="W53" s="11">
        <f t="shared" si="32"/>
        <v>4.2277103390539972E-2</v>
      </c>
    </row>
    <row r="54" spans="2:23">
      <c r="B54" s="3" t="s">
        <v>115</v>
      </c>
      <c r="C54" s="8">
        <v>2244</v>
      </c>
      <c r="D54" s="8">
        <v>2194</v>
      </c>
      <c r="E54" s="8">
        <v>2150</v>
      </c>
      <c r="F54" s="8">
        <v>2183</v>
      </c>
      <c r="G54" s="8">
        <v>2295</v>
      </c>
      <c r="H54" s="8">
        <v>2224</v>
      </c>
      <c r="I54" s="8">
        <v>2291</v>
      </c>
      <c r="J54" s="8">
        <v>2284</v>
      </c>
      <c r="K54" s="8">
        <v>2188</v>
      </c>
      <c r="M54" s="19"/>
      <c r="N54" s="19" t="str">
        <f>B54</f>
        <v>Public</v>
      </c>
      <c r="O54" s="20">
        <f>C54/SUM(C52:C54)</f>
        <v>0.94484210526315793</v>
      </c>
      <c r="P54" s="20">
        <f t="shared" ref="P54:W54" si="33">D54/SUM(D52:D54)</f>
        <v>0.93800769559640873</v>
      </c>
      <c r="Q54" s="20">
        <f t="shared" si="33"/>
        <v>0.93722755013077597</v>
      </c>
      <c r="R54" s="20">
        <f t="shared" si="33"/>
        <v>0.94298056155507559</v>
      </c>
      <c r="S54" s="32">
        <f t="shared" si="33"/>
        <v>0.94173163725892495</v>
      </c>
      <c r="T54" s="20">
        <f t="shared" si="33"/>
        <v>0.91900826446280992</v>
      </c>
      <c r="U54" s="20">
        <f t="shared" si="33"/>
        <v>0.9290348742903487</v>
      </c>
      <c r="V54" s="20">
        <f t="shared" si="33"/>
        <v>0.91469763716459751</v>
      </c>
      <c r="W54" s="20">
        <f t="shared" si="33"/>
        <v>0.91586437840100465</v>
      </c>
    </row>
    <row r="55" spans="2:23">
      <c r="B55" s="132" t="s">
        <v>150</v>
      </c>
      <c r="C55" s="133"/>
      <c r="D55" s="133"/>
      <c r="E55" s="133"/>
      <c r="F55" s="133"/>
      <c r="G55" s="133"/>
      <c r="H55" s="133"/>
      <c r="I55" s="133"/>
      <c r="J55" s="133"/>
      <c r="K55" s="133"/>
      <c r="M55" s="1" t="s">
        <v>177</v>
      </c>
      <c r="N55" s="1"/>
      <c r="O55" s="1" t="str">
        <f>$C$14</f>
        <v>2015-2016</v>
      </c>
      <c r="P55" s="1" t="str">
        <f>$D$14</f>
        <v>2016-2017</v>
      </c>
      <c r="Q55" s="1" t="str">
        <f>$E$14</f>
        <v>2017-2018</v>
      </c>
      <c r="R55" s="1" t="str">
        <f>$F$14</f>
        <v>2018-2019</v>
      </c>
      <c r="S55" s="30" t="str">
        <f>$G$14</f>
        <v>2019-2020</v>
      </c>
      <c r="T55" s="1" t="str">
        <f>$H$14</f>
        <v>2020-2021</v>
      </c>
      <c r="U55" s="1" t="str">
        <f>$I$14</f>
        <v>2021-2022</v>
      </c>
      <c r="V55" s="1" t="str">
        <f>$J$14</f>
        <v>2022-2023</v>
      </c>
      <c r="W55" s="1" t="str">
        <f>$K$14</f>
        <v>2023-2024</v>
      </c>
    </row>
    <row r="56" spans="2:23">
      <c r="B56" s="3" t="s">
        <v>113</v>
      </c>
      <c r="C56" s="8">
        <v>59</v>
      </c>
      <c r="D56" s="8">
        <v>75</v>
      </c>
      <c r="E56" s="8">
        <v>62</v>
      </c>
      <c r="F56" s="8">
        <v>69</v>
      </c>
      <c r="G56" s="8">
        <v>72</v>
      </c>
      <c r="H56" s="8">
        <v>65</v>
      </c>
      <c r="I56" s="8">
        <v>104</v>
      </c>
      <c r="J56" s="8">
        <v>76</v>
      </c>
      <c r="K56" s="8">
        <v>96</v>
      </c>
      <c r="N56" s="9" t="str">
        <f>B56</f>
        <v>Home-Based</v>
      </c>
      <c r="O56" s="11">
        <f>C56/SUM(C56:C58)</f>
        <v>2.6106194690265486E-2</v>
      </c>
      <c r="P56" s="11">
        <f t="shared" ref="P56:W56" si="34">D56/SUM(D56:D58)</f>
        <v>3.1133250311332503E-2</v>
      </c>
      <c r="Q56" s="11">
        <f t="shared" si="34"/>
        <v>2.7300748568912372E-2</v>
      </c>
      <c r="R56" s="11">
        <f t="shared" si="34"/>
        <v>3.0817329164805715E-2</v>
      </c>
      <c r="S56" s="31">
        <f t="shared" si="34"/>
        <v>3.0901287553648068E-2</v>
      </c>
      <c r="T56" s="11">
        <f t="shared" si="34"/>
        <v>2.7530707327403644E-2</v>
      </c>
      <c r="U56" s="11">
        <f t="shared" si="34"/>
        <v>4.3679126417471653E-2</v>
      </c>
      <c r="V56" s="11">
        <f t="shared" si="34"/>
        <v>3.1600831600831603E-2</v>
      </c>
      <c r="W56" s="11">
        <f t="shared" si="34"/>
        <v>3.864734299516908E-2</v>
      </c>
    </row>
    <row r="57" spans="2:23">
      <c r="B57" s="3" t="s">
        <v>114</v>
      </c>
      <c r="C57" s="8">
        <v>58</v>
      </c>
      <c r="D57" s="8">
        <v>59</v>
      </c>
      <c r="E57" s="8">
        <v>66</v>
      </c>
      <c r="F57" s="8">
        <v>59</v>
      </c>
      <c r="G57" s="8">
        <v>60</v>
      </c>
      <c r="H57" s="8">
        <v>74</v>
      </c>
      <c r="I57" s="8">
        <v>59</v>
      </c>
      <c r="J57" s="8">
        <v>81</v>
      </c>
      <c r="K57" s="8">
        <v>100</v>
      </c>
      <c r="N57" s="9" t="str">
        <f>B57</f>
        <v>Private</v>
      </c>
      <c r="O57" s="11">
        <f>C57/SUM(C56:C58)</f>
        <v>2.5663716814159292E-2</v>
      </c>
      <c r="P57" s="11">
        <f t="shared" ref="P57:W57" si="35">D57/SUM(D56:D58)</f>
        <v>2.4491490244914902E-2</v>
      </c>
      <c r="Q57" s="11">
        <f t="shared" si="35"/>
        <v>2.9062087186261559E-2</v>
      </c>
      <c r="R57" s="11">
        <f t="shared" si="35"/>
        <v>2.6351049575703438E-2</v>
      </c>
      <c r="S57" s="31">
        <f t="shared" si="35"/>
        <v>2.575107296137339E-2</v>
      </c>
      <c r="T57" s="11">
        <f t="shared" si="35"/>
        <v>3.1342651418890304E-2</v>
      </c>
      <c r="U57" s="11">
        <f t="shared" si="35"/>
        <v>2.4779504409911803E-2</v>
      </c>
      <c r="V57" s="11">
        <f t="shared" si="35"/>
        <v>3.3679833679833682E-2</v>
      </c>
      <c r="W57" s="11">
        <f t="shared" si="35"/>
        <v>4.0257648953301126E-2</v>
      </c>
    </row>
    <row r="58" spans="2:23">
      <c r="B58" s="3" t="s">
        <v>115</v>
      </c>
      <c r="C58" s="8">
        <v>2143</v>
      </c>
      <c r="D58" s="8">
        <v>2275</v>
      </c>
      <c r="E58" s="8">
        <v>2143</v>
      </c>
      <c r="F58" s="8">
        <v>2111</v>
      </c>
      <c r="G58" s="8">
        <v>2198</v>
      </c>
      <c r="H58" s="8">
        <v>2222</v>
      </c>
      <c r="I58" s="8">
        <v>2218</v>
      </c>
      <c r="J58" s="8">
        <v>2248</v>
      </c>
      <c r="K58" s="8">
        <v>2288</v>
      </c>
      <c r="M58" s="19"/>
      <c r="N58" s="19" t="str">
        <f>B58</f>
        <v>Public</v>
      </c>
      <c r="O58" s="20">
        <f>C58/SUM(C56:C58)</f>
        <v>0.94823008849557522</v>
      </c>
      <c r="P58" s="20">
        <f t="shared" ref="P58:W58" si="36">D58/SUM(D56:D58)</f>
        <v>0.94437525944375256</v>
      </c>
      <c r="Q58" s="20">
        <f t="shared" si="36"/>
        <v>0.94363716424482602</v>
      </c>
      <c r="R58" s="20">
        <f t="shared" si="36"/>
        <v>0.94283162125949083</v>
      </c>
      <c r="S58" s="32">
        <f t="shared" si="36"/>
        <v>0.94334763948497857</v>
      </c>
      <c r="T58" s="20">
        <f t="shared" si="36"/>
        <v>0.94112664125370604</v>
      </c>
      <c r="U58" s="20">
        <f t="shared" si="36"/>
        <v>0.93154136917261654</v>
      </c>
      <c r="V58" s="20">
        <f t="shared" si="36"/>
        <v>0.93471933471933477</v>
      </c>
      <c r="W58" s="20">
        <f t="shared" si="36"/>
        <v>0.92109500805152977</v>
      </c>
    </row>
    <row r="59" spans="2:23">
      <c r="B59" s="132" t="s">
        <v>151</v>
      </c>
      <c r="C59" s="133"/>
      <c r="D59" s="133"/>
      <c r="E59" s="133"/>
      <c r="F59" s="133"/>
      <c r="G59" s="133"/>
      <c r="H59" s="133"/>
      <c r="I59" s="133"/>
      <c r="J59" s="133"/>
      <c r="K59" s="133"/>
      <c r="M59" s="1" t="s">
        <v>178</v>
      </c>
      <c r="N59" s="1"/>
      <c r="O59" s="1" t="str">
        <f>$C$14</f>
        <v>2015-2016</v>
      </c>
      <c r="P59" s="1" t="str">
        <f>$D$14</f>
        <v>2016-2017</v>
      </c>
      <c r="Q59" s="1" t="str">
        <f>$E$14</f>
        <v>2017-2018</v>
      </c>
      <c r="R59" s="1" t="str">
        <f>$F$14</f>
        <v>2018-2019</v>
      </c>
      <c r="S59" s="30" t="str">
        <f>$G$14</f>
        <v>2019-2020</v>
      </c>
      <c r="T59" s="1" t="str">
        <f>$H$14</f>
        <v>2020-2021</v>
      </c>
      <c r="U59" s="1" t="str">
        <f>$I$14</f>
        <v>2021-2022</v>
      </c>
      <c r="V59" s="1" t="str">
        <f>$J$14</f>
        <v>2022-2023</v>
      </c>
      <c r="W59" s="1" t="str">
        <f>$K$14</f>
        <v>2023-2024</v>
      </c>
    </row>
    <row r="60" spans="2:23">
      <c r="B60" s="3" t="s">
        <v>113</v>
      </c>
      <c r="C60" s="8">
        <v>56</v>
      </c>
      <c r="D60" s="8">
        <v>54</v>
      </c>
      <c r="E60" s="8">
        <v>65</v>
      </c>
      <c r="F60" s="8">
        <v>52</v>
      </c>
      <c r="G60" s="8">
        <v>57</v>
      </c>
      <c r="H60" s="8">
        <v>76</v>
      </c>
      <c r="I60" s="8">
        <v>61</v>
      </c>
      <c r="J60" s="8">
        <v>70</v>
      </c>
      <c r="K60" s="8">
        <v>86</v>
      </c>
      <c r="N60" s="9" t="str">
        <f>B60</f>
        <v>Home-Based</v>
      </c>
      <c r="O60" s="11">
        <f>C60/SUM(C60:C62)</f>
        <v>2.4944320712694878E-2</v>
      </c>
      <c r="P60" s="11">
        <f t="shared" ref="P60:W60" si="37">D60/SUM(D60:D62)</f>
        <v>2.4545454545454544E-2</v>
      </c>
      <c r="Q60" s="11">
        <f t="shared" si="37"/>
        <v>2.8496273564226217E-2</v>
      </c>
      <c r="R60" s="11">
        <f t="shared" si="37"/>
        <v>2.375513933302878E-2</v>
      </c>
      <c r="S60" s="31">
        <f t="shared" si="37"/>
        <v>2.6122823098075159E-2</v>
      </c>
      <c r="T60" s="11">
        <f t="shared" si="37"/>
        <v>3.4296028880866428E-2</v>
      </c>
      <c r="U60" s="11">
        <f t="shared" si="37"/>
        <v>2.6649191786806466E-2</v>
      </c>
      <c r="V60" s="11">
        <f t="shared" si="37"/>
        <v>2.938706968933669E-2</v>
      </c>
      <c r="W60" s="11">
        <f t="shared" si="37"/>
        <v>3.4831915755366545E-2</v>
      </c>
    </row>
    <row r="61" spans="2:23">
      <c r="B61" s="3" t="s">
        <v>114</v>
      </c>
      <c r="C61" s="8">
        <v>63</v>
      </c>
      <c r="D61" s="8">
        <v>48</v>
      </c>
      <c r="E61" s="8">
        <v>52</v>
      </c>
      <c r="F61" s="8">
        <v>52</v>
      </c>
      <c r="G61" s="8">
        <v>49</v>
      </c>
      <c r="H61" s="8">
        <v>59</v>
      </c>
      <c r="I61" s="8">
        <v>62</v>
      </c>
      <c r="J61" s="8">
        <v>64</v>
      </c>
      <c r="K61" s="8">
        <v>75</v>
      </c>
      <c r="N61" s="9" t="str">
        <f>B61</f>
        <v>Private</v>
      </c>
      <c r="O61" s="11">
        <f>C61/SUM(C60:C62)</f>
        <v>2.8062360801781736E-2</v>
      </c>
      <c r="P61" s="11">
        <f t="shared" ref="P61:W61" si="38">D61/SUM(D60:D62)</f>
        <v>2.181818181818182E-2</v>
      </c>
      <c r="Q61" s="11">
        <f t="shared" si="38"/>
        <v>2.2797018851380975E-2</v>
      </c>
      <c r="R61" s="11">
        <f t="shared" si="38"/>
        <v>2.375513933302878E-2</v>
      </c>
      <c r="S61" s="31">
        <f t="shared" si="38"/>
        <v>2.2456461961503207E-2</v>
      </c>
      <c r="T61" s="11">
        <f t="shared" si="38"/>
        <v>2.6624548736462094E-2</v>
      </c>
      <c r="U61" s="11">
        <f t="shared" si="38"/>
        <v>2.7086063783311489E-2</v>
      </c>
      <c r="V61" s="11">
        <f t="shared" si="38"/>
        <v>2.686817800167926E-2</v>
      </c>
      <c r="W61" s="11">
        <f t="shared" si="38"/>
        <v>3.0376670716889428E-2</v>
      </c>
    </row>
    <row r="62" spans="2:23">
      <c r="B62" s="3" t="s">
        <v>115</v>
      </c>
      <c r="C62" s="8">
        <v>2126</v>
      </c>
      <c r="D62" s="8">
        <v>2098</v>
      </c>
      <c r="E62" s="8">
        <v>2164</v>
      </c>
      <c r="F62" s="8">
        <v>2085</v>
      </c>
      <c r="G62" s="8">
        <v>2076</v>
      </c>
      <c r="H62" s="8">
        <v>2081</v>
      </c>
      <c r="I62" s="8">
        <v>2166</v>
      </c>
      <c r="J62" s="8">
        <v>2248</v>
      </c>
      <c r="K62" s="8">
        <v>2308</v>
      </c>
      <c r="M62" s="19"/>
      <c r="N62" s="19" t="str">
        <f>B62</f>
        <v>Public</v>
      </c>
      <c r="O62" s="20">
        <f>C62/SUM(C60:C62)</f>
        <v>0.94699331848552337</v>
      </c>
      <c r="P62" s="20">
        <f t="shared" ref="P62:W62" si="39">D62/SUM(D60:D62)</f>
        <v>0.95363636363636362</v>
      </c>
      <c r="Q62" s="20">
        <f t="shared" si="39"/>
        <v>0.94870670758439279</v>
      </c>
      <c r="R62" s="20">
        <f t="shared" si="39"/>
        <v>0.95248972133394239</v>
      </c>
      <c r="S62" s="32">
        <f t="shared" si="39"/>
        <v>0.95142071494042169</v>
      </c>
      <c r="T62" s="20">
        <f t="shared" si="39"/>
        <v>0.9390794223826715</v>
      </c>
      <c r="U62" s="20">
        <f t="shared" si="39"/>
        <v>0.94626474442988207</v>
      </c>
      <c r="V62" s="20">
        <f t="shared" si="39"/>
        <v>0.94374475230898403</v>
      </c>
      <c r="W62" s="20">
        <f t="shared" si="39"/>
        <v>0.93479141352774398</v>
      </c>
    </row>
    <row r="63" spans="2:23">
      <c r="B63" s="132" t="s">
        <v>152</v>
      </c>
      <c r="C63" s="133"/>
      <c r="D63" s="133"/>
      <c r="E63" s="133"/>
      <c r="F63" s="133"/>
      <c r="G63" s="133"/>
      <c r="H63" s="133"/>
      <c r="I63" s="133"/>
      <c r="J63" s="133"/>
      <c r="K63" s="133"/>
      <c r="M63" s="1" t="s">
        <v>179</v>
      </c>
      <c r="N63" s="1"/>
      <c r="O63" s="1" t="str">
        <f>$C$14</f>
        <v>2015-2016</v>
      </c>
      <c r="P63" s="1" t="str">
        <f>$D$14</f>
        <v>2016-2017</v>
      </c>
      <c r="Q63" s="1" t="str">
        <f>$E$14</f>
        <v>2017-2018</v>
      </c>
      <c r="R63" s="1" t="str">
        <f>$F$14</f>
        <v>2018-2019</v>
      </c>
      <c r="S63" s="30" t="str">
        <f>$G$14</f>
        <v>2019-2020</v>
      </c>
      <c r="T63" s="1" t="str">
        <f>$H$14</f>
        <v>2020-2021</v>
      </c>
      <c r="U63" s="1" t="str">
        <f>$I$14</f>
        <v>2021-2022</v>
      </c>
      <c r="V63" s="1" t="str">
        <f>$J$14</f>
        <v>2022-2023</v>
      </c>
      <c r="W63" s="1" t="str">
        <f>$K$14</f>
        <v>2023-2024</v>
      </c>
    </row>
    <row r="64" spans="2:23">
      <c r="B64" s="3" t="s">
        <v>113</v>
      </c>
      <c r="C64" s="8">
        <v>50</v>
      </c>
      <c r="D64" s="8">
        <v>38</v>
      </c>
      <c r="E64" s="8">
        <v>52</v>
      </c>
      <c r="F64" s="8">
        <v>63</v>
      </c>
      <c r="G64" s="8">
        <v>56</v>
      </c>
      <c r="H64" s="8">
        <v>45</v>
      </c>
      <c r="I64" s="8">
        <v>48</v>
      </c>
      <c r="J64" s="8">
        <v>51</v>
      </c>
      <c r="K64" s="8">
        <v>65</v>
      </c>
      <c r="N64" s="9" t="str">
        <f>B64</f>
        <v>Home-Based</v>
      </c>
      <c r="O64" s="11">
        <f>C64/SUM(C64:C66)</f>
        <v>1.9500780031201249E-2</v>
      </c>
      <c r="P64" s="11">
        <f t="shared" ref="P64:W64" si="40">D64/SUM(D64:D66)</f>
        <v>1.5959680806383873E-2</v>
      </c>
      <c r="Q64" s="11">
        <f t="shared" si="40"/>
        <v>2.2549869904596703E-2</v>
      </c>
      <c r="R64" s="11">
        <f t="shared" si="40"/>
        <v>2.6934587430525864E-2</v>
      </c>
      <c r="S64" s="31">
        <f t="shared" si="40"/>
        <v>2.4190064794816415E-2</v>
      </c>
      <c r="T64" s="11">
        <f t="shared" si="40"/>
        <v>1.9797624285085788E-2</v>
      </c>
      <c r="U64" s="11">
        <f t="shared" si="40"/>
        <v>2.0806241872561769E-2</v>
      </c>
      <c r="V64" s="11">
        <f t="shared" si="40"/>
        <v>2.0996294771510909E-2</v>
      </c>
      <c r="W64" s="11">
        <f t="shared" si="40"/>
        <v>2.6959767731231855E-2</v>
      </c>
    </row>
    <row r="65" spans="2:23">
      <c r="B65" s="3" t="s">
        <v>114</v>
      </c>
      <c r="C65" s="8">
        <v>61</v>
      </c>
      <c r="D65" s="8">
        <v>54</v>
      </c>
      <c r="E65" s="8">
        <v>45</v>
      </c>
      <c r="F65" s="8">
        <v>49</v>
      </c>
      <c r="G65" s="8">
        <v>44</v>
      </c>
      <c r="H65" s="8">
        <v>124</v>
      </c>
      <c r="I65" s="8">
        <v>50</v>
      </c>
      <c r="J65" s="8">
        <v>66</v>
      </c>
      <c r="K65" s="8">
        <v>55</v>
      </c>
      <c r="N65" s="9" t="str">
        <f>B65</f>
        <v>Private</v>
      </c>
      <c r="O65" s="11">
        <f>C65/SUM(C64:C66)</f>
        <v>2.3790951638065522E-2</v>
      </c>
      <c r="P65" s="11">
        <f t="shared" ref="P65:V65" si="41">D65/SUM(D64:D66)</f>
        <v>2.267954640907182E-2</v>
      </c>
      <c r="Q65" s="11">
        <f t="shared" si="41"/>
        <v>1.9514310494362534E-2</v>
      </c>
      <c r="R65" s="11">
        <f t="shared" si="41"/>
        <v>2.0949123557075674E-2</v>
      </c>
      <c r="S65" s="31">
        <f t="shared" si="41"/>
        <v>1.9006479481641469E-2</v>
      </c>
      <c r="T65" s="11">
        <f t="shared" si="41"/>
        <v>5.4553453585569733E-2</v>
      </c>
      <c r="U65" s="11">
        <f t="shared" si="41"/>
        <v>2.1673168617251843E-2</v>
      </c>
      <c r="V65" s="11">
        <f t="shared" si="41"/>
        <v>2.7171675586661177E-2</v>
      </c>
      <c r="W65" s="11">
        <f>K65/SUM(K64:K66)</f>
        <v>2.2812111157196183E-2</v>
      </c>
    </row>
    <row r="66" spans="2:23">
      <c r="B66" s="3" t="s">
        <v>115</v>
      </c>
      <c r="C66" s="8">
        <v>2453</v>
      </c>
      <c r="D66" s="8">
        <v>2289</v>
      </c>
      <c r="E66" s="8">
        <v>2209</v>
      </c>
      <c r="F66" s="8">
        <v>2227</v>
      </c>
      <c r="G66" s="8">
        <v>2215</v>
      </c>
      <c r="H66" s="8">
        <v>2104</v>
      </c>
      <c r="I66" s="8">
        <v>2209</v>
      </c>
      <c r="J66" s="8">
        <v>2312</v>
      </c>
      <c r="K66" s="8">
        <v>2291</v>
      </c>
      <c r="M66" s="19"/>
      <c r="N66" s="19" t="str">
        <f>B66</f>
        <v>Public</v>
      </c>
      <c r="O66" s="20">
        <f>C66/SUM(C64:C66)</f>
        <v>0.95670826833073319</v>
      </c>
      <c r="P66" s="20">
        <f t="shared" ref="P66:W66" si="42">D66/SUM(D64:D66)</f>
        <v>0.96136077278454435</v>
      </c>
      <c r="Q66" s="20">
        <f t="shared" si="42"/>
        <v>0.95793581960104079</v>
      </c>
      <c r="R66" s="20">
        <f t="shared" si="42"/>
        <v>0.95211628901239842</v>
      </c>
      <c r="S66" s="32">
        <f t="shared" si="42"/>
        <v>0.95680345572354208</v>
      </c>
      <c r="T66" s="20">
        <f t="shared" si="42"/>
        <v>0.92564892212934446</v>
      </c>
      <c r="U66" s="20">
        <f t="shared" si="42"/>
        <v>0.95752058951018637</v>
      </c>
      <c r="V66" s="20">
        <f t="shared" si="42"/>
        <v>0.95183202964182789</v>
      </c>
      <c r="W66" s="20">
        <f t="shared" si="42"/>
        <v>0.95022812111157196</v>
      </c>
    </row>
    <row r="67" spans="2:23">
      <c r="B67" s="132" t="s">
        <v>243</v>
      </c>
      <c r="C67" s="133"/>
      <c r="D67" s="133"/>
      <c r="E67" s="133"/>
      <c r="F67" s="133"/>
      <c r="G67" s="133"/>
      <c r="H67" s="133"/>
      <c r="I67" s="133"/>
      <c r="J67" s="133"/>
      <c r="K67" s="133"/>
      <c r="M67" s="1" t="s">
        <v>248</v>
      </c>
      <c r="N67" s="1"/>
      <c r="O67" s="1" t="str">
        <f>$C$14</f>
        <v>2015-2016</v>
      </c>
      <c r="P67" s="1" t="str">
        <f>$D$14</f>
        <v>2016-2017</v>
      </c>
      <c r="Q67" s="1" t="str">
        <f>$E$14</f>
        <v>2017-2018</v>
      </c>
      <c r="R67" s="1" t="str">
        <f>$F$14</f>
        <v>2018-2019</v>
      </c>
      <c r="S67" s="30" t="str">
        <f>$G$14</f>
        <v>2019-2020</v>
      </c>
      <c r="T67" s="1" t="str">
        <f>$H$14</f>
        <v>2020-2021</v>
      </c>
      <c r="U67" s="1" t="str">
        <f>$I$14</f>
        <v>2021-2022</v>
      </c>
      <c r="V67" s="1" t="str">
        <f>$J$14</f>
        <v>2022-2023</v>
      </c>
      <c r="W67" s="1" t="str">
        <f>$K$14</f>
        <v>2023-2024</v>
      </c>
    </row>
    <row r="68" spans="2:23">
      <c r="B68" s="3" t="s">
        <v>113</v>
      </c>
      <c r="C68" s="8">
        <v>237</v>
      </c>
      <c r="D68" s="8">
        <v>247</v>
      </c>
      <c r="E68" s="8">
        <v>258</v>
      </c>
      <c r="F68" s="8">
        <v>247</v>
      </c>
      <c r="G68" s="8">
        <v>250</v>
      </c>
      <c r="H68" s="8">
        <v>308</v>
      </c>
      <c r="I68" s="8">
        <v>317</v>
      </c>
      <c r="J68" s="8">
        <v>303</v>
      </c>
      <c r="K68" s="8">
        <v>347</v>
      </c>
      <c r="N68" s="9" t="str">
        <f>B68</f>
        <v>Home-Based</v>
      </c>
      <c r="O68" s="11">
        <f>C68/SUM(C68:C70)</f>
        <v>2.4347647421409494E-2</v>
      </c>
      <c r="P68" s="11">
        <f t="shared" ref="P68" si="43">D68/SUM(D68:D70)</f>
        <v>2.5519165203016839E-2</v>
      </c>
      <c r="Q68" s="11">
        <f t="shared" ref="Q68" si="44">E68/SUM(E68:E70)</f>
        <v>2.6816339257873401E-2</v>
      </c>
      <c r="R68" s="11">
        <f t="shared" ref="R68" si="45">F68/SUM(F68:F70)</f>
        <v>2.5691699604743084E-2</v>
      </c>
      <c r="S68" s="31">
        <f t="shared" ref="S68" si="46">G68/SUM(G68:G70)</f>
        <v>2.5588536335721598E-2</v>
      </c>
      <c r="T68" s="11">
        <f t="shared" ref="T68" si="47">H68/SUM(H68:H70)</f>
        <v>3.1467102574581123E-2</v>
      </c>
      <c r="U68" s="11">
        <f t="shared" ref="U68" si="48">I68/SUM(I68:I70)</f>
        <v>3.2088268043324222E-2</v>
      </c>
      <c r="V68" s="11">
        <f t="shared" ref="V68" si="49">J68/SUM(J68:J70)</f>
        <v>2.9922970570807821E-2</v>
      </c>
      <c r="W68" s="11">
        <f t="shared" ref="W68" si="50">K68/SUM(K68:K70)</f>
        <v>3.4002939735423815E-2</v>
      </c>
    </row>
    <row r="69" spans="2:23">
      <c r="B69" s="3" t="s">
        <v>114</v>
      </c>
      <c r="C69" s="8">
        <v>241</v>
      </c>
      <c r="D69" s="8">
        <v>226</v>
      </c>
      <c r="E69" s="8">
        <v>228</v>
      </c>
      <c r="F69" s="8">
        <v>229</v>
      </c>
      <c r="G69" s="8">
        <v>230</v>
      </c>
      <c r="H69" s="8">
        <v>331</v>
      </c>
      <c r="I69" s="8">
        <v>242</v>
      </c>
      <c r="J69" s="8">
        <v>318</v>
      </c>
      <c r="K69" s="8">
        <v>331</v>
      </c>
      <c r="N69" s="9" t="str">
        <f>B69</f>
        <v>Private</v>
      </c>
      <c r="O69" s="11">
        <f>C69/SUM(C68:C70)</f>
        <v>2.4758578179576742E-2</v>
      </c>
      <c r="P69" s="11">
        <f t="shared" ref="P69" si="51">D69/SUM(D68:D70)</f>
        <v>2.3349519578468852E-2</v>
      </c>
      <c r="Q69" s="11">
        <f t="shared" ref="Q69" si="52">E69/SUM(E68:E70)</f>
        <v>2.3698160274399749E-2</v>
      </c>
      <c r="R69" s="11">
        <f t="shared" ref="R69" si="53">F69/SUM(F68:F70)</f>
        <v>2.3819429997919701E-2</v>
      </c>
      <c r="S69" s="31">
        <f t="shared" ref="S69" si="54">G69/SUM(G68:G70)</f>
        <v>2.3541453428863868E-2</v>
      </c>
      <c r="T69" s="11">
        <f t="shared" ref="T69" si="55">H69/SUM(H68:H70)</f>
        <v>3.3816918675929709E-2</v>
      </c>
      <c r="U69" s="11">
        <f t="shared" ref="U69" si="56">I69/SUM(I68:I70)</f>
        <v>2.4496406518878428E-2</v>
      </c>
      <c r="V69" s="11">
        <f t="shared" ref="V69" si="57">J69/SUM(J68:J70)</f>
        <v>3.1404305747580484E-2</v>
      </c>
      <c r="W69" s="11">
        <f>K69/SUM(K68:K70)</f>
        <v>3.2435080842724152E-2</v>
      </c>
    </row>
    <row r="70" spans="2:23">
      <c r="B70" s="3" t="s">
        <v>115</v>
      </c>
      <c r="C70" s="8">
        <v>9256</v>
      </c>
      <c r="D70" s="8">
        <v>9206</v>
      </c>
      <c r="E70" s="8">
        <v>9135</v>
      </c>
      <c r="F70" s="8">
        <v>9138</v>
      </c>
      <c r="G70" s="8">
        <v>9290</v>
      </c>
      <c r="H70" s="8">
        <v>9149</v>
      </c>
      <c r="I70" s="8">
        <v>9320</v>
      </c>
      <c r="J70" s="8">
        <v>9505</v>
      </c>
      <c r="K70" s="8">
        <v>9527</v>
      </c>
      <c r="N70" s="9" t="str">
        <f>B70</f>
        <v>Public</v>
      </c>
      <c r="O70" s="11">
        <f>C70/SUM(C68:C70)</f>
        <v>0.95089377439901379</v>
      </c>
      <c r="P70" s="11">
        <f t="shared" ref="P70" si="58">D70/SUM(D68:D70)</f>
        <v>0.95113131521851435</v>
      </c>
      <c r="Q70" s="11">
        <f t="shared" ref="Q70" si="59">E70/SUM(E68:E70)</f>
        <v>0.94948550046772684</v>
      </c>
      <c r="R70" s="11">
        <f t="shared" ref="R70" si="60">F70/SUM(F68:F70)</f>
        <v>0.9504888703973372</v>
      </c>
      <c r="S70" s="31">
        <f t="shared" ref="S70" si="61">G70/SUM(G68:G70)</f>
        <v>0.95087001023541451</v>
      </c>
      <c r="T70" s="11">
        <f t="shared" ref="T70" si="62">H70/SUM(H68:H70)</f>
        <v>0.9347159787494892</v>
      </c>
      <c r="U70" s="11">
        <f t="shared" ref="U70" si="63">I70/SUM(I68:I70)</f>
        <v>0.94341532543779738</v>
      </c>
      <c r="V70" s="11">
        <f t="shared" ref="V70" si="64">J70/SUM(J68:J70)</f>
        <v>0.9386727236816117</v>
      </c>
      <c r="W70" s="11">
        <f t="shared" ref="W70" si="65">K70/SUM(K68:K70)</f>
        <v>0.93356197942185204</v>
      </c>
    </row>
    <row r="71" spans="2:23">
      <c r="B71" s="137" t="s">
        <v>153</v>
      </c>
      <c r="C71" s="138">
        <v>2426</v>
      </c>
      <c r="D71" s="138">
        <v>2468</v>
      </c>
      <c r="E71" s="138">
        <v>2442</v>
      </c>
      <c r="F71" s="138">
        <v>2419</v>
      </c>
      <c r="G71" s="138">
        <v>2537</v>
      </c>
      <c r="H71" s="138">
        <v>2168.5</v>
      </c>
      <c r="I71" s="138">
        <v>2376.5</v>
      </c>
      <c r="J71" s="138">
        <v>2325.5</v>
      </c>
      <c r="K71" s="138">
        <v>2129</v>
      </c>
    </row>
    <row r="72" spans="2:23">
      <c r="B72" s="139" t="s">
        <v>154</v>
      </c>
      <c r="C72" s="140">
        <v>2512</v>
      </c>
      <c r="D72" s="140">
        <v>2457</v>
      </c>
      <c r="E72" s="140">
        <v>2464</v>
      </c>
      <c r="F72" s="140">
        <v>2429</v>
      </c>
      <c r="G72" s="140">
        <v>2431</v>
      </c>
      <c r="H72" s="140">
        <v>2440.5</v>
      </c>
      <c r="I72" s="140">
        <v>2294.5</v>
      </c>
      <c r="J72" s="140">
        <v>2399.5</v>
      </c>
      <c r="K72" s="140">
        <v>2389</v>
      </c>
      <c r="M72" s="1"/>
      <c r="N72" s="1"/>
      <c r="O72" s="1"/>
      <c r="P72" s="1"/>
      <c r="Q72" s="1"/>
      <c r="R72" s="1"/>
      <c r="S72" s="30"/>
      <c r="T72" s="1"/>
      <c r="U72" s="1"/>
      <c r="V72" s="1"/>
      <c r="W72" s="1"/>
    </row>
    <row r="73" spans="2:23">
      <c r="B73" s="139" t="s">
        <v>155</v>
      </c>
      <c r="C73" s="140">
        <v>2521</v>
      </c>
      <c r="D73" s="140">
        <v>2498</v>
      </c>
      <c r="E73" s="140">
        <v>2491</v>
      </c>
      <c r="F73" s="140">
        <v>2481.5</v>
      </c>
      <c r="G73" s="140">
        <v>2407</v>
      </c>
      <c r="H73" s="140">
        <v>2356.5</v>
      </c>
      <c r="I73" s="140">
        <v>2406.5</v>
      </c>
      <c r="J73" s="140">
        <v>2226.5</v>
      </c>
      <c r="K73" s="140">
        <v>2435</v>
      </c>
      <c r="O73" s="11"/>
      <c r="P73" s="11"/>
      <c r="Q73" s="11"/>
      <c r="R73" s="11"/>
      <c r="S73" s="31"/>
      <c r="T73" s="11"/>
      <c r="U73" s="11"/>
      <c r="V73" s="11"/>
      <c r="W73" s="11"/>
    </row>
    <row r="74" spans="2:23">
      <c r="B74" s="139" t="s">
        <v>156</v>
      </c>
      <c r="C74" s="140">
        <v>2531</v>
      </c>
      <c r="D74" s="140">
        <v>2553</v>
      </c>
      <c r="E74" s="140">
        <v>2526</v>
      </c>
      <c r="F74" s="140">
        <v>2477</v>
      </c>
      <c r="G74" s="140">
        <v>2504</v>
      </c>
      <c r="H74" s="140">
        <v>2316</v>
      </c>
      <c r="I74" s="140">
        <v>2354</v>
      </c>
      <c r="J74" s="140">
        <v>2429</v>
      </c>
      <c r="K74" s="140">
        <v>2380</v>
      </c>
      <c r="O74" s="11"/>
      <c r="P74" s="11"/>
      <c r="Q74" s="11"/>
      <c r="R74" s="11"/>
      <c r="S74" s="31"/>
      <c r="T74" s="11"/>
      <c r="U74" s="11"/>
      <c r="V74" s="11"/>
      <c r="W74" s="11"/>
    </row>
    <row r="75" spans="2:23">
      <c r="B75" s="139" t="s">
        <v>157</v>
      </c>
      <c r="C75" s="140">
        <v>2429</v>
      </c>
      <c r="D75" s="140">
        <v>2550</v>
      </c>
      <c r="E75" s="140">
        <v>2567</v>
      </c>
      <c r="F75" s="140">
        <v>2533</v>
      </c>
      <c r="G75" s="140">
        <v>2476</v>
      </c>
      <c r="H75" s="140">
        <v>2445</v>
      </c>
      <c r="I75" s="140">
        <v>2313</v>
      </c>
      <c r="J75" s="140">
        <v>2316</v>
      </c>
      <c r="K75" s="140">
        <v>2486</v>
      </c>
      <c r="O75" s="11"/>
      <c r="P75" s="11"/>
      <c r="Q75" s="11"/>
      <c r="R75" s="11"/>
      <c r="S75" s="31"/>
      <c r="T75" s="11"/>
      <c r="U75" s="11"/>
      <c r="V75" s="11"/>
      <c r="W75" s="11"/>
    </row>
    <row r="76" spans="2:23">
      <c r="B76" s="139" t="s">
        <v>158</v>
      </c>
      <c r="C76" s="140">
        <v>2468</v>
      </c>
      <c r="D76" s="140">
        <v>2440</v>
      </c>
      <c r="E76" s="140">
        <v>2597</v>
      </c>
      <c r="F76" s="140">
        <v>2544</v>
      </c>
      <c r="G76" s="140">
        <v>2559</v>
      </c>
      <c r="H76" s="140">
        <v>2432</v>
      </c>
      <c r="I76" s="140">
        <v>2387</v>
      </c>
      <c r="J76" s="140">
        <v>2327</v>
      </c>
      <c r="K76" s="140">
        <v>2344</v>
      </c>
    </row>
    <row r="77" spans="2:23">
      <c r="B77" s="139" t="s">
        <v>159</v>
      </c>
      <c r="C77" s="140">
        <v>2347</v>
      </c>
      <c r="D77" s="140">
        <v>2463</v>
      </c>
      <c r="E77" s="140">
        <v>2461</v>
      </c>
      <c r="F77" s="140">
        <v>2594</v>
      </c>
      <c r="G77" s="140">
        <v>2568</v>
      </c>
      <c r="H77" s="140">
        <v>2520</v>
      </c>
      <c r="I77" s="140">
        <v>2415</v>
      </c>
      <c r="J77" s="140">
        <v>2380</v>
      </c>
      <c r="K77" s="140">
        <v>2354</v>
      </c>
      <c r="M77" s="1"/>
      <c r="N77" s="1"/>
      <c r="O77" s="1"/>
      <c r="P77" s="1"/>
      <c r="Q77" s="1"/>
      <c r="R77" s="1"/>
      <c r="S77" s="30"/>
      <c r="T77" s="1"/>
      <c r="U77" s="1"/>
      <c r="V77" s="1"/>
      <c r="W77" s="1"/>
    </row>
    <row r="78" spans="2:23">
      <c r="B78" s="139" t="s">
        <v>160</v>
      </c>
      <c r="C78" s="140">
        <v>2273</v>
      </c>
      <c r="D78" s="140">
        <v>2344</v>
      </c>
      <c r="E78" s="140">
        <v>2480</v>
      </c>
      <c r="F78" s="140">
        <v>2455</v>
      </c>
      <c r="G78" s="140">
        <v>2586</v>
      </c>
      <c r="H78" s="140">
        <v>2517</v>
      </c>
      <c r="I78" s="140">
        <v>2459</v>
      </c>
      <c r="J78" s="140">
        <v>2363</v>
      </c>
      <c r="K78" s="140">
        <v>2408</v>
      </c>
      <c r="O78" s="11"/>
      <c r="P78" s="11"/>
      <c r="Q78" s="11"/>
      <c r="R78" s="11"/>
      <c r="S78" s="31"/>
      <c r="T78" s="11"/>
      <c r="U78" s="11"/>
      <c r="V78" s="11"/>
      <c r="W78" s="11"/>
    </row>
    <row r="79" spans="2:23">
      <c r="B79" s="139" t="s">
        <v>161</v>
      </c>
      <c r="C79" s="140">
        <v>2316</v>
      </c>
      <c r="D79" s="140">
        <v>2288</v>
      </c>
      <c r="E79" s="140">
        <v>2315</v>
      </c>
      <c r="F79" s="140">
        <v>2458</v>
      </c>
      <c r="G79" s="140">
        <v>2467</v>
      </c>
      <c r="H79" s="140">
        <v>2546</v>
      </c>
      <c r="I79" s="140">
        <v>2478</v>
      </c>
      <c r="J79" s="140">
        <v>2402</v>
      </c>
      <c r="K79" s="140">
        <v>2356</v>
      </c>
      <c r="O79" s="11"/>
      <c r="P79" s="11"/>
      <c r="Q79" s="11"/>
      <c r="R79" s="11"/>
      <c r="S79" s="31"/>
      <c r="T79" s="11"/>
      <c r="U79" s="11"/>
      <c r="V79" s="11"/>
      <c r="W79" s="11"/>
    </row>
    <row r="80" spans="2:23">
      <c r="B80" s="139" t="s">
        <v>163</v>
      </c>
      <c r="C80" s="140">
        <v>2375</v>
      </c>
      <c r="D80" s="140">
        <v>2339</v>
      </c>
      <c r="E80" s="140">
        <v>2294</v>
      </c>
      <c r="F80" s="140">
        <v>2315</v>
      </c>
      <c r="G80" s="140">
        <v>2437</v>
      </c>
      <c r="H80" s="140">
        <v>2420</v>
      </c>
      <c r="I80" s="140">
        <v>2466</v>
      </c>
      <c r="J80" s="140">
        <v>2497</v>
      </c>
      <c r="K80" s="140">
        <v>2389</v>
      </c>
      <c r="O80" s="11"/>
      <c r="P80" s="11"/>
      <c r="Q80" s="11"/>
      <c r="R80" s="11"/>
      <c r="S80" s="31"/>
      <c r="T80" s="11"/>
      <c r="U80" s="11"/>
      <c r="V80" s="11"/>
      <c r="W80" s="11"/>
    </row>
    <row r="81" spans="2:23">
      <c r="B81" s="139" t="s">
        <v>164</v>
      </c>
      <c r="C81" s="140">
        <v>2260</v>
      </c>
      <c r="D81" s="140">
        <v>2409</v>
      </c>
      <c r="E81" s="140">
        <v>2271</v>
      </c>
      <c r="F81" s="140">
        <v>2239</v>
      </c>
      <c r="G81" s="140">
        <v>2330</v>
      </c>
      <c r="H81" s="140">
        <v>2361</v>
      </c>
      <c r="I81" s="140">
        <v>2381</v>
      </c>
      <c r="J81" s="140">
        <v>2405</v>
      </c>
      <c r="K81" s="140">
        <v>2484</v>
      </c>
    </row>
    <row r="82" spans="2:23">
      <c r="B82" s="139" t="s">
        <v>165</v>
      </c>
      <c r="C82" s="140">
        <v>2245</v>
      </c>
      <c r="D82" s="140">
        <v>2200</v>
      </c>
      <c r="E82" s="140">
        <v>2281</v>
      </c>
      <c r="F82" s="140">
        <v>2189</v>
      </c>
      <c r="G82" s="140">
        <v>2182</v>
      </c>
      <c r="H82" s="140">
        <v>2216</v>
      </c>
      <c r="I82" s="140">
        <v>2289</v>
      </c>
      <c r="J82" s="140">
        <v>2382</v>
      </c>
      <c r="K82" s="140">
        <v>2469</v>
      </c>
      <c r="M82" s="1"/>
      <c r="N82" s="1"/>
      <c r="O82" s="1"/>
      <c r="P82" s="1"/>
      <c r="Q82" s="1"/>
      <c r="R82" s="1"/>
      <c r="S82" s="30"/>
      <c r="T82" s="1"/>
      <c r="U82" s="1"/>
      <c r="V82" s="1"/>
      <c r="W82" s="1"/>
    </row>
    <row r="83" spans="2:23">
      <c r="B83" s="139" t="s">
        <v>166</v>
      </c>
      <c r="C83" s="140">
        <v>2564</v>
      </c>
      <c r="D83" s="140">
        <v>2381</v>
      </c>
      <c r="E83" s="140">
        <v>2306</v>
      </c>
      <c r="F83" s="140">
        <v>2339</v>
      </c>
      <c r="G83" s="140">
        <v>2315</v>
      </c>
      <c r="H83" s="140">
        <v>2273</v>
      </c>
      <c r="I83" s="140">
        <v>2307</v>
      </c>
      <c r="J83" s="140">
        <v>2429</v>
      </c>
      <c r="K83" s="140">
        <v>2411</v>
      </c>
      <c r="O83" s="11"/>
      <c r="P83" s="11"/>
      <c r="Q83" s="11"/>
      <c r="R83" s="11"/>
      <c r="S83" s="31"/>
      <c r="T83" s="11"/>
      <c r="U83" s="11"/>
      <c r="V83" s="11"/>
      <c r="W83" s="11"/>
    </row>
    <row r="84" spans="2:23">
      <c r="B84" s="139" t="s">
        <v>247</v>
      </c>
      <c r="C84" s="140">
        <v>9734</v>
      </c>
      <c r="D84" s="140">
        <v>9679</v>
      </c>
      <c r="E84" s="140">
        <v>9621</v>
      </c>
      <c r="F84" s="140">
        <v>9614</v>
      </c>
      <c r="G84" s="140">
        <v>9770</v>
      </c>
      <c r="H84" s="140">
        <v>9788</v>
      </c>
      <c r="I84" s="140">
        <v>9879</v>
      </c>
      <c r="J84" s="140">
        <v>10126</v>
      </c>
      <c r="K84" s="140">
        <v>10205</v>
      </c>
      <c r="O84" s="11"/>
      <c r="P84" s="11"/>
      <c r="Q84" s="11"/>
      <c r="R84" s="11"/>
      <c r="S84" s="31"/>
      <c r="T84" s="11"/>
      <c r="U84" s="11"/>
      <c r="V84" s="11"/>
      <c r="W84" s="11"/>
    </row>
    <row r="85" spans="2:23">
      <c r="O85" s="11"/>
      <c r="P85" s="11"/>
      <c r="Q85" s="11"/>
      <c r="R85" s="11"/>
      <c r="S85" s="31"/>
      <c r="T85" s="11"/>
      <c r="U85" s="11"/>
      <c r="V85" s="11"/>
      <c r="W85" s="11"/>
    </row>
    <row r="87" spans="2:23">
      <c r="M87" s="1"/>
      <c r="N87" s="1"/>
      <c r="O87" s="1"/>
      <c r="P87" s="1"/>
      <c r="Q87" s="1"/>
      <c r="R87" s="1"/>
      <c r="S87" s="30"/>
      <c r="T87" s="1"/>
      <c r="U87" s="1"/>
      <c r="V87" s="1"/>
      <c r="W87" s="1"/>
    </row>
    <row r="88" spans="2:23">
      <c r="O88" s="11"/>
      <c r="P88" s="11"/>
      <c r="Q88" s="11"/>
      <c r="R88" s="11"/>
      <c r="S88" s="31"/>
      <c r="T88" s="11"/>
      <c r="U88" s="11"/>
      <c r="V88" s="11"/>
      <c r="W88" s="11"/>
    </row>
    <row r="89" spans="2:23">
      <c r="O89" s="11"/>
      <c r="P89" s="11"/>
      <c r="Q89" s="11"/>
      <c r="R89" s="11"/>
      <c r="S89" s="31"/>
      <c r="T89" s="11"/>
      <c r="U89" s="11"/>
      <c r="V89" s="11"/>
      <c r="W89" s="11"/>
    </row>
    <row r="90" spans="2:23">
      <c r="O90" s="11"/>
      <c r="P90" s="11"/>
      <c r="Q90" s="11"/>
      <c r="R90" s="11"/>
      <c r="S90" s="31"/>
      <c r="T90" s="11"/>
      <c r="U90" s="11"/>
      <c r="V90" s="11"/>
      <c r="W90" s="11"/>
    </row>
    <row r="92" spans="2:23">
      <c r="M92" s="1"/>
      <c r="N92" s="1"/>
      <c r="O92" s="1"/>
      <c r="P92" s="1"/>
      <c r="Q92" s="1"/>
      <c r="R92" s="1"/>
      <c r="S92" s="30"/>
      <c r="T92" s="1"/>
      <c r="U92" s="1"/>
      <c r="V92" s="1"/>
      <c r="W92" s="1"/>
    </row>
    <row r="93" spans="2:23">
      <c r="O93" s="11"/>
      <c r="P93" s="11"/>
      <c r="Q93" s="11"/>
      <c r="R93" s="11"/>
      <c r="S93" s="31"/>
      <c r="T93" s="11"/>
      <c r="U93" s="11"/>
      <c r="V93" s="11"/>
      <c r="W93" s="11"/>
    </row>
    <row r="94" spans="2:23">
      <c r="O94" s="11"/>
      <c r="P94" s="11"/>
      <c r="Q94" s="11"/>
      <c r="R94" s="11"/>
      <c r="S94" s="31"/>
      <c r="T94" s="11"/>
      <c r="U94" s="11"/>
      <c r="V94" s="11"/>
      <c r="W94" s="11"/>
    </row>
    <row r="95" spans="2:23">
      <c r="O95" s="11"/>
      <c r="P95" s="11"/>
      <c r="Q95" s="11"/>
      <c r="R95" s="11"/>
      <c r="S95" s="31"/>
      <c r="T95" s="11"/>
      <c r="U95" s="11"/>
      <c r="V95" s="11"/>
      <c r="W95" s="11"/>
    </row>
    <row r="97" spans="13:23">
      <c r="M97" s="1"/>
      <c r="N97" s="1"/>
      <c r="O97" s="1"/>
      <c r="P97" s="1"/>
      <c r="Q97" s="1"/>
      <c r="R97" s="1"/>
      <c r="S97" s="30"/>
      <c r="T97" s="1"/>
      <c r="U97" s="1"/>
      <c r="V97" s="1"/>
      <c r="W97" s="1"/>
    </row>
    <row r="98" spans="13:23">
      <c r="O98" s="11"/>
      <c r="P98" s="11"/>
      <c r="Q98" s="11"/>
      <c r="R98" s="11"/>
      <c r="S98" s="31"/>
      <c r="T98" s="11"/>
      <c r="U98" s="11"/>
      <c r="V98" s="11"/>
      <c r="W98" s="11"/>
    </row>
    <row r="99" spans="13:23">
      <c r="O99" s="11"/>
      <c r="P99" s="11"/>
      <c r="Q99" s="11"/>
      <c r="R99" s="11"/>
      <c r="S99" s="31"/>
      <c r="T99" s="11"/>
      <c r="U99" s="11"/>
      <c r="V99" s="11"/>
      <c r="W99" s="11"/>
    </row>
    <row r="100" spans="13:23">
      <c r="O100" s="11"/>
      <c r="P100" s="11"/>
      <c r="Q100" s="11"/>
      <c r="R100" s="11"/>
      <c r="S100" s="31"/>
      <c r="T100" s="11"/>
      <c r="U100" s="11"/>
      <c r="V100" s="11"/>
      <c r="W100" s="11"/>
    </row>
    <row r="102" spans="13:23">
      <c r="M102" s="1"/>
      <c r="N102" s="1"/>
      <c r="O102" s="1"/>
      <c r="P102" s="1"/>
      <c r="Q102" s="1"/>
      <c r="R102" s="1"/>
      <c r="S102" s="30"/>
      <c r="T102" s="1"/>
      <c r="U102" s="1"/>
      <c r="V102" s="1"/>
      <c r="W102" s="1"/>
    </row>
    <row r="103" spans="13:23">
      <c r="O103" s="11"/>
      <c r="P103" s="11"/>
      <c r="Q103" s="11"/>
      <c r="R103" s="11"/>
      <c r="S103" s="31"/>
      <c r="T103" s="11"/>
      <c r="U103" s="11"/>
      <c r="V103" s="11"/>
      <c r="W103" s="11"/>
    </row>
    <row r="104" spans="13:23">
      <c r="O104" s="11"/>
      <c r="P104" s="11"/>
      <c r="Q104" s="11"/>
      <c r="R104" s="11"/>
      <c r="S104" s="31"/>
      <c r="T104" s="11"/>
      <c r="U104" s="11"/>
      <c r="V104" s="11"/>
      <c r="W104" s="11"/>
    </row>
    <row r="105" spans="13:23">
      <c r="O105" s="11"/>
      <c r="P105" s="11"/>
      <c r="Q105" s="11"/>
      <c r="R105" s="11"/>
      <c r="S105" s="31"/>
      <c r="T105" s="11"/>
      <c r="U105" s="11"/>
      <c r="V105" s="11"/>
      <c r="W105" s="11"/>
    </row>
    <row r="107" spans="13:23">
      <c r="M107" s="1"/>
      <c r="N107" s="1"/>
      <c r="O107" s="1"/>
      <c r="P107" s="1"/>
      <c r="Q107" s="1"/>
      <c r="R107" s="1"/>
      <c r="S107" s="30"/>
      <c r="T107" s="1"/>
      <c r="U107" s="1"/>
      <c r="V107" s="1"/>
      <c r="W107" s="1"/>
    </row>
    <row r="108" spans="13:23">
      <c r="O108" s="11"/>
      <c r="P108" s="11"/>
      <c r="Q108" s="11"/>
      <c r="R108" s="11"/>
      <c r="S108" s="31"/>
      <c r="T108" s="11"/>
      <c r="U108" s="11"/>
      <c r="V108" s="11"/>
      <c r="W108" s="11"/>
    </row>
    <row r="109" spans="13:23">
      <c r="O109" s="11"/>
      <c r="P109" s="11"/>
      <c r="Q109" s="11"/>
      <c r="R109" s="11"/>
      <c r="S109" s="31"/>
      <c r="T109" s="11"/>
      <c r="U109" s="11"/>
      <c r="V109" s="11"/>
      <c r="W109" s="11"/>
    </row>
    <row r="110" spans="13:23">
      <c r="O110" s="11"/>
      <c r="P110" s="11"/>
      <c r="Q110" s="11"/>
      <c r="R110" s="11"/>
      <c r="S110" s="31"/>
      <c r="T110" s="11"/>
      <c r="U110" s="11"/>
      <c r="V110" s="11"/>
      <c r="W110" s="11"/>
    </row>
    <row r="112" spans="13:23">
      <c r="M112" s="1"/>
      <c r="N112" s="1"/>
      <c r="O112" s="1"/>
      <c r="P112" s="1"/>
      <c r="Q112" s="1"/>
      <c r="R112" s="1"/>
      <c r="S112" s="30"/>
      <c r="T112" s="1"/>
      <c r="U112" s="1"/>
      <c r="V112" s="1"/>
      <c r="W112" s="1"/>
    </row>
    <row r="113" spans="13:23">
      <c r="O113" s="11"/>
      <c r="P113" s="11"/>
      <c r="Q113" s="11"/>
      <c r="R113" s="11"/>
      <c r="S113" s="31"/>
      <c r="T113" s="11"/>
      <c r="U113" s="11"/>
      <c r="V113" s="11"/>
      <c r="W113" s="11"/>
    </row>
    <row r="114" spans="13:23">
      <c r="O114" s="11"/>
      <c r="P114" s="11"/>
      <c r="Q114" s="11"/>
      <c r="R114" s="11"/>
      <c r="S114" s="31"/>
      <c r="T114" s="11"/>
      <c r="U114" s="11"/>
      <c r="V114" s="11"/>
      <c r="W114" s="11"/>
    </row>
    <row r="115" spans="13:23">
      <c r="O115" s="11"/>
      <c r="P115" s="11"/>
      <c r="Q115" s="11"/>
      <c r="R115" s="11"/>
      <c r="S115" s="31"/>
      <c r="T115" s="11"/>
      <c r="U115" s="11"/>
      <c r="V115" s="11"/>
      <c r="W115" s="11"/>
    </row>
    <row r="117" spans="13:23">
      <c r="M117" s="1"/>
      <c r="N117" s="1"/>
      <c r="O117" s="1"/>
      <c r="P117" s="1"/>
      <c r="Q117" s="1"/>
      <c r="R117" s="1"/>
      <c r="S117" s="30"/>
      <c r="T117" s="1"/>
      <c r="U117" s="1"/>
      <c r="V117" s="1"/>
      <c r="W117" s="1"/>
    </row>
    <row r="118" spans="13:23">
      <c r="O118" s="11"/>
      <c r="P118" s="11"/>
      <c r="Q118" s="11"/>
      <c r="R118" s="11"/>
      <c r="S118" s="31"/>
      <c r="T118" s="11"/>
      <c r="U118" s="11"/>
      <c r="V118" s="11"/>
      <c r="W118" s="11"/>
    </row>
    <row r="119" spans="13:23">
      <c r="O119" s="11"/>
      <c r="P119" s="11"/>
      <c r="Q119" s="11"/>
      <c r="R119" s="11"/>
      <c r="S119" s="31"/>
      <c r="T119" s="11"/>
      <c r="U119" s="11"/>
      <c r="V119" s="11"/>
      <c r="W119" s="11"/>
    </row>
    <row r="120" spans="13:23">
      <c r="O120" s="11"/>
      <c r="P120" s="11"/>
      <c r="Q120" s="11"/>
      <c r="R120" s="11"/>
      <c r="S120" s="31"/>
      <c r="T120" s="11"/>
      <c r="U120" s="11"/>
      <c r="V120" s="11"/>
      <c r="W120" s="11"/>
    </row>
    <row r="122" spans="13:23">
      <c r="M122" s="1"/>
      <c r="N122" s="1"/>
      <c r="O122" s="1"/>
      <c r="P122" s="1"/>
      <c r="Q122" s="1"/>
      <c r="R122" s="1"/>
      <c r="S122" s="30"/>
      <c r="T122" s="1"/>
      <c r="U122" s="1"/>
      <c r="V122" s="1"/>
      <c r="W122" s="1"/>
    </row>
    <row r="123" spans="13:23">
      <c r="O123" s="11"/>
      <c r="P123" s="11"/>
      <c r="Q123" s="11"/>
      <c r="R123" s="11"/>
      <c r="S123" s="31"/>
      <c r="T123" s="11"/>
      <c r="U123" s="11"/>
      <c r="V123" s="11"/>
      <c r="W123" s="11"/>
    </row>
    <row r="124" spans="13:23">
      <c r="O124" s="11"/>
      <c r="P124" s="11"/>
      <c r="Q124" s="11"/>
      <c r="R124" s="11"/>
      <c r="S124" s="31"/>
      <c r="T124" s="11"/>
      <c r="U124" s="11"/>
      <c r="V124" s="11"/>
      <c r="W124" s="11"/>
    </row>
    <row r="125" spans="13:23">
      <c r="O125" s="11"/>
      <c r="P125" s="11"/>
      <c r="Q125" s="11"/>
      <c r="R125" s="11"/>
      <c r="S125" s="31"/>
      <c r="T125" s="11"/>
      <c r="U125" s="11"/>
      <c r="V125" s="11"/>
      <c r="W125" s="11"/>
    </row>
    <row r="127" spans="13:23">
      <c r="M127" s="1"/>
      <c r="N127" s="1"/>
      <c r="O127" s="1"/>
      <c r="P127" s="1"/>
      <c r="Q127" s="1"/>
      <c r="R127" s="1"/>
      <c r="S127" s="30"/>
      <c r="T127" s="1"/>
      <c r="U127" s="1"/>
      <c r="V127" s="1"/>
      <c r="W127" s="1"/>
    </row>
    <row r="128" spans="13:23">
      <c r="O128" s="11"/>
      <c r="P128" s="11"/>
      <c r="Q128" s="11"/>
      <c r="R128" s="11"/>
      <c r="S128" s="31"/>
      <c r="T128" s="11"/>
      <c r="U128" s="11"/>
      <c r="V128" s="11"/>
      <c r="W128" s="11"/>
    </row>
    <row r="129" spans="13:23">
      <c r="O129" s="11"/>
      <c r="P129" s="11"/>
      <c r="Q129" s="11"/>
      <c r="R129" s="11"/>
      <c r="S129" s="31"/>
      <c r="T129" s="11"/>
      <c r="U129" s="11"/>
      <c r="V129" s="11"/>
      <c r="W129" s="11"/>
    </row>
    <row r="130" spans="13:23">
      <c r="O130" s="11"/>
      <c r="P130" s="11"/>
      <c r="Q130" s="11"/>
      <c r="R130" s="11"/>
      <c r="S130" s="31"/>
      <c r="T130" s="11"/>
      <c r="U130" s="11"/>
      <c r="V130" s="11"/>
      <c r="W130" s="11"/>
    </row>
    <row r="132" spans="13:23">
      <c r="M132" s="1"/>
      <c r="N132" s="1"/>
      <c r="O132" s="1"/>
      <c r="P132" s="1"/>
      <c r="Q132" s="1"/>
      <c r="R132" s="1"/>
      <c r="S132" s="30"/>
      <c r="T132" s="1"/>
      <c r="U132" s="1"/>
      <c r="V132" s="1"/>
      <c r="W132" s="1"/>
    </row>
    <row r="133" spans="13:23">
      <c r="O133" s="11"/>
      <c r="P133" s="11"/>
      <c r="Q133" s="11"/>
      <c r="R133" s="11"/>
      <c r="S133" s="31"/>
      <c r="T133" s="11"/>
      <c r="U133" s="11"/>
      <c r="V133" s="11"/>
      <c r="W133" s="11"/>
    </row>
    <row r="134" spans="13:23">
      <c r="O134" s="11"/>
      <c r="P134" s="11"/>
      <c r="Q134" s="11"/>
      <c r="R134" s="11"/>
      <c r="S134" s="31"/>
      <c r="T134" s="11"/>
      <c r="U134" s="11"/>
      <c r="V134" s="11"/>
      <c r="W134" s="11"/>
    </row>
    <row r="135" spans="13:23">
      <c r="O135" s="11"/>
      <c r="P135" s="11"/>
      <c r="Q135" s="11"/>
      <c r="R135" s="11"/>
      <c r="S135" s="31"/>
      <c r="T135" s="11"/>
      <c r="U135" s="11"/>
      <c r="V135" s="11"/>
      <c r="W135" s="11"/>
    </row>
    <row r="137" spans="13:23">
      <c r="M137" s="1"/>
      <c r="N137" s="1"/>
      <c r="O137" s="1"/>
      <c r="P137" s="1"/>
      <c r="Q137" s="1"/>
      <c r="R137" s="1"/>
      <c r="S137" s="30"/>
      <c r="T137" s="1"/>
      <c r="U137" s="1"/>
      <c r="V137" s="1"/>
      <c r="W137" s="1"/>
    </row>
    <row r="138" spans="13:23">
      <c r="O138" s="11"/>
      <c r="P138" s="11"/>
      <c r="Q138" s="11"/>
      <c r="R138" s="11"/>
      <c r="S138" s="31"/>
      <c r="T138" s="11"/>
      <c r="U138" s="11"/>
      <c r="V138" s="11"/>
      <c r="W138" s="11"/>
    </row>
    <row r="139" spans="13:23">
      <c r="O139" s="11"/>
      <c r="P139" s="11"/>
      <c r="Q139" s="11"/>
      <c r="R139" s="11"/>
      <c r="S139" s="31"/>
      <c r="T139" s="11"/>
      <c r="U139" s="11"/>
      <c r="V139" s="11"/>
      <c r="W139" s="11"/>
    </row>
    <row r="141" spans="13:23">
      <c r="M141" s="1"/>
      <c r="N141" s="1"/>
      <c r="O141" s="1"/>
      <c r="P141" s="1"/>
      <c r="Q141" s="1"/>
      <c r="R141" s="1"/>
      <c r="S141" s="30"/>
      <c r="T141" s="1"/>
      <c r="U141" s="1"/>
      <c r="V141" s="1"/>
      <c r="W141" s="1"/>
    </row>
    <row r="142" spans="13:23">
      <c r="O142" s="11"/>
      <c r="P142" s="11"/>
      <c r="Q142" s="11"/>
      <c r="R142" s="11"/>
      <c r="S142" s="31"/>
      <c r="T142" s="11"/>
      <c r="U142" s="11"/>
      <c r="V142" s="11"/>
      <c r="W142" s="11"/>
    </row>
    <row r="143" spans="13:23">
      <c r="O143" s="11"/>
      <c r="P143" s="11"/>
      <c r="Q143" s="11"/>
      <c r="R143" s="11"/>
      <c r="S143" s="31"/>
      <c r="T143" s="11"/>
      <c r="U143" s="11"/>
      <c r="V143" s="11"/>
      <c r="W143" s="11"/>
    </row>
    <row r="144" spans="13:23">
      <c r="O144" s="11"/>
      <c r="P144" s="11"/>
      <c r="Q144" s="11"/>
      <c r="R144" s="11"/>
      <c r="S144" s="31"/>
      <c r="T144" s="11"/>
      <c r="U144" s="11"/>
      <c r="V144" s="11"/>
      <c r="W144" s="11"/>
    </row>
    <row r="146" spans="13:23">
      <c r="M146" s="1"/>
      <c r="N146" s="1"/>
      <c r="O146" s="1"/>
      <c r="P146" s="1"/>
      <c r="Q146" s="1"/>
      <c r="R146" s="1"/>
      <c r="S146" s="30"/>
      <c r="T146" s="1"/>
      <c r="U146" s="1"/>
      <c r="V146" s="1"/>
      <c r="W146" s="1"/>
    </row>
    <row r="147" spans="13:23">
      <c r="O147" s="11"/>
      <c r="P147" s="11"/>
      <c r="Q147" s="11"/>
      <c r="R147" s="11"/>
      <c r="S147" s="31"/>
      <c r="T147" s="11"/>
      <c r="U147" s="11"/>
      <c r="V147" s="11"/>
      <c r="W147" s="11"/>
    </row>
    <row r="148" spans="13:23">
      <c r="O148" s="11"/>
      <c r="P148" s="11"/>
      <c r="Q148" s="11"/>
      <c r="R148" s="11"/>
      <c r="S148" s="31"/>
      <c r="T148" s="11"/>
      <c r="U148" s="11"/>
      <c r="V148" s="11"/>
      <c r="W148" s="11"/>
    </row>
    <row r="149" spans="13:23">
      <c r="O149" s="11"/>
      <c r="P149" s="11"/>
      <c r="Q149" s="11"/>
      <c r="R149" s="11"/>
      <c r="S149" s="31"/>
      <c r="T149" s="11"/>
      <c r="U149" s="11"/>
      <c r="V149" s="11"/>
      <c r="W149" s="11"/>
    </row>
    <row r="151" spans="13:23">
      <c r="M151" s="1"/>
      <c r="N151" s="1"/>
      <c r="O151" s="1"/>
      <c r="P151" s="1"/>
      <c r="Q151" s="1"/>
      <c r="R151" s="1"/>
      <c r="S151" s="30"/>
      <c r="T151" s="1"/>
      <c r="U151" s="1"/>
      <c r="V151" s="1"/>
      <c r="W151" s="1"/>
    </row>
    <row r="152" spans="13:23">
      <c r="O152" s="11"/>
      <c r="P152" s="11"/>
      <c r="Q152" s="11"/>
      <c r="R152" s="11"/>
      <c r="S152" s="31"/>
      <c r="T152" s="11"/>
      <c r="U152" s="11"/>
      <c r="V152" s="11"/>
      <c r="W152" s="11"/>
    </row>
    <row r="153" spans="13:23">
      <c r="O153" s="11"/>
      <c r="P153" s="11"/>
      <c r="Q153" s="11"/>
      <c r="R153" s="11"/>
      <c r="S153" s="31"/>
      <c r="T153" s="11"/>
      <c r="U153" s="11"/>
      <c r="V153" s="11"/>
      <c r="W153" s="11"/>
    </row>
    <row r="154" spans="13:23">
      <c r="O154" s="11"/>
      <c r="P154" s="11"/>
      <c r="Q154" s="11"/>
      <c r="R154" s="11"/>
      <c r="S154" s="31"/>
      <c r="T154" s="11"/>
      <c r="U154" s="11"/>
      <c r="V154" s="11"/>
      <c r="W154" s="11"/>
    </row>
    <row r="156" spans="13:23">
      <c r="M156" s="1"/>
      <c r="N156" s="1"/>
      <c r="O156" s="1"/>
      <c r="P156" s="1"/>
      <c r="Q156" s="1"/>
      <c r="R156" s="1"/>
      <c r="S156" s="30"/>
      <c r="T156" s="1"/>
      <c r="U156" s="1"/>
      <c r="V156" s="1"/>
      <c r="W156" s="1"/>
    </row>
    <row r="157" spans="13:23">
      <c r="O157" s="11"/>
      <c r="P157" s="11"/>
      <c r="Q157" s="11"/>
      <c r="R157" s="11"/>
      <c r="S157" s="31"/>
      <c r="T157" s="11"/>
      <c r="U157" s="11"/>
      <c r="V157" s="11"/>
      <c r="W157" s="11"/>
    </row>
    <row r="158" spans="13:23">
      <c r="O158" s="11"/>
      <c r="P158" s="11"/>
      <c r="Q158" s="11"/>
      <c r="R158" s="11"/>
      <c r="S158" s="31"/>
      <c r="T158" s="11"/>
      <c r="U158" s="11"/>
      <c r="V158" s="11"/>
      <c r="W158" s="11"/>
    </row>
    <row r="160" spans="13:23">
      <c r="M160" s="1"/>
      <c r="N160" s="1"/>
      <c r="O160" s="1"/>
      <c r="P160" s="1"/>
      <c r="Q160" s="1"/>
      <c r="R160" s="1"/>
      <c r="S160" s="30"/>
      <c r="T160" s="1"/>
      <c r="U160" s="1"/>
      <c r="V160" s="1"/>
      <c r="W160" s="1"/>
    </row>
    <row r="161" spans="13:23">
      <c r="O161" s="11"/>
      <c r="P161" s="11"/>
      <c r="Q161" s="11"/>
      <c r="R161" s="11"/>
      <c r="S161" s="31"/>
      <c r="T161" s="11"/>
      <c r="U161" s="11"/>
      <c r="V161" s="11"/>
      <c r="W161" s="11"/>
    </row>
    <row r="162" spans="13:23">
      <c r="O162" s="11"/>
      <c r="P162" s="11"/>
      <c r="Q162" s="11"/>
      <c r="R162" s="11"/>
      <c r="S162" s="31"/>
      <c r="T162" s="11"/>
      <c r="U162" s="11"/>
      <c r="V162" s="11"/>
      <c r="W162" s="11"/>
    </row>
    <row r="163" spans="13:23">
      <c r="O163" s="11"/>
      <c r="P163" s="11"/>
      <c r="Q163" s="11"/>
      <c r="R163" s="11"/>
      <c r="S163" s="31"/>
      <c r="T163" s="11"/>
      <c r="U163" s="11"/>
      <c r="V163" s="11"/>
      <c r="W163" s="11"/>
    </row>
    <row r="165" spans="13:23">
      <c r="M165" s="1"/>
      <c r="N165" s="1"/>
      <c r="O165" s="1"/>
      <c r="P165" s="1"/>
      <c r="Q165" s="1"/>
      <c r="R165" s="1"/>
      <c r="S165" s="30"/>
      <c r="T165" s="1"/>
      <c r="U165" s="1"/>
      <c r="V165" s="1"/>
      <c r="W165" s="1"/>
    </row>
    <row r="166" spans="13:23">
      <c r="O166" s="11"/>
      <c r="P166" s="11"/>
      <c r="Q166" s="11"/>
      <c r="R166" s="11"/>
      <c r="S166" s="31"/>
      <c r="T166" s="11"/>
      <c r="U166" s="11"/>
      <c r="V166" s="11"/>
      <c r="W166" s="11"/>
    </row>
    <row r="167" spans="13:23">
      <c r="O167" s="11"/>
      <c r="P167" s="11"/>
      <c r="Q167" s="11"/>
      <c r="R167" s="11"/>
      <c r="S167" s="31"/>
      <c r="T167" s="11"/>
      <c r="U167" s="11"/>
      <c r="V167" s="11"/>
      <c r="W167" s="11"/>
    </row>
    <row r="168" spans="13:23">
      <c r="O168" s="11"/>
      <c r="P168" s="11"/>
      <c r="Q168" s="11"/>
      <c r="R168" s="11"/>
      <c r="S168" s="31"/>
      <c r="T168" s="11"/>
      <c r="U168" s="11"/>
      <c r="V168" s="11"/>
      <c r="W168" s="11"/>
    </row>
    <row r="170" spans="13:23">
      <c r="M170" s="1"/>
      <c r="N170" s="1"/>
      <c r="O170" s="1"/>
      <c r="P170" s="1"/>
      <c r="Q170" s="1"/>
      <c r="R170" s="1"/>
      <c r="S170" s="30"/>
      <c r="T170" s="1"/>
      <c r="U170" s="1"/>
      <c r="V170" s="1"/>
      <c r="W170" s="1"/>
    </row>
    <row r="171" spans="13:23">
      <c r="O171" s="11"/>
      <c r="P171" s="11"/>
      <c r="Q171" s="11"/>
      <c r="R171" s="11"/>
      <c r="S171" s="31"/>
      <c r="T171" s="11"/>
      <c r="U171" s="11"/>
      <c r="V171" s="11"/>
      <c r="W171" s="11"/>
    </row>
    <row r="172" spans="13:23">
      <c r="O172" s="11"/>
      <c r="P172" s="11"/>
      <c r="Q172" s="11"/>
      <c r="R172" s="11"/>
      <c r="S172" s="31"/>
      <c r="T172" s="11"/>
      <c r="U172" s="11"/>
      <c r="V172" s="11"/>
      <c r="W172" s="11"/>
    </row>
    <row r="173" spans="13:23">
      <c r="O173" s="11"/>
      <c r="P173" s="11"/>
      <c r="Q173" s="11"/>
      <c r="R173" s="11"/>
      <c r="S173" s="31"/>
      <c r="T173" s="11"/>
      <c r="U173" s="11"/>
      <c r="V173" s="11"/>
      <c r="W173" s="11"/>
    </row>
    <row r="175" spans="13:23">
      <c r="M175" s="1"/>
      <c r="N175" s="1"/>
      <c r="O175" s="1"/>
      <c r="P175" s="1"/>
      <c r="Q175" s="1"/>
      <c r="R175" s="1"/>
      <c r="S175" s="30"/>
      <c r="T175" s="1"/>
      <c r="U175" s="1"/>
      <c r="V175" s="1"/>
      <c r="W175" s="1"/>
    </row>
    <row r="176" spans="13:23">
      <c r="O176" s="11"/>
      <c r="P176" s="11"/>
      <c r="Q176" s="11"/>
      <c r="R176" s="11"/>
      <c r="S176" s="31"/>
      <c r="T176" s="11"/>
      <c r="U176" s="11"/>
      <c r="V176" s="11"/>
      <c r="W176" s="11"/>
    </row>
    <row r="177" spans="13:23">
      <c r="O177" s="11"/>
      <c r="P177" s="11"/>
      <c r="Q177" s="11"/>
      <c r="R177" s="11"/>
      <c r="S177" s="31"/>
      <c r="T177" s="11"/>
      <c r="U177" s="11"/>
      <c r="V177" s="11"/>
      <c r="W177" s="11"/>
    </row>
    <row r="178" spans="13:23">
      <c r="O178" s="11"/>
      <c r="P178" s="11"/>
      <c r="Q178" s="11"/>
      <c r="R178" s="11"/>
      <c r="S178" s="31"/>
      <c r="T178" s="11"/>
      <c r="U178" s="11"/>
      <c r="V178" s="11"/>
      <c r="W178" s="11"/>
    </row>
    <row r="180" spans="13:23">
      <c r="M180" s="1"/>
      <c r="N180" s="1"/>
      <c r="O180" s="1"/>
      <c r="P180" s="1"/>
      <c r="Q180" s="1"/>
      <c r="R180" s="1"/>
      <c r="S180" s="30"/>
      <c r="T180" s="1"/>
      <c r="U180" s="1"/>
      <c r="V180" s="1"/>
      <c r="W180" s="1"/>
    </row>
    <row r="181" spans="13:23">
      <c r="O181" s="11"/>
      <c r="P181" s="11"/>
      <c r="Q181" s="11"/>
      <c r="R181" s="11"/>
      <c r="S181" s="31"/>
      <c r="T181" s="11"/>
      <c r="U181" s="11"/>
      <c r="V181" s="11"/>
      <c r="W181" s="11"/>
    </row>
    <row r="182" spans="13:23">
      <c r="O182" s="11"/>
      <c r="P182" s="11"/>
      <c r="Q182" s="11"/>
      <c r="R182" s="11"/>
      <c r="S182" s="31"/>
      <c r="T182" s="11"/>
      <c r="U182" s="11"/>
      <c r="V182" s="11"/>
      <c r="W182" s="11"/>
    </row>
    <row r="184" spans="13:23">
      <c r="M184" s="1"/>
      <c r="N184" s="1"/>
      <c r="O184" s="1"/>
      <c r="P184" s="1"/>
      <c r="Q184" s="1"/>
      <c r="R184" s="1"/>
      <c r="S184" s="30"/>
      <c r="T184" s="1"/>
      <c r="U184" s="1"/>
      <c r="V184" s="1"/>
      <c r="W184" s="1"/>
    </row>
    <row r="185" spans="13:23">
      <c r="O185" s="11"/>
      <c r="P185" s="11"/>
      <c r="Q185" s="11"/>
      <c r="R185" s="11"/>
      <c r="S185" s="31"/>
      <c r="T185" s="11"/>
      <c r="U185" s="11"/>
      <c r="V185" s="11"/>
      <c r="W185" s="11"/>
    </row>
    <row r="186" spans="13:23">
      <c r="O186" s="11"/>
      <c r="P186" s="11"/>
      <c r="Q186" s="11"/>
      <c r="R186" s="11"/>
      <c r="S186" s="31"/>
      <c r="T186" s="11"/>
      <c r="U186" s="11"/>
      <c r="V186" s="11"/>
      <c r="W186" s="11"/>
    </row>
    <row r="187" spans="13:23">
      <c r="O187" s="11"/>
      <c r="P187" s="11"/>
      <c r="Q187" s="11"/>
      <c r="R187" s="11"/>
      <c r="S187" s="31"/>
      <c r="T187" s="11"/>
      <c r="U187" s="11"/>
      <c r="V187" s="11"/>
      <c r="W187" s="11"/>
    </row>
    <row r="189" spans="13:23">
      <c r="M189" s="1"/>
      <c r="N189" s="1"/>
      <c r="O189" s="1"/>
      <c r="P189" s="1"/>
      <c r="Q189" s="1"/>
      <c r="R189" s="1"/>
      <c r="S189" s="30"/>
      <c r="T189" s="1"/>
      <c r="U189" s="1"/>
      <c r="V189" s="1"/>
      <c r="W189" s="1"/>
    </row>
    <row r="190" spans="13:23">
      <c r="O190" s="11"/>
      <c r="P190" s="11"/>
      <c r="Q190" s="11"/>
      <c r="R190" s="11"/>
      <c r="S190" s="31"/>
      <c r="T190" s="11"/>
      <c r="U190" s="11"/>
      <c r="V190" s="11"/>
      <c r="W190" s="11"/>
    </row>
    <row r="191" spans="13:23">
      <c r="O191" s="11"/>
      <c r="P191" s="11"/>
      <c r="Q191" s="11"/>
      <c r="R191" s="11"/>
      <c r="S191" s="31"/>
      <c r="T191" s="11"/>
      <c r="U191" s="11"/>
      <c r="V191" s="11"/>
      <c r="W191" s="11"/>
    </row>
    <row r="192" spans="13:23">
      <c r="O192" s="11"/>
      <c r="P192" s="11"/>
      <c r="Q192" s="11"/>
      <c r="R192" s="11"/>
      <c r="S192" s="31"/>
      <c r="T192" s="11"/>
      <c r="U192" s="11"/>
      <c r="V192" s="11"/>
      <c r="W192" s="11"/>
    </row>
    <row r="194" spans="13:23">
      <c r="M194" s="1"/>
      <c r="N194" s="1"/>
      <c r="O194" s="1"/>
      <c r="P194" s="1"/>
      <c r="Q194" s="1"/>
      <c r="R194" s="1"/>
      <c r="S194" s="30"/>
      <c r="T194" s="1"/>
      <c r="U194" s="1"/>
      <c r="V194" s="1"/>
      <c r="W194" s="1"/>
    </row>
    <row r="195" spans="13:23">
      <c r="O195" s="11"/>
      <c r="P195" s="11"/>
      <c r="Q195" s="11"/>
      <c r="R195" s="11"/>
      <c r="S195" s="31"/>
      <c r="T195" s="11"/>
      <c r="U195" s="11"/>
      <c r="V195" s="11"/>
      <c r="W195" s="11"/>
    </row>
    <row r="196" spans="13:23">
      <c r="O196" s="11"/>
      <c r="P196" s="11"/>
      <c r="Q196" s="11"/>
      <c r="R196" s="11"/>
      <c r="S196" s="31"/>
      <c r="T196" s="11"/>
      <c r="U196" s="11"/>
      <c r="V196" s="11"/>
      <c r="W196" s="11"/>
    </row>
    <row r="197" spans="13:23">
      <c r="O197" s="11"/>
      <c r="P197" s="11"/>
      <c r="Q197" s="11"/>
      <c r="R197" s="11"/>
      <c r="S197" s="31"/>
      <c r="T197" s="11"/>
      <c r="U197" s="11"/>
      <c r="V197" s="11"/>
      <c r="W197" s="11"/>
    </row>
    <row r="199" spans="13:23">
      <c r="M199" s="1"/>
      <c r="N199" s="1"/>
      <c r="O199" s="1"/>
      <c r="P199" s="1"/>
      <c r="Q199" s="1"/>
      <c r="R199" s="1"/>
      <c r="S199" s="30"/>
      <c r="T199" s="1"/>
      <c r="U199" s="1"/>
      <c r="V199" s="1"/>
      <c r="W199" s="1"/>
    </row>
    <row r="200" spans="13:23">
      <c r="O200" s="11"/>
      <c r="P200" s="11"/>
      <c r="Q200" s="11"/>
      <c r="R200" s="11"/>
      <c r="S200" s="31"/>
      <c r="T200" s="11"/>
      <c r="U200" s="11"/>
      <c r="V200" s="11"/>
      <c r="W200" s="11"/>
    </row>
    <row r="201" spans="13:23">
      <c r="O201" s="11"/>
      <c r="P201" s="11"/>
      <c r="Q201" s="11"/>
      <c r="R201" s="11"/>
      <c r="S201" s="31"/>
      <c r="T201" s="11"/>
      <c r="U201" s="11"/>
      <c r="V201" s="11"/>
      <c r="W201" s="11"/>
    </row>
    <row r="202" spans="13:23">
      <c r="O202" s="11"/>
      <c r="P202" s="11"/>
      <c r="Q202" s="11"/>
      <c r="R202" s="11"/>
      <c r="S202" s="31"/>
      <c r="T202" s="11"/>
      <c r="U202" s="11"/>
      <c r="V202" s="11"/>
      <c r="W202" s="11"/>
    </row>
  </sheetData>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6C2A7-788D-4C33-BB81-62EE9C56F4BA}">
  <dimension ref="A1:W202"/>
  <sheetViews>
    <sheetView workbookViewId="0">
      <selection activeCell="D12" sqref="D12"/>
    </sheetView>
  </sheetViews>
  <sheetFormatPr defaultRowHeight="15"/>
  <cols>
    <col min="1" max="1" width="10.42578125" style="9" bestFit="1" customWidth="1"/>
    <col min="2" max="2" width="13.28515625" style="9" bestFit="1" customWidth="1"/>
    <col min="3" max="3" width="16.28515625" style="9" bestFit="1" customWidth="1"/>
    <col min="4" max="4" width="79.140625" style="9" bestFit="1" customWidth="1"/>
    <col min="5" max="9" width="9.7109375" style="9" bestFit="1" customWidth="1"/>
    <col min="10" max="11" width="9.7109375" style="9" customWidth="1"/>
    <col min="12" max="12" width="6.7109375" style="9" customWidth="1"/>
    <col min="13" max="13" width="18.28515625" style="9" bestFit="1" customWidth="1"/>
    <col min="14" max="14" width="14.5703125" style="9" bestFit="1" customWidth="1"/>
    <col min="15" max="15" width="9.7109375" style="9" bestFit="1" customWidth="1"/>
    <col min="16" max="16" width="14.5703125" style="9" bestFit="1" customWidth="1"/>
    <col min="17" max="17" width="9.7109375" style="9" bestFit="1" customWidth="1"/>
    <col min="18" max="18" width="14.5703125" style="9" bestFit="1" customWidth="1"/>
    <col min="19" max="19" width="11.85546875" style="29" customWidth="1"/>
    <col min="20" max="20" width="12.5703125" style="9" customWidth="1"/>
    <col min="21" max="23" width="11.85546875" style="9" customWidth="1"/>
    <col min="24" max="16384" width="9.140625" style="9"/>
  </cols>
  <sheetData>
    <row r="1" spans="1:23">
      <c r="B1" s="136" t="s">
        <v>193</v>
      </c>
      <c r="C1" s="9" t="s">
        <v>31</v>
      </c>
      <c r="D1" s="9" t="s">
        <v>129</v>
      </c>
      <c r="M1" s="1" t="s">
        <v>149</v>
      </c>
      <c r="N1" s="9" t="s">
        <v>268</v>
      </c>
    </row>
    <row r="2" spans="1:23">
      <c r="D2" s="9" t="s">
        <v>241</v>
      </c>
      <c r="M2" s="1"/>
    </row>
    <row r="3" spans="1:23">
      <c r="B3" s="128" t="s">
        <v>118</v>
      </c>
      <c r="C3" s="128" t="s">
        <v>112</v>
      </c>
      <c r="D3" s="128"/>
      <c r="E3" s="128"/>
      <c r="F3" s="128"/>
      <c r="G3" s="128"/>
      <c r="H3" s="128"/>
      <c r="I3" s="128"/>
      <c r="J3" s="128"/>
      <c r="K3" s="128"/>
      <c r="S3" s="29" t="s">
        <v>229</v>
      </c>
    </row>
    <row r="4" spans="1:23">
      <c r="B4" s="129" t="s">
        <v>110</v>
      </c>
      <c r="C4" s="129" t="s">
        <v>0</v>
      </c>
      <c r="D4" s="129" t="s">
        <v>103</v>
      </c>
      <c r="E4" s="129" t="s">
        <v>104</v>
      </c>
      <c r="F4" s="129" t="s">
        <v>105</v>
      </c>
      <c r="G4" s="129" t="s">
        <v>106</v>
      </c>
      <c r="H4" s="129" t="s">
        <v>107</v>
      </c>
      <c r="I4" s="129" t="s">
        <v>108</v>
      </c>
      <c r="J4" s="129" t="s">
        <v>230</v>
      </c>
      <c r="K4" s="129" t="s">
        <v>234</v>
      </c>
      <c r="M4" s="1" t="s">
        <v>116</v>
      </c>
      <c r="N4" s="1"/>
      <c r="O4" s="1" t="str">
        <f t="shared" ref="O4:W4" si="0">C4</f>
        <v>2015-2016</v>
      </c>
      <c r="P4" s="1" t="str">
        <f t="shared" si="0"/>
        <v>2016-2017</v>
      </c>
      <c r="Q4" s="1" t="str">
        <f t="shared" si="0"/>
        <v>2017-2018</v>
      </c>
      <c r="R4" s="1" t="str">
        <f t="shared" si="0"/>
        <v>2018-2019</v>
      </c>
      <c r="S4" s="30" t="str">
        <f t="shared" si="0"/>
        <v>2019-2020</v>
      </c>
      <c r="T4" s="1" t="str">
        <f t="shared" si="0"/>
        <v>2020-2021</v>
      </c>
      <c r="U4" s="1" t="str">
        <f t="shared" si="0"/>
        <v>2021-2022</v>
      </c>
      <c r="V4" s="1" t="str">
        <f t="shared" si="0"/>
        <v>2022-2023</v>
      </c>
      <c r="W4" s="1" t="str">
        <f t="shared" si="0"/>
        <v>2023-2024</v>
      </c>
    </row>
    <row r="5" spans="1:23">
      <c r="A5" s="1"/>
      <c r="B5" s="10" t="s">
        <v>113</v>
      </c>
      <c r="C5" s="8">
        <v>2557</v>
      </c>
      <c r="D5" s="8">
        <v>2385</v>
      </c>
      <c r="E5" s="8">
        <v>2833.5</v>
      </c>
      <c r="F5" s="8">
        <v>3039.5</v>
      </c>
      <c r="G5" s="8">
        <v>2687.5</v>
      </c>
      <c r="H5" s="8">
        <v>5564.5</v>
      </c>
      <c r="I5" s="8">
        <v>4636.5</v>
      </c>
      <c r="J5" s="8">
        <v>3817</v>
      </c>
      <c r="K5" s="8">
        <v>4273.5</v>
      </c>
      <c r="N5" s="9" t="str">
        <f>B5</f>
        <v>Home-Based</v>
      </c>
      <c r="O5" s="11">
        <f>C5/C8</f>
        <v>2.1861427447761705E-2</v>
      </c>
      <c r="P5" s="11">
        <f t="shared" ref="P5:W5" si="1">D5/D8</f>
        <v>2.0235529687261375E-2</v>
      </c>
      <c r="Q5" s="11">
        <f t="shared" si="1"/>
        <v>2.3918154077312997E-2</v>
      </c>
      <c r="R5" s="11">
        <f t="shared" si="1"/>
        <v>2.5440575185499834E-2</v>
      </c>
      <c r="S5" s="31">
        <f t="shared" si="1"/>
        <v>2.2417036113323852E-2</v>
      </c>
      <c r="T5" s="11">
        <f t="shared" si="1"/>
        <v>4.7245465004224031E-2</v>
      </c>
      <c r="U5" s="11">
        <f t="shared" si="1"/>
        <v>3.9562774385951439E-2</v>
      </c>
      <c r="V5" s="11">
        <f t="shared" si="1"/>
        <v>3.258188150335891E-2</v>
      </c>
      <c r="W5" s="11">
        <f t="shared" si="1"/>
        <v>3.6168132942326493E-2</v>
      </c>
    </row>
    <row r="6" spans="1:23">
      <c r="B6" s="10" t="s">
        <v>114</v>
      </c>
      <c r="C6" s="8">
        <v>4775</v>
      </c>
      <c r="D6" s="8">
        <v>4827</v>
      </c>
      <c r="E6" s="8">
        <v>4957</v>
      </c>
      <c r="F6" s="8">
        <v>5291</v>
      </c>
      <c r="G6" s="8">
        <v>5219</v>
      </c>
      <c r="H6" s="8">
        <v>4675</v>
      </c>
      <c r="I6" s="8">
        <v>4743</v>
      </c>
      <c r="J6" s="8">
        <v>5642</v>
      </c>
      <c r="K6" s="8">
        <v>5786</v>
      </c>
      <c r="N6" s="9" t="str">
        <f>B6</f>
        <v>Private</v>
      </c>
      <c r="O6" s="11">
        <f t="shared" ref="O6:W6" si="2">C6/C8</f>
        <v>4.0824527204951951E-2</v>
      </c>
      <c r="P6" s="11">
        <f t="shared" si="2"/>
        <v>4.0954675807300063E-2</v>
      </c>
      <c r="Q6" s="11">
        <f t="shared" si="2"/>
        <v>4.1843052677339163E-2</v>
      </c>
      <c r="R6" s="11">
        <f t="shared" si="2"/>
        <v>4.4285600693034916E-2</v>
      </c>
      <c r="S6" s="31">
        <f t="shared" si="2"/>
        <v>4.3532841479232441E-2</v>
      </c>
      <c r="T6" s="11">
        <f t="shared" si="2"/>
        <v>3.969315282500626E-2</v>
      </c>
      <c r="U6" s="11">
        <f t="shared" si="2"/>
        <v>4.0471527857773679E-2</v>
      </c>
      <c r="V6" s="11">
        <f t="shared" si="2"/>
        <v>4.8160066922177364E-2</v>
      </c>
      <c r="W6" s="11">
        <f t="shared" si="2"/>
        <v>4.896895219475865E-2</v>
      </c>
    </row>
    <row r="7" spans="1:23">
      <c r="B7" s="10" t="s">
        <v>115</v>
      </c>
      <c r="C7" s="8">
        <v>109632</v>
      </c>
      <c r="D7" s="8">
        <v>110650</v>
      </c>
      <c r="E7" s="8">
        <v>110676</v>
      </c>
      <c r="F7" s="8">
        <v>111144</v>
      </c>
      <c r="G7" s="8">
        <v>111980</v>
      </c>
      <c r="H7" s="8">
        <v>107539</v>
      </c>
      <c r="I7" s="8">
        <v>107814</v>
      </c>
      <c r="J7" s="8">
        <v>107692</v>
      </c>
      <c r="K7" s="8">
        <v>108097</v>
      </c>
      <c r="N7" s="9" t="str">
        <f>B7</f>
        <v>Public</v>
      </c>
      <c r="O7" s="11">
        <f t="shared" ref="O7:W7" si="3">C7/C8</f>
        <v>0.93731404534728635</v>
      </c>
      <c r="P7" s="11">
        <f t="shared" si="3"/>
        <v>0.93880979450543856</v>
      </c>
      <c r="Q7" s="11">
        <f t="shared" si="3"/>
        <v>0.93423879324534786</v>
      </c>
      <c r="R7" s="11">
        <f t="shared" si="3"/>
        <v>0.9302738241214652</v>
      </c>
      <c r="S7" s="31">
        <f t="shared" si="3"/>
        <v>0.93405012240744367</v>
      </c>
      <c r="T7" s="11">
        <f t="shared" si="3"/>
        <v>0.91306138217076971</v>
      </c>
      <c r="U7" s="11">
        <f t="shared" si="3"/>
        <v>0.9199656977562749</v>
      </c>
      <c r="V7" s="11">
        <f t="shared" si="3"/>
        <v>0.91925805157446372</v>
      </c>
      <c r="W7" s="11">
        <f t="shared" si="3"/>
        <v>0.91486291486291482</v>
      </c>
    </row>
    <row r="8" spans="1:23">
      <c r="B8" s="130" t="s">
        <v>111</v>
      </c>
      <c r="C8" s="131">
        <v>116964</v>
      </c>
      <c r="D8" s="131">
        <v>117862</v>
      </c>
      <c r="E8" s="131">
        <v>118466.5</v>
      </c>
      <c r="F8" s="131">
        <v>119474.5</v>
      </c>
      <c r="G8" s="131">
        <v>119886.5</v>
      </c>
      <c r="H8" s="131">
        <v>117778.5</v>
      </c>
      <c r="I8" s="131">
        <v>117193.5</v>
      </c>
      <c r="J8" s="131">
        <v>117151</v>
      </c>
      <c r="K8" s="131">
        <v>118156.5</v>
      </c>
    </row>
    <row r="9" spans="1:23">
      <c r="B9" s="10"/>
      <c r="C9" s="8"/>
      <c r="D9" s="8"/>
      <c r="E9" s="8"/>
      <c r="F9" s="8"/>
      <c r="G9" s="8"/>
      <c r="H9" s="8"/>
      <c r="I9" s="8"/>
      <c r="J9" s="8"/>
      <c r="K9" s="8"/>
    </row>
    <row r="10" spans="1:23">
      <c r="B10" s="10"/>
      <c r="C10" s="8"/>
      <c r="D10" s="8"/>
      <c r="E10" s="8"/>
      <c r="F10" s="8"/>
      <c r="G10" s="8"/>
      <c r="H10" s="8"/>
      <c r="I10" s="8"/>
      <c r="J10" s="8"/>
      <c r="K10" s="8"/>
    </row>
    <row r="11" spans="1:23">
      <c r="B11" s="9" t="s">
        <v>193</v>
      </c>
      <c r="C11" s="9" t="s">
        <v>31</v>
      </c>
    </row>
    <row r="12" spans="1:23">
      <c r="B12" s="1" t="s">
        <v>149</v>
      </c>
      <c r="C12" s="10"/>
      <c r="D12" s="1"/>
      <c r="E12" s="10"/>
      <c r="F12" s="10"/>
      <c r="G12" s="10"/>
      <c r="H12" s="10"/>
      <c r="I12" s="10"/>
      <c r="J12" s="10"/>
      <c r="K12" s="10"/>
      <c r="M12" s="1"/>
    </row>
    <row r="13" spans="1:23">
      <c r="B13" s="128"/>
      <c r="C13" s="128" t="s">
        <v>112</v>
      </c>
      <c r="D13" s="128"/>
      <c r="E13" s="128"/>
      <c r="F13" s="128"/>
      <c r="G13" s="128"/>
      <c r="H13" s="128"/>
      <c r="I13" s="128"/>
      <c r="J13" s="128"/>
      <c r="K13" s="128"/>
    </row>
    <row r="14" spans="1:23">
      <c r="B14" s="129" t="s">
        <v>110</v>
      </c>
      <c r="C14" s="129" t="s">
        <v>0</v>
      </c>
      <c r="D14" s="129" t="s">
        <v>103</v>
      </c>
      <c r="E14" s="129" t="s">
        <v>104</v>
      </c>
      <c r="F14" s="129" t="s">
        <v>105</v>
      </c>
      <c r="G14" s="129" t="s">
        <v>106</v>
      </c>
      <c r="H14" s="129" t="s">
        <v>107</v>
      </c>
      <c r="I14" s="129" t="s">
        <v>108</v>
      </c>
      <c r="J14" s="129" t="s">
        <v>230</v>
      </c>
      <c r="K14" s="129" t="s">
        <v>234</v>
      </c>
      <c r="S14" s="29" t="s">
        <v>229</v>
      </c>
    </row>
    <row r="15" spans="1:23">
      <c r="B15" s="132" t="s">
        <v>127</v>
      </c>
      <c r="C15" s="133"/>
      <c r="D15" s="133"/>
      <c r="E15" s="133"/>
      <c r="F15" s="133"/>
      <c r="G15" s="133"/>
      <c r="H15" s="133"/>
      <c r="I15" s="133"/>
      <c r="J15" s="133"/>
      <c r="K15" s="133"/>
      <c r="M15" s="1" t="s">
        <v>167</v>
      </c>
      <c r="N15" s="1"/>
      <c r="O15" s="1" t="str">
        <f>$C$14</f>
        <v>2015-2016</v>
      </c>
      <c r="P15" s="1" t="str">
        <f>$D$14</f>
        <v>2016-2017</v>
      </c>
      <c r="Q15" s="1" t="str">
        <f>$E$14</f>
        <v>2017-2018</v>
      </c>
      <c r="R15" s="1" t="str">
        <f>$F$14</f>
        <v>2018-2019</v>
      </c>
      <c r="S15" s="30" t="str">
        <f>$G$14</f>
        <v>2019-2020</v>
      </c>
      <c r="T15" s="1" t="str">
        <f>$H$14</f>
        <v>2020-2021</v>
      </c>
      <c r="U15" s="1" t="str">
        <f>$I$14</f>
        <v>2021-2022</v>
      </c>
      <c r="V15" s="1" t="str">
        <f>$J$14</f>
        <v>2022-2023</v>
      </c>
      <c r="W15" s="1" t="str">
        <f>$K$14</f>
        <v>2023-2024</v>
      </c>
    </row>
    <row r="16" spans="1:23">
      <c r="B16" s="3" t="s">
        <v>113</v>
      </c>
      <c r="C16" s="8">
        <v>245</v>
      </c>
      <c r="D16" s="8">
        <v>217</v>
      </c>
      <c r="E16" s="8">
        <v>247.5</v>
      </c>
      <c r="F16" s="8">
        <v>274.5</v>
      </c>
      <c r="G16" s="8">
        <v>243.5</v>
      </c>
      <c r="H16" s="8">
        <v>619.5</v>
      </c>
      <c r="I16" s="8">
        <v>484.5</v>
      </c>
      <c r="J16" s="8">
        <v>377</v>
      </c>
      <c r="K16" s="8">
        <v>429.5</v>
      </c>
      <c r="N16" s="9" t="str">
        <f>B16</f>
        <v>Home-Based</v>
      </c>
      <c r="O16" s="11">
        <f>C16/SUM(C16:C18)</f>
        <v>2.8911966013688929E-2</v>
      </c>
      <c r="P16" s="11">
        <f t="shared" ref="P16:V16" si="4">D16/SUM(D16:D18)</f>
        <v>2.4936796138818662E-2</v>
      </c>
      <c r="Q16" s="11">
        <f t="shared" si="4"/>
        <v>2.8165007112375535E-2</v>
      </c>
      <c r="R16" s="11">
        <f t="shared" si="4"/>
        <v>3.0100334448160536E-2</v>
      </c>
      <c r="S16" s="31">
        <f t="shared" si="4"/>
        <v>2.6382794300883038E-2</v>
      </c>
      <c r="T16" s="11">
        <f t="shared" si="4"/>
        <v>7.4562195342119511E-2</v>
      </c>
      <c r="U16" s="11">
        <f t="shared" si="4"/>
        <v>5.2769155366770133E-2</v>
      </c>
      <c r="V16" s="11">
        <f t="shared" si="4"/>
        <v>4.264223504128492E-2</v>
      </c>
      <c r="W16" s="11">
        <f>K16/SUM(K16:K18)</f>
        <v>4.9627361488243107E-2</v>
      </c>
    </row>
    <row r="17" spans="2:23">
      <c r="B17" s="3" t="s">
        <v>114</v>
      </c>
      <c r="C17" s="8">
        <v>544</v>
      </c>
      <c r="D17" s="8">
        <v>505</v>
      </c>
      <c r="E17" s="8">
        <v>538</v>
      </c>
      <c r="F17" s="8">
        <v>547</v>
      </c>
      <c r="G17" s="8">
        <v>570</v>
      </c>
      <c r="H17" s="8">
        <v>566</v>
      </c>
      <c r="I17" s="8">
        <v>591</v>
      </c>
      <c r="J17" s="8">
        <v>699</v>
      </c>
      <c r="K17" s="8">
        <v>699</v>
      </c>
      <c r="N17" s="9" t="str">
        <f>B17</f>
        <v>Private</v>
      </c>
      <c r="O17" s="11">
        <f>C17/SUM(C16:C18)</f>
        <v>6.4196365352843995E-2</v>
      </c>
      <c r="P17" s="11">
        <f t="shared" ref="P17:W17" si="5">D17/SUM(D16:D18)</f>
        <v>5.8032636175591817E-2</v>
      </c>
      <c r="Q17" s="11">
        <f t="shared" si="5"/>
        <v>6.1223328591749643E-2</v>
      </c>
      <c r="R17" s="11">
        <f t="shared" si="5"/>
        <v>5.9981358627117717E-2</v>
      </c>
      <c r="S17" s="31">
        <f t="shared" si="5"/>
        <v>6.1758491792621488E-2</v>
      </c>
      <c r="T17" s="11">
        <f t="shared" si="5"/>
        <v>6.812300655954745E-2</v>
      </c>
      <c r="U17" s="11">
        <f t="shared" si="5"/>
        <v>6.4368567227577195E-2</v>
      </c>
      <c r="V17" s="11">
        <f t="shared" si="5"/>
        <v>7.9063454360366478E-2</v>
      </c>
      <c r="W17" s="11">
        <f t="shared" si="5"/>
        <v>8.076723092033046E-2</v>
      </c>
    </row>
    <row r="18" spans="2:23">
      <c r="B18" s="3" t="s">
        <v>115</v>
      </c>
      <c r="C18" s="8">
        <v>7685</v>
      </c>
      <c r="D18" s="8">
        <v>7980</v>
      </c>
      <c r="E18" s="8">
        <v>8002</v>
      </c>
      <c r="F18" s="8">
        <v>8298</v>
      </c>
      <c r="G18" s="8">
        <v>8416</v>
      </c>
      <c r="H18" s="8">
        <v>7123</v>
      </c>
      <c r="I18" s="8">
        <v>8106</v>
      </c>
      <c r="J18" s="8">
        <v>7765</v>
      </c>
      <c r="K18" s="8">
        <v>7526</v>
      </c>
      <c r="M18" s="19"/>
      <c r="N18" s="19" t="str">
        <f>B18</f>
        <v>Public</v>
      </c>
      <c r="O18" s="20">
        <f>C18/SUM(C16:C18)</f>
        <v>0.90689166863346704</v>
      </c>
      <c r="P18" s="20">
        <f t="shared" ref="P18:W18" si="6">D18/SUM(D16:D18)</f>
        <v>0.91703056768558955</v>
      </c>
      <c r="Q18" s="20">
        <f t="shared" si="6"/>
        <v>0.91061166429587481</v>
      </c>
      <c r="R18" s="20">
        <f t="shared" si="6"/>
        <v>0.90991830692472175</v>
      </c>
      <c r="S18" s="32">
        <f t="shared" si="6"/>
        <v>0.91185871390649542</v>
      </c>
      <c r="T18" s="20">
        <f t="shared" si="6"/>
        <v>0.857314798098333</v>
      </c>
      <c r="U18" s="20">
        <f t="shared" si="6"/>
        <v>0.88286227740565271</v>
      </c>
      <c r="V18" s="20">
        <f t="shared" si="6"/>
        <v>0.87829431059834862</v>
      </c>
      <c r="W18" s="20">
        <f t="shared" si="6"/>
        <v>0.86960540759142646</v>
      </c>
    </row>
    <row r="19" spans="2:23">
      <c r="B19" s="132" t="s">
        <v>128</v>
      </c>
      <c r="C19" s="133"/>
      <c r="D19" s="133"/>
      <c r="E19" s="133"/>
      <c r="F19" s="133"/>
      <c r="G19" s="133"/>
      <c r="H19" s="133"/>
      <c r="I19" s="133"/>
      <c r="J19" s="133"/>
      <c r="K19" s="133"/>
      <c r="M19" s="1" t="s">
        <v>168</v>
      </c>
      <c r="N19" s="1"/>
      <c r="O19" s="1" t="str">
        <f>$C$14</f>
        <v>2015-2016</v>
      </c>
      <c r="P19" s="1" t="str">
        <f>$D$14</f>
        <v>2016-2017</v>
      </c>
      <c r="Q19" s="1" t="str">
        <f>$E$14</f>
        <v>2017-2018</v>
      </c>
      <c r="R19" s="1" t="str">
        <f>$F$14</f>
        <v>2018-2019</v>
      </c>
      <c r="S19" s="30" t="str">
        <f>$G$14</f>
        <v>2019-2020</v>
      </c>
      <c r="T19" s="1" t="str">
        <f>$H$14</f>
        <v>2020-2021</v>
      </c>
      <c r="U19" s="1" t="str">
        <f>$I$14</f>
        <v>2021-2022</v>
      </c>
      <c r="V19" s="1" t="str">
        <f>$J$14</f>
        <v>2022-2023</v>
      </c>
      <c r="W19" s="1" t="str">
        <f>$K$14</f>
        <v>2023-2024</v>
      </c>
    </row>
    <row r="20" spans="2:23">
      <c r="B20" s="3" t="s">
        <v>113</v>
      </c>
      <c r="C20" s="8">
        <v>245</v>
      </c>
      <c r="D20" s="8">
        <v>217</v>
      </c>
      <c r="E20" s="8">
        <v>247.5</v>
      </c>
      <c r="F20" s="8">
        <v>274.5</v>
      </c>
      <c r="G20" s="8">
        <v>243.49999999999997</v>
      </c>
      <c r="H20" s="8">
        <v>619.5</v>
      </c>
      <c r="I20" s="8">
        <v>484.5</v>
      </c>
      <c r="J20" s="8">
        <v>377</v>
      </c>
      <c r="K20" s="8">
        <v>429.5</v>
      </c>
      <c r="N20" s="9" t="str">
        <f>B20</f>
        <v>Home-Based</v>
      </c>
      <c r="O20" s="11">
        <f>C20/SUM(C20:C22)</f>
        <v>2.7577667717244486E-2</v>
      </c>
      <c r="P20" s="11">
        <f t="shared" ref="P20:W20" si="7">D20/SUM(D20:D22)</f>
        <v>2.4899598393574297E-2</v>
      </c>
      <c r="Q20" s="11">
        <f t="shared" si="7"/>
        <v>2.7819929185634799E-2</v>
      </c>
      <c r="R20" s="11">
        <f t="shared" si="7"/>
        <v>3.0407089448906119E-2</v>
      </c>
      <c r="S20" s="31">
        <f t="shared" si="7"/>
        <v>2.6506286398519565E-2</v>
      </c>
      <c r="T20" s="11">
        <f t="shared" si="7"/>
        <v>6.8737864077669908E-2</v>
      </c>
      <c r="U20" s="11">
        <f t="shared" si="7"/>
        <v>5.5622524539349058E-2</v>
      </c>
      <c r="V20" s="11">
        <f t="shared" si="7"/>
        <v>4.0093587153036264E-2</v>
      </c>
      <c r="W20" s="11">
        <f t="shared" si="7"/>
        <v>4.6733039551711007E-2</v>
      </c>
    </row>
    <row r="21" spans="2:23">
      <c r="B21" s="3" t="s">
        <v>114</v>
      </c>
      <c r="C21" s="8">
        <v>458</v>
      </c>
      <c r="D21" s="8">
        <v>468</v>
      </c>
      <c r="E21" s="8">
        <v>454</v>
      </c>
      <c r="F21" s="8">
        <v>540</v>
      </c>
      <c r="G21" s="8">
        <v>464</v>
      </c>
      <c r="H21" s="8">
        <v>484</v>
      </c>
      <c r="I21" s="8">
        <v>531</v>
      </c>
      <c r="J21" s="8">
        <v>638</v>
      </c>
      <c r="K21" s="8">
        <v>640</v>
      </c>
      <c r="N21" s="9" t="str">
        <f>B21</f>
        <v>Private</v>
      </c>
      <c r="O21" s="11">
        <f>C21/SUM(C20:C22)</f>
        <v>5.1553354344889689E-2</v>
      </c>
      <c r="P21" s="11">
        <f t="shared" ref="P21:W21" si="8">D21/SUM(D20:D22)</f>
        <v>5.3700516351118763E-2</v>
      </c>
      <c r="Q21" s="11">
        <f t="shared" si="8"/>
        <v>5.1031304445568484E-2</v>
      </c>
      <c r="R21" s="11">
        <f t="shared" si="8"/>
        <v>5.9817225145389091E-2</v>
      </c>
      <c r="S21" s="31">
        <f t="shared" si="8"/>
        <v>5.0508898927774451E-2</v>
      </c>
      <c r="T21" s="11">
        <f t="shared" si="8"/>
        <v>5.3703190013869626E-2</v>
      </c>
      <c r="U21" s="11">
        <f t="shared" si="8"/>
        <v>6.0960909247459963E-2</v>
      </c>
      <c r="V21" s="11">
        <f t="shared" si="8"/>
        <v>6.7850685951292136E-2</v>
      </c>
      <c r="W21" s="11">
        <f t="shared" si="8"/>
        <v>6.9637125292421526E-2</v>
      </c>
    </row>
    <row r="22" spans="2:23">
      <c r="B22" s="3" t="s">
        <v>115</v>
      </c>
      <c r="C22" s="8">
        <v>8181</v>
      </c>
      <c r="D22" s="8">
        <v>8030</v>
      </c>
      <c r="E22" s="8">
        <v>8195</v>
      </c>
      <c r="F22" s="8">
        <v>8213</v>
      </c>
      <c r="G22" s="8">
        <v>8479</v>
      </c>
      <c r="H22" s="8">
        <v>7909</v>
      </c>
      <c r="I22" s="8">
        <v>7695</v>
      </c>
      <c r="J22" s="8">
        <v>8388</v>
      </c>
      <c r="K22" s="8">
        <v>8121</v>
      </c>
      <c r="M22" s="19"/>
      <c r="N22" s="19" t="str">
        <f>B22</f>
        <v>Public</v>
      </c>
      <c r="O22" s="20">
        <f>C22/SUM(C20:C22)</f>
        <v>0.92086897793786582</v>
      </c>
      <c r="P22" s="20">
        <f t="shared" ref="P22:W22" si="9">D22/SUM(D20:D22)</f>
        <v>0.92139988525530692</v>
      </c>
      <c r="Q22" s="20">
        <f t="shared" si="9"/>
        <v>0.92114876636879672</v>
      </c>
      <c r="R22" s="20">
        <f t="shared" si="9"/>
        <v>0.90977568540570475</v>
      </c>
      <c r="S22" s="32">
        <f t="shared" si="9"/>
        <v>0.92298481467370597</v>
      </c>
      <c r="T22" s="20">
        <f t="shared" si="9"/>
        <v>0.87755894590846051</v>
      </c>
      <c r="U22" s="20">
        <f t="shared" si="9"/>
        <v>0.88341656621319098</v>
      </c>
      <c r="V22" s="20">
        <f t="shared" si="9"/>
        <v>0.89205572689567159</v>
      </c>
      <c r="W22" s="20">
        <f t="shared" si="9"/>
        <v>0.88362983515586746</v>
      </c>
    </row>
    <row r="23" spans="2:23">
      <c r="B23" s="132" t="s">
        <v>130</v>
      </c>
      <c r="C23" s="133"/>
      <c r="D23" s="133"/>
      <c r="E23" s="133"/>
      <c r="F23" s="133"/>
      <c r="G23" s="133"/>
      <c r="H23" s="133"/>
      <c r="I23" s="133"/>
      <c r="J23" s="133"/>
      <c r="K23" s="133"/>
      <c r="M23" s="1" t="s">
        <v>169</v>
      </c>
      <c r="N23" s="1"/>
      <c r="O23" s="1" t="str">
        <f>$C$14</f>
        <v>2015-2016</v>
      </c>
      <c r="P23" s="1" t="str">
        <f>$D$14</f>
        <v>2016-2017</v>
      </c>
      <c r="Q23" s="1" t="str">
        <f>$E$14</f>
        <v>2017-2018</v>
      </c>
      <c r="R23" s="1" t="str">
        <f>$F$14</f>
        <v>2018-2019</v>
      </c>
      <c r="S23" s="30" t="str">
        <f>$G$14</f>
        <v>2019-2020</v>
      </c>
      <c r="T23" s="1" t="str">
        <f>$H$14</f>
        <v>2020-2021</v>
      </c>
      <c r="U23" s="1" t="str">
        <f>$I$14</f>
        <v>2021-2022</v>
      </c>
      <c r="V23" s="1" t="str">
        <f>$J$14</f>
        <v>2022-2023</v>
      </c>
      <c r="W23" s="1" t="str">
        <f>$K$14</f>
        <v>2023-2024</v>
      </c>
    </row>
    <row r="24" spans="2:23">
      <c r="B24" s="3" t="s">
        <v>113</v>
      </c>
      <c r="C24" s="8">
        <v>245</v>
      </c>
      <c r="D24" s="8">
        <v>217</v>
      </c>
      <c r="E24" s="8">
        <v>247.5</v>
      </c>
      <c r="F24" s="8">
        <v>274.5</v>
      </c>
      <c r="G24" s="8">
        <v>243.50000000000003</v>
      </c>
      <c r="H24" s="8">
        <v>619.5</v>
      </c>
      <c r="I24" s="8">
        <v>484.5</v>
      </c>
      <c r="J24" s="8">
        <v>377</v>
      </c>
      <c r="K24" s="8">
        <v>429.5</v>
      </c>
      <c r="N24" s="9" t="str">
        <f>B24</f>
        <v>Home-Based</v>
      </c>
      <c r="O24" s="11">
        <f>C24/SUM(C24:C26)</f>
        <v>2.6150069377735084E-2</v>
      </c>
      <c r="P24" s="11">
        <f t="shared" ref="P24:W24" si="10">D24/SUM(D24:D26)</f>
        <v>2.4224157177941505E-2</v>
      </c>
      <c r="Q24" s="11">
        <f t="shared" si="10"/>
        <v>2.8046914839367668E-2</v>
      </c>
      <c r="R24" s="11">
        <f t="shared" si="10"/>
        <v>3.0532228463378011E-2</v>
      </c>
      <c r="S24" s="31">
        <f t="shared" si="10"/>
        <v>2.7159667614745416E-2</v>
      </c>
      <c r="T24" s="11">
        <f t="shared" si="10"/>
        <v>6.8163063211751113E-2</v>
      </c>
      <c r="U24" s="11">
        <f t="shared" si="10"/>
        <v>5.3728860548932632E-2</v>
      </c>
      <c r="V24" s="11">
        <f t="shared" si="10"/>
        <v>4.295806745670009E-2</v>
      </c>
      <c r="W24" s="11">
        <f t="shared" si="10"/>
        <v>4.5146370946549642E-2</v>
      </c>
    </row>
    <row r="25" spans="2:23">
      <c r="B25" s="3" t="s">
        <v>114</v>
      </c>
      <c r="C25" s="8">
        <v>461</v>
      </c>
      <c r="D25" s="8">
        <v>443</v>
      </c>
      <c r="E25" s="8">
        <v>457</v>
      </c>
      <c r="F25" s="8">
        <v>463</v>
      </c>
      <c r="G25" s="8">
        <v>431</v>
      </c>
      <c r="H25" s="8">
        <v>427</v>
      </c>
      <c r="I25" s="8">
        <v>443</v>
      </c>
      <c r="J25" s="8">
        <v>543</v>
      </c>
      <c r="K25" s="8">
        <v>599</v>
      </c>
      <c r="N25" s="9" t="str">
        <f>B25</f>
        <v>Private</v>
      </c>
      <c r="O25" s="11">
        <f>C25/SUM(C24:C26)</f>
        <v>4.9204824420962752E-2</v>
      </c>
      <c r="P25" s="11">
        <f t="shared" ref="P25:W25" si="11">D25/SUM(D24:D26)</f>
        <v>4.9453002902433582E-2</v>
      </c>
      <c r="Q25" s="11">
        <f t="shared" si="11"/>
        <v>5.1787636693297071E-2</v>
      </c>
      <c r="R25" s="11">
        <f t="shared" si="11"/>
        <v>5.1498804293420831E-2</v>
      </c>
      <c r="S25" s="31">
        <f t="shared" si="11"/>
        <v>4.8073169371479561E-2</v>
      </c>
      <c r="T25" s="11">
        <f t="shared" si="11"/>
        <v>4.6982450349342578E-2</v>
      </c>
      <c r="U25" s="11">
        <f t="shared" si="11"/>
        <v>4.9126698087052952E-2</v>
      </c>
      <c r="V25" s="11">
        <f t="shared" si="11"/>
        <v>6.1873290793072015E-2</v>
      </c>
      <c r="W25" s="11">
        <f t="shared" si="11"/>
        <v>6.2963157618121615E-2</v>
      </c>
    </row>
    <row r="26" spans="2:23">
      <c r="B26" s="3" t="s">
        <v>115</v>
      </c>
      <c r="C26" s="8">
        <v>8663</v>
      </c>
      <c r="D26" s="8">
        <v>8298</v>
      </c>
      <c r="E26" s="8">
        <v>8120</v>
      </c>
      <c r="F26" s="8">
        <v>8253</v>
      </c>
      <c r="G26" s="8">
        <v>8291</v>
      </c>
      <c r="H26" s="8">
        <v>8042</v>
      </c>
      <c r="I26" s="8">
        <v>8090</v>
      </c>
      <c r="J26" s="8">
        <v>7856</v>
      </c>
      <c r="K26" s="8">
        <v>8485</v>
      </c>
      <c r="M26" s="19"/>
      <c r="N26" s="19" t="str">
        <f>B26</f>
        <v>Public</v>
      </c>
      <c r="O26" s="20">
        <f>C26/SUM(C24:C26)</f>
        <v>0.92464510620130214</v>
      </c>
      <c r="P26" s="20">
        <f t="shared" ref="P26:W26" si="12">D26/SUM(D24:D26)</f>
        <v>0.92632283991962494</v>
      </c>
      <c r="Q26" s="20">
        <f t="shared" si="12"/>
        <v>0.92016544846733528</v>
      </c>
      <c r="R26" s="20">
        <f t="shared" si="12"/>
        <v>0.91796896724320121</v>
      </c>
      <c r="S26" s="32">
        <f t="shared" si="12"/>
        <v>0.92476716301377504</v>
      </c>
      <c r="T26" s="20">
        <f t="shared" si="12"/>
        <v>0.8848544864389063</v>
      </c>
      <c r="U26" s="20">
        <f t="shared" si="12"/>
        <v>0.89714444136401439</v>
      </c>
      <c r="V26" s="20">
        <f t="shared" si="12"/>
        <v>0.89516864175022792</v>
      </c>
      <c r="W26" s="20">
        <f t="shared" si="12"/>
        <v>0.89189047143532874</v>
      </c>
    </row>
    <row r="27" spans="2:23">
      <c r="B27" s="132" t="s">
        <v>133</v>
      </c>
      <c r="C27" s="133"/>
      <c r="D27" s="133"/>
      <c r="E27" s="133"/>
      <c r="F27" s="133"/>
      <c r="G27" s="133"/>
      <c r="H27" s="133"/>
      <c r="I27" s="133"/>
      <c r="J27" s="133"/>
      <c r="K27" s="133"/>
      <c r="M27" s="1" t="s">
        <v>170</v>
      </c>
      <c r="N27" s="1"/>
      <c r="O27" s="1" t="str">
        <f>$C$14</f>
        <v>2015-2016</v>
      </c>
      <c r="P27" s="1" t="str">
        <f>$D$14</f>
        <v>2016-2017</v>
      </c>
      <c r="Q27" s="1" t="str">
        <f>$E$14</f>
        <v>2017-2018</v>
      </c>
      <c r="R27" s="1" t="str">
        <f>$F$14</f>
        <v>2018-2019</v>
      </c>
      <c r="S27" s="30" t="str">
        <f>$G$14</f>
        <v>2019-2020</v>
      </c>
      <c r="T27" s="1" t="str">
        <f>$H$14</f>
        <v>2020-2021</v>
      </c>
      <c r="U27" s="1" t="str">
        <f>$I$14</f>
        <v>2021-2022</v>
      </c>
      <c r="V27" s="1" t="str">
        <f>$J$14</f>
        <v>2022-2023</v>
      </c>
      <c r="W27" s="1" t="str">
        <f>$K$14</f>
        <v>2023-2024</v>
      </c>
    </row>
    <row r="28" spans="2:23">
      <c r="B28" s="3" t="s">
        <v>113</v>
      </c>
      <c r="C28" s="8">
        <v>265</v>
      </c>
      <c r="D28" s="8">
        <v>207</v>
      </c>
      <c r="E28" s="8">
        <v>254</v>
      </c>
      <c r="F28" s="8">
        <v>295</v>
      </c>
      <c r="G28" s="8">
        <v>251</v>
      </c>
      <c r="H28" s="8">
        <v>631</v>
      </c>
      <c r="I28" s="8">
        <v>475</v>
      </c>
      <c r="J28" s="8">
        <v>400</v>
      </c>
      <c r="K28" s="8">
        <v>424</v>
      </c>
      <c r="N28" s="9" t="str">
        <f>B28</f>
        <v>Home-Based</v>
      </c>
      <c r="O28" s="11">
        <f>C28/SUM(C28:C30)</f>
        <v>2.8813743612047405E-2</v>
      </c>
      <c r="P28" s="11">
        <f t="shared" ref="P28:W28" si="13">D28/SUM(D28:D30)</f>
        <v>2.1979188787428328E-2</v>
      </c>
      <c r="Q28" s="11">
        <f t="shared" si="13"/>
        <v>2.803532008830022E-2</v>
      </c>
      <c r="R28" s="11">
        <f t="shared" si="13"/>
        <v>3.2672499723114409E-2</v>
      </c>
      <c r="S28" s="31">
        <f t="shared" si="13"/>
        <v>2.7923017020803204E-2</v>
      </c>
      <c r="T28" s="11">
        <f t="shared" si="13"/>
        <v>7.0986612667341659E-2</v>
      </c>
      <c r="U28" s="11">
        <f t="shared" si="13"/>
        <v>5.2614089499335402E-2</v>
      </c>
      <c r="V28" s="11">
        <f t="shared" si="13"/>
        <v>4.3883708173340648E-2</v>
      </c>
      <c r="W28" s="11">
        <f t="shared" si="13"/>
        <v>4.7268673355629877E-2</v>
      </c>
    </row>
    <row r="29" spans="2:23">
      <c r="B29" s="3" t="s">
        <v>114</v>
      </c>
      <c r="C29" s="8">
        <v>432</v>
      </c>
      <c r="D29" s="8">
        <v>454</v>
      </c>
      <c r="E29" s="8">
        <v>429</v>
      </c>
      <c r="F29" s="8">
        <v>508</v>
      </c>
      <c r="G29" s="8">
        <v>418</v>
      </c>
      <c r="H29" s="8">
        <v>423</v>
      </c>
      <c r="I29" s="8">
        <v>405</v>
      </c>
      <c r="J29" s="8">
        <v>535</v>
      </c>
      <c r="K29" s="8">
        <v>559</v>
      </c>
      <c r="N29" s="9" t="str">
        <f>B29</f>
        <v>Private</v>
      </c>
      <c r="O29" s="11">
        <f>C29/SUM(C28:C30)</f>
        <v>4.6971838643035772E-2</v>
      </c>
      <c r="P29" s="11">
        <f t="shared" ref="P29:W29" si="14">D29/SUM(D28:D30)</f>
        <v>4.8205563813973243E-2</v>
      </c>
      <c r="Q29" s="11">
        <f t="shared" si="14"/>
        <v>4.7350993377483441E-2</v>
      </c>
      <c r="R29" s="11">
        <f t="shared" si="14"/>
        <v>5.6263152065566507E-2</v>
      </c>
      <c r="S29" s="31">
        <f t="shared" si="14"/>
        <v>4.650127934141729E-2</v>
      </c>
      <c r="T29" s="11">
        <f t="shared" si="14"/>
        <v>4.7586905163685453E-2</v>
      </c>
      <c r="U29" s="11">
        <f t="shared" si="14"/>
        <v>4.48604342046965E-2</v>
      </c>
      <c r="V29" s="11">
        <f t="shared" si="14"/>
        <v>5.8694459681843114E-2</v>
      </c>
      <c r="W29" s="11">
        <f t="shared" si="14"/>
        <v>6.2318840579710148E-2</v>
      </c>
    </row>
    <row r="30" spans="2:23">
      <c r="B30" s="3" t="s">
        <v>115</v>
      </c>
      <c r="C30" s="8">
        <v>8500</v>
      </c>
      <c r="D30" s="8">
        <v>8757</v>
      </c>
      <c r="E30" s="8">
        <v>8377</v>
      </c>
      <c r="F30" s="8">
        <v>8226</v>
      </c>
      <c r="G30" s="8">
        <v>8320</v>
      </c>
      <c r="H30" s="8">
        <v>7835</v>
      </c>
      <c r="I30" s="8">
        <v>8148</v>
      </c>
      <c r="J30" s="8">
        <v>8180</v>
      </c>
      <c r="K30" s="8">
        <v>7987</v>
      </c>
      <c r="M30" s="19"/>
      <c r="N30" s="19" t="str">
        <f>B30</f>
        <v>Public</v>
      </c>
      <c r="O30" s="20">
        <f>C30/SUM(C28:C30)</f>
        <v>0.92421441774491686</v>
      </c>
      <c r="P30" s="20">
        <f t="shared" ref="P30:W30" si="15">D30/SUM(D28:D30)</f>
        <v>0.92981524739859844</v>
      </c>
      <c r="Q30" s="20">
        <f t="shared" si="15"/>
        <v>0.92461368653421638</v>
      </c>
      <c r="R30" s="20">
        <f t="shared" si="15"/>
        <v>0.9110643482113191</v>
      </c>
      <c r="S30" s="32">
        <f t="shared" si="15"/>
        <v>0.92557570363777952</v>
      </c>
      <c r="T30" s="20">
        <f t="shared" si="15"/>
        <v>0.8814264821689729</v>
      </c>
      <c r="U30" s="20">
        <f t="shared" si="15"/>
        <v>0.90252547629596813</v>
      </c>
      <c r="V30" s="20">
        <f t="shared" si="15"/>
        <v>0.89742183214481619</v>
      </c>
      <c r="W30" s="20">
        <f t="shared" si="15"/>
        <v>0.89041248606465995</v>
      </c>
    </row>
    <row r="31" spans="2:23">
      <c r="B31" s="132" t="s">
        <v>134</v>
      </c>
      <c r="C31" s="133"/>
      <c r="D31" s="133"/>
      <c r="E31" s="133"/>
      <c r="F31" s="133"/>
      <c r="G31" s="133"/>
      <c r="H31" s="133"/>
      <c r="I31" s="133"/>
      <c r="J31" s="133"/>
      <c r="K31" s="133"/>
      <c r="M31" s="1" t="s">
        <v>171</v>
      </c>
      <c r="N31" s="1"/>
      <c r="O31" s="1" t="str">
        <f>$C$14</f>
        <v>2015-2016</v>
      </c>
      <c r="P31" s="1" t="str">
        <f>$D$14</f>
        <v>2016-2017</v>
      </c>
      <c r="Q31" s="1" t="str">
        <f>$E$14</f>
        <v>2017-2018</v>
      </c>
      <c r="R31" s="1" t="str">
        <f>$F$14</f>
        <v>2018-2019</v>
      </c>
      <c r="S31" s="30" t="str">
        <f>$G$14</f>
        <v>2019-2020</v>
      </c>
      <c r="T31" s="1" t="str">
        <f>$H$14</f>
        <v>2020-2021</v>
      </c>
      <c r="U31" s="1" t="str">
        <f>$I$14</f>
        <v>2021-2022</v>
      </c>
      <c r="V31" s="1" t="str">
        <f>$J$14</f>
        <v>2022-2023</v>
      </c>
      <c r="W31" s="1" t="str">
        <f>$K$14</f>
        <v>2023-2024</v>
      </c>
    </row>
    <row r="32" spans="2:23">
      <c r="B32" s="3" t="s">
        <v>113</v>
      </c>
      <c r="C32" s="8">
        <v>225</v>
      </c>
      <c r="D32" s="8">
        <v>227</v>
      </c>
      <c r="E32" s="8">
        <v>241</v>
      </c>
      <c r="F32" s="8">
        <v>254</v>
      </c>
      <c r="G32" s="8">
        <v>236</v>
      </c>
      <c r="H32" s="8">
        <v>608</v>
      </c>
      <c r="I32" s="8">
        <v>494</v>
      </c>
      <c r="J32" s="8">
        <v>354</v>
      </c>
      <c r="K32" s="8">
        <v>435</v>
      </c>
      <c r="N32" s="9" t="str">
        <f>B32</f>
        <v>Home-Based</v>
      </c>
      <c r="O32" s="11">
        <f>C32/SUM(C32:C34)</f>
        <v>2.5814593850390088E-2</v>
      </c>
      <c r="P32" s="11">
        <f t="shared" ref="P32:W32" si="16">D32/SUM(D32:D34)</f>
        <v>2.4484953079495199E-2</v>
      </c>
      <c r="Q32" s="11">
        <f t="shared" si="16"/>
        <v>2.5323106020804877E-2</v>
      </c>
      <c r="R32" s="11">
        <f t="shared" si="16"/>
        <v>2.7826468010517091E-2</v>
      </c>
      <c r="S32" s="31">
        <f t="shared" si="16"/>
        <v>2.6327532351628737E-2</v>
      </c>
      <c r="T32" s="11">
        <f t="shared" si="16"/>
        <v>6.7925371466875203E-2</v>
      </c>
      <c r="U32" s="11">
        <f t="shared" si="16"/>
        <v>5.6431345670550609E-2</v>
      </c>
      <c r="V32" s="11">
        <f t="shared" si="16"/>
        <v>3.9124668435013263E-2</v>
      </c>
      <c r="W32" s="11">
        <f t="shared" si="16"/>
        <v>4.7323759791122716E-2</v>
      </c>
    </row>
    <row r="33" spans="2:23">
      <c r="B33" s="3" t="s">
        <v>114</v>
      </c>
      <c r="C33" s="8">
        <v>402</v>
      </c>
      <c r="D33" s="8">
        <v>430</v>
      </c>
      <c r="E33" s="8">
        <v>454</v>
      </c>
      <c r="F33" s="8">
        <v>452</v>
      </c>
      <c r="G33" s="8">
        <v>412</v>
      </c>
      <c r="H33" s="8">
        <v>373</v>
      </c>
      <c r="I33" s="8">
        <v>411</v>
      </c>
      <c r="J33" s="8">
        <v>474</v>
      </c>
      <c r="K33" s="8">
        <v>514</v>
      </c>
      <c r="N33" s="9" t="str">
        <f>B33</f>
        <v>Private</v>
      </c>
      <c r="O33" s="11">
        <f>C33/SUM(C32:C34)</f>
        <v>4.6122074346030287E-2</v>
      </c>
      <c r="P33" s="11">
        <f t="shared" ref="P33:W33" si="17">D33/SUM(D32:D34)</f>
        <v>4.6381188652788265E-2</v>
      </c>
      <c r="Q33" s="11">
        <f t="shared" si="17"/>
        <v>4.7704108437532838E-2</v>
      </c>
      <c r="R33" s="11">
        <f t="shared" si="17"/>
        <v>4.9517966695880808E-2</v>
      </c>
      <c r="S33" s="31">
        <f t="shared" si="17"/>
        <v>4.5961624274877287E-2</v>
      </c>
      <c r="T33" s="11">
        <f t="shared" si="17"/>
        <v>4.1671321640040219E-2</v>
      </c>
      <c r="U33" s="11">
        <f t="shared" si="17"/>
        <v>4.6949965729952019E-2</v>
      </c>
      <c r="V33" s="11">
        <f t="shared" si="17"/>
        <v>5.2387267904509281E-2</v>
      </c>
      <c r="W33" s="11">
        <f t="shared" si="17"/>
        <v>5.5918189730200171E-2</v>
      </c>
    </row>
    <row r="34" spans="2:23">
      <c r="B34" s="3" t="s">
        <v>115</v>
      </c>
      <c r="C34" s="8">
        <v>8089</v>
      </c>
      <c r="D34" s="8">
        <v>8614</v>
      </c>
      <c r="E34" s="8">
        <v>8822</v>
      </c>
      <c r="F34" s="8">
        <v>8422</v>
      </c>
      <c r="G34" s="8">
        <v>8316</v>
      </c>
      <c r="H34" s="8">
        <v>7970</v>
      </c>
      <c r="I34" s="8">
        <v>7849</v>
      </c>
      <c r="J34" s="8">
        <v>8220</v>
      </c>
      <c r="K34" s="8">
        <v>8243</v>
      </c>
      <c r="M34" s="19"/>
      <c r="N34" s="19" t="str">
        <f>B34</f>
        <v>Public</v>
      </c>
      <c r="O34" s="20">
        <f>C34/SUM(C32:C34)</f>
        <v>0.92806333180357958</v>
      </c>
      <c r="P34" s="20">
        <f t="shared" ref="P34:V34" si="18">D34/SUM(D32:D34)</f>
        <v>0.92913385826771655</v>
      </c>
      <c r="Q34" s="20">
        <f t="shared" si="18"/>
        <v>0.92697278554166229</v>
      </c>
      <c r="R34" s="20">
        <f t="shared" si="18"/>
        <v>0.92265556529360215</v>
      </c>
      <c r="S34" s="32">
        <f t="shared" si="18"/>
        <v>0.92771084337349397</v>
      </c>
      <c r="T34" s="20">
        <f t="shared" si="18"/>
        <v>0.89040330689308456</v>
      </c>
      <c r="U34" s="20">
        <f t="shared" si="18"/>
        <v>0.89661868859949734</v>
      </c>
      <c r="V34" s="20">
        <f t="shared" si="18"/>
        <v>0.90848806366047741</v>
      </c>
      <c r="W34" s="20">
        <f>K34/SUM(K32:K34)</f>
        <v>0.89675805047867707</v>
      </c>
    </row>
    <row r="35" spans="2:23">
      <c r="B35" s="132" t="s">
        <v>135</v>
      </c>
      <c r="C35" s="133"/>
      <c r="D35" s="133"/>
      <c r="E35" s="133"/>
      <c r="F35" s="133"/>
      <c r="G35" s="133"/>
      <c r="H35" s="133"/>
      <c r="I35" s="133"/>
      <c r="J35" s="133"/>
      <c r="K35" s="133"/>
      <c r="M35" s="1" t="s">
        <v>172</v>
      </c>
      <c r="N35" s="1"/>
      <c r="O35" s="1" t="str">
        <f>$C$14</f>
        <v>2015-2016</v>
      </c>
      <c r="P35" s="1" t="str">
        <f>$D$14</f>
        <v>2016-2017</v>
      </c>
      <c r="Q35" s="1" t="str">
        <f>$E$14</f>
        <v>2017-2018</v>
      </c>
      <c r="R35" s="1" t="str">
        <f>$F$14</f>
        <v>2018-2019</v>
      </c>
      <c r="S35" s="30" t="str">
        <f>$G$14</f>
        <v>2019-2020</v>
      </c>
      <c r="T35" s="1" t="str">
        <f>$H$14</f>
        <v>2020-2021</v>
      </c>
      <c r="U35" s="1" t="str">
        <f>$I$14</f>
        <v>2021-2022</v>
      </c>
      <c r="V35" s="1" t="str">
        <f>$J$14</f>
        <v>2022-2023</v>
      </c>
      <c r="W35" s="1" t="str">
        <f>$K$14</f>
        <v>2023-2024</v>
      </c>
    </row>
    <row r="36" spans="2:23">
      <c r="B36" s="3" t="s">
        <v>113</v>
      </c>
      <c r="C36" s="8">
        <v>176</v>
      </c>
      <c r="D36" s="8">
        <v>221</v>
      </c>
      <c r="E36" s="8">
        <v>252</v>
      </c>
      <c r="F36" s="8">
        <v>259</v>
      </c>
      <c r="G36" s="8">
        <v>230</v>
      </c>
      <c r="H36" s="8">
        <v>493</v>
      </c>
      <c r="I36" s="8">
        <v>427</v>
      </c>
      <c r="J36" s="8">
        <v>353</v>
      </c>
      <c r="K36" s="8">
        <v>342</v>
      </c>
      <c r="N36" s="9" t="str">
        <f>B36</f>
        <v>Home-Based</v>
      </c>
      <c r="O36" s="11">
        <f>C36/SUM(C36:C38)</f>
        <v>2.0144214261188051E-2</v>
      </c>
      <c r="P36" s="11">
        <f t="shared" ref="P36:W36" si="19">D36/SUM(D36:D38)</f>
        <v>2.524271844660194E-2</v>
      </c>
      <c r="Q36" s="11">
        <f t="shared" si="19"/>
        <v>2.7024128686327076E-2</v>
      </c>
      <c r="R36" s="11">
        <f t="shared" si="19"/>
        <v>2.6825479026411185E-2</v>
      </c>
      <c r="S36" s="31">
        <f t="shared" si="19"/>
        <v>2.5241439859525899E-2</v>
      </c>
      <c r="T36" s="11">
        <f t="shared" si="19"/>
        <v>5.5580608793686585E-2</v>
      </c>
      <c r="U36" s="11">
        <f t="shared" si="19"/>
        <v>4.911998159438629E-2</v>
      </c>
      <c r="V36" s="11">
        <f t="shared" si="19"/>
        <v>3.9972823009851659E-2</v>
      </c>
      <c r="W36" s="11">
        <f t="shared" si="19"/>
        <v>3.7352555701179554E-2</v>
      </c>
    </row>
    <row r="37" spans="2:23">
      <c r="B37" s="3" t="s">
        <v>114</v>
      </c>
      <c r="C37" s="8">
        <v>402</v>
      </c>
      <c r="D37" s="8">
        <v>401</v>
      </c>
      <c r="E37" s="8">
        <v>415</v>
      </c>
      <c r="F37" s="8">
        <v>504</v>
      </c>
      <c r="G37" s="8">
        <v>380</v>
      </c>
      <c r="H37" s="8">
        <v>390</v>
      </c>
      <c r="I37" s="8">
        <v>367</v>
      </c>
      <c r="J37" s="8">
        <v>497</v>
      </c>
      <c r="K37" s="8">
        <v>503</v>
      </c>
      <c r="N37" s="9" t="str">
        <f>B37</f>
        <v>Private</v>
      </c>
      <c r="O37" s="11">
        <f>C37/SUM(C36:C38)</f>
        <v>4.6011216664759068E-2</v>
      </c>
      <c r="P37" s="11">
        <f t="shared" ref="P37:W37" si="20">D37/SUM(D36:D38)</f>
        <v>4.5802398629354653E-2</v>
      </c>
      <c r="Q37" s="11">
        <f t="shared" si="20"/>
        <v>4.4504021447721177E-2</v>
      </c>
      <c r="R37" s="11">
        <f t="shared" si="20"/>
        <v>5.2200932159502847E-2</v>
      </c>
      <c r="S37" s="31">
        <f t="shared" si="20"/>
        <v>4.1703248463564532E-2</v>
      </c>
      <c r="T37" s="11">
        <f t="shared" si="20"/>
        <v>4.3968432919954906E-2</v>
      </c>
      <c r="U37" s="11">
        <f t="shared" si="20"/>
        <v>4.2217876452317955E-2</v>
      </c>
      <c r="V37" s="11">
        <f t="shared" si="20"/>
        <v>5.6279017098856299E-2</v>
      </c>
      <c r="W37" s="11">
        <f t="shared" si="20"/>
        <v>5.4936653560506775E-2</v>
      </c>
    </row>
    <row r="38" spans="2:23">
      <c r="B38" s="3" t="s">
        <v>115</v>
      </c>
      <c r="C38" s="8">
        <v>8159</v>
      </c>
      <c r="D38" s="8">
        <v>8133</v>
      </c>
      <c r="E38" s="8">
        <v>8658</v>
      </c>
      <c r="F38" s="8">
        <v>8892</v>
      </c>
      <c r="G38" s="8">
        <v>8502</v>
      </c>
      <c r="H38" s="8">
        <v>7987</v>
      </c>
      <c r="I38" s="8">
        <v>7899</v>
      </c>
      <c r="J38" s="8">
        <v>7981</v>
      </c>
      <c r="K38" s="8">
        <v>8311</v>
      </c>
      <c r="M38" s="19"/>
      <c r="N38" s="19" t="str">
        <f>B38</f>
        <v>Public</v>
      </c>
      <c r="O38" s="20">
        <f>C38/SUM(C36:C38)</f>
        <v>0.93384456907405289</v>
      </c>
      <c r="P38" s="20">
        <f t="shared" ref="P38:W38" si="21">D38/SUM(D36:D38)</f>
        <v>0.92895488292404338</v>
      </c>
      <c r="Q38" s="20">
        <f t="shared" si="21"/>
        <v>0.92847184986595177</v>
      </c>
      <c r="R38" s="20">
        <f t="shared" si="21"/>
        <v>0.92097358881408597</v>
      </c>
      <c r="S38" s="32">
        <f t="shared" si="21"/>
        <v>0.93305531167690958</v>
      </c>
      <c r="T38" s="20">
        <f t="shared" si="21"/>
        <v>0.90045095828635846</v>
      </c>
      <c r="U38" s="20">
        <f t="shared" si="21"/>
        <v>0.90866214195329575</v>
      </c>
      <c r="V38" s="20">
        <f t="shared" si="21"/>
        <v>0.90374815989129209</v>
      </c>
      <c r="W38" s="20">
        <f t="shared" si="21"/>
        <v>0.90771079073831362</v>
      </c>
    </row>
    <row r="39" spans="2:23">
      <c r="B39" s="132" t="s">
        <v>136</v>
      </c>
      <c r="C39" s="133"/>
      <c r="D39" s="133"/>
      <c r="E39" s="133"/>
      <c r="F39" s="133"/>
      <c r="G39" s="133"/>
      <c r="H39" s="133"/>
      <c r="I39" s="133"/>
      <c r="J39" s="133"/>
      <c r="K39" s="133"/>
      <c r="M39" s="1" t="s">
        <v>173</v>
      </c>
      <c r="N39" s="1"/>
      <c r="O39" s="1" t="str">
        <f>$C$14</f>
        <v>2015-2016</v>
      </c>
      <c r="P39" s="1" t="str">
        <f>$D$14</f>
        <v>2016-2017</v>
      </c>
      <c r="Q39" s="1" t="str">
        <f>$E$14</f>
        <v>2017-2018</v>
      </c>
      <c r="R39" s="1" t="str">
        <f>$F$14</f>
        <v>2018-2019</v>
      </c>
      <c r="S39" s="30" t="str">
        <f>$G$14</f>
        <v>2019-2020</v>
      </c>
      <c r="T39" s="1" t="str">
        <f>$H$14</f>
        <v>2020-2021</v>
      </c>
      <c r="U39" s="1" t="str">
        <f>$I$14</f>
        <v>2021-2022</v>
      </c>
      <c r="V39" s="1" t="str">
        <f>$J$14</f>
        <v>2022-2023</v>
      </c>
      <c r="W39" s="1" t="str">
        <f>$K$14</f>
        <v>2023-2024</v>
      </c>
    </row>
    <row r="40" spans="2:23">
      <c r="B40" s="3" t="s">
        <v>113</v>
      </c>
      <c r="C40" s="8">
        <v>208</v>
      </c>
      <c r="D40" s="8">
        <v>183</v>
      </c>
      <c r="E40" s="8">
        <v>253</v>
      </c>
      <c r="F40" s="8">
        <v>312</v>
      </c>
      <c r="G40" s="8">
        <v>224</v>
      </c>
      <c r="H40" s="8">
        <v>470</v>
      </c>
      <c r="I40" s="8">
        <v>387</v>
      </c>
      <c r="J40" s="8">
        <v>339</v>
      </c>
      <c r="K40" s="8">
        <v>392</v>
      </c>
      <c r="N40" s="9" t="str">
        <f>B40</f>
        <v>Home-Based</v>
      </c>
      <c r="O40" s="11">
        <f>C40/SUM(C40:C42)</f>
        <v>2.3548058417298765E-2</v>
      </c>
      <c r="P40" s="11">
        <f t="shared" ref="P40:W40" si="22">D40/SUM(D40:D42)</f>
        <v>2.0668624350576009E-2</v>
      </c>
      <c r="Q40" s="11">
        <f t="shared" si="22"/>
        <v>2.8564976854465393E-2</v>
      </c>
      <c r="R40" s="11">
        <f t="shared" si="22"/>
        <v>3.2949625092406801E-2</v>
      </c>
      <c r="S40" s="31">
        <f t="shared" si="22"/>
        <v>2.3364973401481172E-2</v>
      </c>
      <c r="T40" s="11">
        <f t="shared" si="22"/>
        <v>5.1996902312202678E-2</v>
      </c>
      <c r="U40" s="11">
        <f t="shared" si="22"/>
        <v>4.475023126734505E-2</v>
      </c>
      <c r="V40" s="11">
        <f t="shared" si="22"/>
        <v>3.8557779799818018E-2</v>
      </c>
      <c r="W40" s="11">
        <f t="shared" si="22"/>
        <v>4.3951115595918827E-2</v>
      </c>
    </row>
    <row r="41" spans="2:23">
      <c r="B41" s="3" t="s">
        <v>114</v>
      </c>
      <c r="C41" s="8">
        <v>377</v>
      </c>
      <c r="D41" s="8">
        <v>417</v>
      </c>
      <c r="E41" s="8">
        <v>398</v>
      </c>
      <c r="F41" s="8">
        <v>460</v>
      </c>
      <c r="G41" s="8">
        <v>396</v>
      </c>
      <c r="H41" s="8">
        <v>356</v>
      </c>
      <c r="I41" s="8">
        <v>388</v>
      </c>
      <c r="J41" s="8">
        <v>447</v>
      </c>
      <c r="K41" s="8">
        <v>482</v>
      </c>
      <c r="N41" s="9" t="str">
        <f>B41</f>
        <v>Private</v>
      </c>
      <c r="O41" s="11">
        <f>C41/SUM(C40:C42)</f>
        <v>4.2680855881354014E-2</v>
      </c>
      <c r="P41" s="11">
        <f t="shared" ref="P41:W41" si="23">D41/SUM(D40:D42)</f>
        <v>4.7097357126722382E-2</v>
      </c>
      <c r="Q41" s="11">
        <f t="shared" si="23"/>
        <v>4.4936208648526592E-2</v>
      </c>
      <c r="R41" s="11">
        <f t="shared" si="23"/>
        <v>4.8579575456753614E-2</v>
      </c>
      <c r="S41" s="31">
        <f t="shared" si="23"/>
        <v>4.1305935120475645E-2</v>
      </c>
      <c r="T41" s="11">
        <f t="shared" si="23"/>
        <v>3.9384887708817345E-2</v>
      </c>
      <c r="U41" s="11">
        <f t="shared" si="23"/>
        <v>4.4865864939870492E-2</v>
      </c>
      <c r="V41" s="11">
        <f t="shared" si="23"/>
        <v>5.0841674249317563E-2</v>
      </c>
      <c r="W41" s="11">
        <f t="shared" si="23"/>
        <v>5.4041932952124679E-2</v>
      </c>
    </row>
    <row r="42" spans="2:23">
      <c r="B42" s="3" t="s">
        <v>115</v>
      </c>
      <c r="C42" s="8">
        <v>8248</v>
      </c>
      <c r="D42" s="8">
        <v>8254</v>
      </c>
      <c r="E42" s="8">
        <v>8206</v>
      </c>
      <c r="F42" s="8">
        <v>8697</v>
      </c>
      <c r="G42" s="8">
        <v>8967</v>
      </c>
      <c r="H42" s="8">
        <v>8213</v>
      </c>
      <c r="I42" s="8">
        <v>7873</v>
      </c>
      <c r="J42" s="8">
        <v>8006</v>
      </c>
      <c r="K42" s="8">
        <v>8045</v>
      </c>
      <c r="M42" s="19"/>
      <c r="N42" s="19" t="str">
        <f>B42</f>
        <v>Public</v>
      </c>
      <c r="O42" s="20">
        <f>C42/SUM(C40:C42)</f>
        <v>0.93377108570134726</v>
      </c>
      <c r="P42" s="20">
        <f t="shared" ref="P42:W42" si="24">D42/SUM(D40:D42)</f>
        <v>0.9322340185227016</v>
      </c>
      <c r="Q42" s="20">
        <f t="shared" si="24"/>
        <v>0.92649881449700799</v>
      </c>
      <c r="R42" s="20">
        <f t="shared" si="24"/>
        <v>0.91847079945083954</v>
      </c>
      <c r="S42" s="32">
        <f t="shared" si="24"/>
        <v>0.93532909147804322</v>
      </c>
      <c r="T42" s="20">
        <f t="shared" si="24"/>
        <v>0.90861820997898002</v>
      </c>
      <c r="U42" s="20">
        <f t="shared" si="24"/>
        <v>0.91038390379278444</v>
      </c>
      <c r="V42" s="20">
        <f t="shared" si="24"/>
        <v>0.91060054595086437</v>
      </c>
      <c r="W42" s="20">
        <f t="shared" si="24"/>
        <v>0.90200695145195653</v>
      </c>
    </row>
    <row r="43" spans="2:23">
      <c r="B43" s="132" t="s">
        <v>137</v>
      </c>
      <c r="C43" s="133"/>
      <c r="D43" s="133"/>
      <c r="E43" s="133"/>
      <c r="F43" s="133"/>
      <c r="G43" s="133"/>
      <c r="H43" s="133"/>
      <c r="I43" s="133"/>
      <c r="J43" s="133"/>
      <c r="K43" s="133"/>
      <c r="M43" s="1" t="s">
        <v>174</v>
      </c>
      <c r="N43" s="1"/>
      <c r="O43" s="1" t="str">
        <f>$C$14</f>
        <v>2015-2016</v>
      </c>
      <c r="P43" s="1" t="str">
        <f>$D$14</f>
        <v>2016-2017</v>
      </c>
      <c r="Q43" s="1" t="str">
        <f>$E$14</f>
        <v>2017-2018</v>
      </c>
      <c r="R43" s="1" t="str">
        <f>$F$14</f>
        <v>2018-2019</v>
      </c>
      <c r="S43" s="30" t="str">
        <f>$G$14</f>
        <v>2019-2020</v>
      </c>
      <c r="T43" s="1" t="str">
        <f>$H$14</f>
        <v>2020-2021</v>
      </c>
      <c r="U43" s="1" t="str">
        <f>$I$14</f>
        <v>2021-2022</v>
      </c>
      <c r="V43" s="1" t="str">
        <f>$J$14</f>
        <v>2022-2023</v>
      </c>
      <c r="W43" s="1" t="str">
        <f>$K$14</f>
        <v>2023-2024</v>
      </c>
    </row>
    <row r="44" spans="2:23">
      <c r="B44" s="3" t="s">
        <v>113</v>
      </c>
      <c r="C44" s="8">
        <v>210</v>
      </c>
      <c r="D44" s="8">
        <v>184</v>
      </c>
      <c r="E44" s="8">
        <v>196</v>
      </c>
      <c r="F44" s="8">
        <v>231</v>
      </c>
      <c r="G44" s="8">
        <v>245</v>
      </c>
      <c r="H44" s="8">
        <v>384</v>
      </c>
      <c r="I44" s="8">
        <v>348</v>
      </c>
      <c r="J44" s="8">
        <v>310</v>
      </c>
      <c r="K44" s="8">
        <v>333</v>
      </c>
      <c r="N44" s="9" t="str">
        <f>B44</f>
        <v>Home-Based</v>
      </c>
      <c r="O44" s="11">
        <f>C44/SUM(C44:C46)</f>
        <v>2.4210283606179387E-2</v>
      </c>
      <c r="P44" s="11">
        <f t="shared" ref="P44:W44" si="25">D44/SUM(D44:D46)</f>
        <v>2.0718387568967458E-2</v>
      </c>
      <c r="Q44" s="11">
        <f t="shared" si="25"/>
        <v>2.2149395411910952E-2</v>
      </c>
      <c r="R44" s="11">
        <f t="shared" si="25"/>
        <v>2.604284103720406E-2</v>
      </c>
      <c r="S44" s="31">
        <f t="shared" si="25"/>
        <v>2.6105487480021311E-2</v>
      </c>
      <c r="T44" s="11">
        <f t="shared" si="25"/>
        <v>4.0885860306643949E-2</v>
      </c>
      <c r="U44" s="11">
        <f t="shared" si="25"/>
        <v>3.9464731231571785E-2</v>
      </c>
      <c r="V44" s="11">
        <f t="shared" si="25"/>
        <v>3.5636280032187606E-2</v>
      </c>
      <c r="W44" s="11">
        <f t="shared" si="25"/>
        <v>3.809632765129848E-2</v>
      </c>
    </row>
    <row r="45" spans="2:23">
      <c r="B45" s="3" t="s">
        <v>114</v>
      </c>
      <c r="C45" s="8">
        <v>377</v>
      </c>
      <c r="D45" s="8">
        <v>368</v>
      </c>
      <c r="E45" s="8">
        <v>393</v>
      </c>
      <c r="F45" s="8">
        <v>408</v>
      </c>
      <c r="G45" s="8">
        <v>369</v>
      </c>
      <c r="H45" s="8">
        <v>367</v>
      </c>
      <c r="I45" s="8">
        <v>329</v>
      </c>
      <c r="J45" s="8">
        <v>449</v>
      </c>
      <c r="K45" s="8">
        <v>405</v>
      </c>
      <c r="N45" s="9" t="str">
        <f>B45</f>
        <v>Private</v>
      </c>
      <c r="O45" s="11">
        <f>C45/SUM(C44:C46)</f>
        <v>4.3463223426331563E-2</v>
      </c>
      <c r="P45" s="11">
        <f t="shared" ref="P45:W45" si="26">D45/SUM(D44:D46)</f>
        <v>4.1436775137934916E-2</v>
      </c>
      <c r="Q45" s="11">
        <f t="shared" si="26"/>
        <v>4.4411797943270423E-2</v>
      </c>
      <c r="R45" s="11">
        <f t="shared" si="26"/>
        <v>4.5997745208568204E-2</v>
      </c>
      <c r="S45" s="31">
        <f t="shared" si="26"/>
        <v>3.9318060735215772E-2</v>
      </c>
      <c r="T45" s="11">
        <f t="shared" si="26"/>
        <v>3.9075809199318572E-2</v>
      </c>
      <c r="U45" s="11">
        <f t="shared" si="26"/>
        <v>3.7310047629848041E-2</v>
      </c>
      <c r="V45" s="11">
        <f t="shared" si="26"/>
        <v>5.1615128175652371E-2</v>
      </c>
      <c r="W45" s="11">
        <f t="shared" si="26"/>
        <v>4.6333371467795446E-2</v>
      </c>
    </row>
    <row r="46" spans="2:23">
      <c r="B46" s="3" t="s">
        <v>115</v>
      </c>
      <c r="C46" s="8">
        <v>8087</v>
      </c>
      <c r="D46" s="8">
        <v>8329</v>
      </c>
      <c r="E46" s="8">
        <v>8260</v>
      </c>
      <c r="F46" s="8">
        <v>8231</v>
      </c>
      <c r="G46" s="8">
        <v>8771</v>
      </c>
      <c r="H46" s="8">
        <v>8641</v>
      </c>
      <c r="I46" s="8">
        <v>8141</v>
      </c>
      <c r="J46" s="8">
        <v>7940</v>
      </c>
      <c r="K46" s="8">
        <v>8003</v>
      </c>
      <c r="M46" s="19"/>
      <c r="N46" s="19" t="str">
        <f>B46</f>
        <v>Public</v>
      </c>
      <c r="O46" s="20">
        <f>C46/SUM(C44:C46)</f>
        <v>0.93232649296748904</v>
      </c>
      <c r="P46" s="20">
        <f t="shared" ref="P46:W46" si="27">D46/SUM(D44:D46)</f>
        <v>0.93784483729309764</v>
      </c>
      <c r="Q46" s="20">
        <f t="shared" si="27"/>
        <v>0.9334388066448186</v>
      </c>
      <c r="R46" s="20">
        <f t="shared" si="27"/>
        <v>0.92795941375422775</v>
      </c>
      <c r="S46" s="32">
        <f t="shared" si="27"/>
        <v>0.9345764517847629</v>
      </c>
      <c r="T46" s="20">
        <f t="shared" si="27"/>
        <v>0.92003833049403749</v>
      </c>
      <c r="U46" s="20">
        <f t="shared" si="27"/>
        <v>0.92322522113858019</v>
      </c>
      <c r="V46" s="20">
        <f t="shared" si="27"/>
        <v>0.91274859179216006</v>
      </c>
      <c r="W46" s="20">
        <f t="shared" si="27"/>
        <v>0.91557030088090607</v>
      </c>
    </row>
    <row r="47" spans="2:23">
      <c r="B47" s="132" t="s">
        <v>147</v>
      </c>
      <c r="C47" s="133"/>
      <c r="D47" s="133"/>
      <c r="E47" s="133"/>
      <c r="F47" s="133"/>
      <c r="G47" s="133"/>
      <c r="H47" s="133"/>
      <c r="I47" s="133"/>
      <c r="J47" s="133"/>
      <c r="K47" s="133"/>
      <c r="M47" s="1" t="s">
        <v>175</v>
      </c>
      <c r="N47" s="1"/>
      <c r="O47" s="1" t="str">
        <f>$C$14</f>
        <v>2015-2016</v>
      </c>
      <c r="P47" s="1" t="str">
        <f>$D$14</f>
        <v>2016-2017</v>
      </c>
      <c r="Q47" s="1" t="str">
        <f>$E$14</f>
        <v>2017-2018</v>
      </c>
      <c r="R47" s="1" t="str">
        <f>$F$14</f>
        <v>2018-2019</v>
      </c>
      <c r="S47" s="30" t="str">
        <f>$G$14</f>
        <v>2019-2020</v>
      </c>
      <c r="T47" s="1" t="str">
        <f>$H$14</f>
        <v>2020-2021</v>
      </c>
      <c r="U47" s="1" t="str">
        <f>$I$14</f>
        <v>2021-2022</v>
      </c>
      <c r="V47" s="1" t="str">
        <f>$J$14</f>
        <v>2022-2023</v>
      </c>
      <c r="W47" s="1" t="str">
        <f>$K$14</f>
        <v>2023-2024</v>
      </c>
    </row>
    <row r="48" spans="2:23">
      <c r="B48" s="3" t="s">
        <v>113</v>
      </c>
      <c r="C48" s="8">
        <v>183</v>
      </c>
      <c r="D48" s="8">
        <v>191</v>
      </c>
      <c r="E48" s="8">
        <v>231</v>
      </c>
      <c r="F48" s="8">
        <v>198</v>
      </c>
      <c r="G48" s="8">
        <v>195</v>
      </c>
      <c r="H48" s="8">
        <v>351</v>
      </c>
      <c r="I48" s="8">
        <v>276</v>
      </c>
      <c r="J48" s="8">
        <v>240</v>
      </c>
      <c r="K48" s="8">
        <v>281</v>
      </c>
      <c r="N48" s="9" t="str">
        <f>B48</f>
        <v>Home-Based</v>
      </c>
      <c r="O48" s="11">
        <f>C48/SUM(C48:C50)</f>
        <v>2.1269177126917713E-2</v>
      </c>
      <c r="P48" s="11">
        <f t="shared" ref="P48:V48" si="28">D48/SUM(D48:D50)</f>
        <v>2.1699613724153601E-2</v>
      </c>
      <c r="Q48" s="11">
        <f t="shared" si="28"/>
        <v>2.5862068965517241E-2</v>
      </c>
      <c r="R48" s="11">
        <f t="shared" si="28"/>
        <v>2.2103148024112524E-2</v>
      </c>
      <c r="S48" s="31">
        <f t="shared" si="28"/>
        <v>2.2174209688423926E-2</v>
      </c>
      <c r="T48" s="11">
        <f t="shared" si="28"/>
        <v>3.7929543980981195E-2</v>
      </c>
      <c r="U48" s="11">
        <f t="shared" si="28"/>
        <v>3.0124426981008513E-2</v>
      </c>
      <c r="V48" s="11">
        <f t="shared" si="28"/>
        <v>2.7201632097925876E-2</v>
      </c>
      <c r="W48" s="11">
        <f>K48/SUM(K48:K50)</f>
        <v>3.252691283713393E-2</v>
      </c>
    </row>
    <row r="49" spans="2:23">
      <c r="B49" s="3" t="s">
        <v>114</v>
      </c>
      <c r="C49" s="8">
        <v>363</v>
      </c>
      <c r="D49" s="8">
        <v>387</v>
      </c>
      <c r="E49" s="8">
        <v>373</v>
      </c>
      <c r="F49" s="8">
        <v>436</v>
      </c>
      <c r="G49" s="8">
        <v>300</v>
      </c>
      <c r="H49" s="8">
        <v>343</v>
      </c>
      <c r="I49" s="8">
        <v>332</v>
      </c>
      <c r="J49" s="8">
        <v>400</v>
      </c>
      <c r="K49" s="8">
        <v>405</v>
      </c>
      <c r="N49" s="9" t="str">
        <f>B49</f>
        <v>Private</v>
      </c>
      <c r="O49" s="11">
        <f>C49/SUM(C48:C50)</f>
        <v>4.2189679218967921E-2</v>
      </c>
      <c r="P49" s="11">
        <f t="shared" ref="P49:W49" si="29">D49/SUM(D48:D50)</f>
        <v>4.396728016359918E-2</v>
      </c>
      <c r="Q49" s="11">
        <f t="shared" si="29"/>
        <v>4.1759964173757276E-2</v>
      </c>
      <c r="R49" s="11">
        <f t="shared" si="29"/>
        <v>4.8671578477338689E-2</v>
      </c>
      <c r="S49" s="31">
        <f t="shared" si="29"/>
        <v>3.4114168751421425E-2</v>
      </c>
      <c r="T49" s="11">
        <f t="shared" si="29"/>
        <v>3.7065052950075644E-2</v>
      </c>
      <c r="U49" s="11">
        <f t="shared" si="29"/>
        <v>3.623662955686531E-2</v>
      </c>
      <c r="V49" s="11">
        <f t="shared" si="29"/>
        <v>4.5336053496543127E-2</v>
      </c>
      <c r="W49" s="11">
        <f t="shared" si="29"/>
        <v>4.6880425975228616E-2</v>
      </c>
    </row>
    <row r="50" spans="2:23">
      <c r="B50" s="3" t="s">
        <v>115</v>
      </c>
      <c r="C50" s="8">
        <v>8058</v>
      </c>
      <c r="D50" s="8">
        <v>8224</v>
      </c>
      <c r="E50" s="8">
        <v>8328</v>
      </c>
      <c r="F50" s="8">
        <v>8324</v>
      </c>
      <c r="G50" s="8">
        <v>8299</v>
      </c>
      <c r="H50" s="8">
        <v>8560</v>
      </c>
      <c r="I50" s="8">
        <v>8554</v>
      </c>
      <c r="J50" s="8">
        <v>8183</v>
      </c>
      <c r="K50" s="8">
        <v>7953</v>
      </c>
      <c r="M50" s="19"/>
      <c r="N50" s="19" t="str">
        <f>B50</f>
        <v>Public</v>
      </c>
      <c r="O50" s="20">
        <f>C50/SUM(C48:C50)</f>
        <v>0.93654114365411434</v>
      </c>
      <c r="P50" s="20">
        <f t="shared" ref="P50:W50" si="30">D50/SUM(D48:D50)</f>
        <v>0.93433310611224718</v>
      </c>
      <c r="Q50" s="20">
        <f t="shared" si="30"/>
        <v>0.93237796686072549</v>
      </c>
      <c r="R50" s="20">
        <f t="shared" si="30"/>
        <v>0.92922527349854878</v>
      </c>
      <c r="S50" s="32">
        <f t="shared" si="30"/>
        <v>0.94371162156015465</v>
      </c>
      <c r="T50" s="20">
        <f t="shared" si="30"/>
        <v>0.92500540306894319</v>
      </c>
      <c r="U50" s="20">
        <f t="shared" si="30"/>
        <v>0.93363894346212617</v>
      </c>
      <c r="V50" s="20">
        <f t="shared" si="30"/>
        <v>0.92746231440553095</v>
      </c>
      <c r="W50" s="20">
        <f t="shared" si="30"/>
        <v>0.9205926611876375</v>
      </c>
    </row>
    <row r="51" spans="2:23">
      <c r="B51" s="132" t="s">
        <v>148</v>
      </c>
      <c r="C51" s="133"/>
      <c r="D51" s="133"/>
      <c r="E51" s="133"/>
      <c r="F51" s="133"/>
      <c r="G51" s="133"/>
      <c r="H51" s="133"/>
      <c r="I51" s="133"/>
      <c r="J51" s="133"/>
      <c r="K51" s="133"/>
      <c r="M51" s="1" t="s">
        <v>176</v>
      </c>
      <c r="N51" s="1"/>
      <c r="O51" s="1" t="str">
        <f>$C$14</f>
        <v>2015-2016</v>
      </c>
      <c r="P51" s="1" t="str">
        <f>$D$14</f>
        <v>2016-2017</v>
      </c>
      <c r="Q51" s="1" t="str">
        <f>$E$14</f>
        <v>2017-2018</v>
      </c>
      <c r="R51" s="1" t="str">
        <f>$F$14</f>
        <v>2018-2019</v>
      </c>
      <c r="S51" s="30" t="str">
        <f>$G$14</f>
        <v>2019-2020</v>
      </c>
      <c r="T51" s="1" t="str">
        <f>$H$14</f>
        <v>2020-2021</v>
      </c>
      <c r="U51" s="1" t="str">
        <f>$I$14</f>
        <v>2021-2022</v>
      </c>
      <c r="V51" s="1" t="str">
        <f>$J$14</f>
        <v>2022-2023</v>
      </c>
      <c r="W51" s="1" t="str">
        <f>$K$14</f>
        <v>2023-2024</v>
      </c>
    </row>
    <row r="52" spans="2:23">
      <c r="B52" s="3" t="s">
        <v>113</v>
      </c>
      <c r="C52" s="8">
        <v>155</v>
      </c>
      <c r="D52" s="8">
        <v>139</v>
      </c>
      <c r="E52" s="8">
        <v>188</v>
      </c>
      <c r="F52" s="8">
        <v>193</v>
      </c>
      <c r="G52" s="8">
        <v>158</v>
      </c>
      <c r="H52" s="8">
        <v>260</v>
      </c>
      <c r="I52" s="8">
        <v>278</v>
      </c>
      <c r="J52" s="8">
        <v>217</v>
      </c>
      <c r="K52" s="8">
        <v>228</v>
      </c>
      <c r="N52" s="9" t="str">
        <f>B52</f>
        <v>Home-Based</v>
      </c>
      <c r="O52" s="11">
        <f>C52/SUM(C52:C54)</f>
        <v>1.7470694319206493E-2</v>
      </c>
      <c r="P52" s="11">
        <f t="shared" ref="P52:W52" si="31">D52/SUM(D52:D54)</f>
        <v>1.6024902005994927E-2</v>
      </c>
      <c r="Q52" s="11">
        <f t="shared" si="31"/>
        <v>2.1402550091074682E-2</v>
      </c>
      <c r="R52" s="11">
        <f t="shared" si="31"/>
        <v>2.1415889924545052E-2</v>
      </c>
      <c r="S52" s="31">
        <f t="shared" si="31"/>
        <v>1.7510805718718828E-2</v>
      </c>
      <c r="T52" s="11">
        <f t="shared" si="31"/>
        <v>2.956897532127829E-2</v>
      </c>
      <c r="U52" s="11">
        <f t="shared" si="31"/>
        <v>3.0220676160452223E-2</v>
      </c>
      <c r="V52" s="11">
        <f t="shared" si="31"/>
        <v>2.3615192077483946E-2</v>
      </c>
      <c r="W52" s="11">
        <f t="shared" si="31"/>
        <v>2.5612221972590429E-2</v>
      </c>
    </row>
    <row r="53" spans="2:23">
      <c r="B53" s="3" t="s">
        <v>114</v>
      </c>
      <c r="C53" s="8">
        <v>223</v>
      </c>
      <c r="D53" s="8">
        <v>244</v>
      </c>
      <c r="E53" s="8">
        <v>282</v>
      </c>
      <c r="F53" s="8">
        <v>256</v>
      </c>
      <c r="G53" s="8">
        <v>399</v>
      </c>
      <c r="H53" s="8">
        <v>209</v>
      </c>
      <c r="I53" s="8">
        <v>257</v>
      </c>
      <c r="J53" s="8">
        <v>261</v>
      </c>
      <c r="K53" s="8">
        <v>292</v>
      </c>
      <c r="N53" s="9" t="str">
        <f>B53</f>
        <v>Private</v>
      </c>
      <c r="O53" s="11">
        <f>C53/SUM(C52:C54)</f>
        <v>2.5135256988277729E-2</v>
      </c>
      <c r="P53" s="11">
        <f t="shared" ref="P53:W53" si="32">D53/SUM(D52:D54)</f>
        <v>2.8130043809084619E-2</v>
      </c>
      <c r="Q53" s="11">
        <f t="shared" si="32"/>
        <v>3.2103825136612023E-2</v>
      </c>
      <c r="R53" s="11">
        <f t="shared" si="32"/>
        <v>2.8406569019085663E-2</v>
      </c>
      <c r="S53" s="31">
        <f t="shared" si="32"/>
        <v>4.4220325833979827E-2</v>
      </c>
      <c r="T53" s="11">
        <f t="shared" si="32"/>
        <v>2.3768907085181395E-2</v>
      </c>
      <c r="U53" s="11">
        <f t="shared" si="32"/>
        <v>2.7937819328187848E-2</v>
      </c>
      <c r="V53" s="11">
        <f t="shared" si="32"/>
        <v>2.8403525954946131E-2</v>
      </c>
      <c r="W53" s="11">
        <f t="shared" si="32"/>
        <v>3.280161761401932E-2</v>
      </c>
    </row>
    <row r="54" spans="2:23">
      <c r="B54" s="3" t="s">
        <v>115</v>
      </c>
      <c r="C54" s="8">
        <v>8494</v>
      </c>
      <c r="D54" s="8">
        <v>8291</v>
      </c>
      <c r="E54" s="8">
        <v>8314</v>
      </c>
      <c r="F54" s="8">
        <v>8563</v>
      </c>
      <c r="G54" s="8">
        <v>8466</v>
      </c>
      <c r="H54" s="8">
        <v>8324</v>
      </c>
      <c r="I54" s="8">
        <v>8664</v>
      </c>
      <c r="J54" s="8">
        <v>8711</v>
      </c>
      <c r="K54" s="8">
        <v>8382</v>
      </c>
      <c r="M54" s="19"/>
      <c r="N54" s="19" t="str">
        <f>B54</f>
        <v>Public</v>
      </c>
      <c r="O54" s="20">
        <f>C54/SUM(C52:C54)</f>
        <v>0.95739404869251576</v>
      </c>
      <c r="P54" s="20">
        <f t="shared" ref="P54:W54" si="33">D54/SUM(D52:D54)</f>
        <v>0.9558450541849205</v>
      </c>
      <c r="Q54" s="20">
        <f t="shared" si="33"/>
        <v>0.94649362477231325</v>
      </c>
      <c r="R54" s="20">
        <f t="shared" si="33"/>
        <v>0.95017754105636931</v>
      </c>
      <c r="S54" s="32">
        <f t="shared" si="33"/>
        <v>0.9382688684473014</v>
      </c>
      <c r="T54" s="20">
        <f t="shared" si="33"/>
        <v>0.94666211759354035</v>
      </c>
      <c r="U54" s="20">
        <f t="shared" si="33"/>
        <v>0.94184150451135995</v>
      </c>
      <c r="V54" s="20">
        <f t="shared" si="33"/>
        <v>0.94798128196756992</v>
      </c>
      <c r="W54" s="20">
        <f t="shared" si="33"/>
        <v>0.94158616041339027</v>
      </c>
    </row>
    <row r="55" spans="2:23">
      <c r="B55" s="132" t="s">
        <v>150</v>
      </c>
      <c r="C55" s="133"/>
      <c r="D55" s="133"/>
      <c r="E55" s="133"/>
      <c r="F55" s="133"/>
      <c r="G55" s="133"/>
      <c r="H55" s="133"/>
      <c r="I55" s="133"/>
      <c r="J55" s="133"/>
      <c r="K55" s="133"/>
      <c r="M55" s="1" t="s">
        <v>177</v>
      </c>
      <c r="N55" s="1"/>
      <c r="O55" s="1" t="str">
        <f>$C$14</f>
        <v>2015-2016</v>
      </c>
      <c r="P55" s="1" t="str">
        <f>$D$14</f>
        <v>2016-2017</v>
      </c>
      <c r="Q55" s="1" t="str">
        <f>$E$14</f>
        <v>2017-2018</v>
      </c>
      <c r="R55" s="1" t="str">
        <f>$F$14</f>
        <v>2018-2019</v>
      </c>
      <c r="S55" s="30" t="str">
        <f>$G$14</f>
        <v>2019-2020</v>
      </c>
      <c r="T55" s="1" t="str">
        <f>$H$14</f>
        <v>2020-2021</v>
      </c>
      <c r="U55" s="1" t="str">
        <f>$I$14</f>
        <v>2021-2022</v>
      </c>
      <c r="V55" s="1" t="str">
        <f>$J$14</f>
        <v>2022-2023</v>
      </c>
      <c r="W55" s="1" t="str">
        <f>$K$14</f>
        <v>2023-2024</v>
      </c>
    </row>
    <row r="56" spans="2:23">
      <c r="B56" s="3" t="s">
        <v>113</v>
      </c>
      <c r="C56" s="8">
        <v>141</v>
      </c>
      <c r="D56" s="8">
        <v>140</v>
      </c>
      <c r="E56" s="8">
        <v>170</v>
      </c>
      <c r="F56" s="8">
        <v>205</v>
      </c>
      <c r="G56" s="8">
        <v>152</v>
      </c>
      <c r="H56" s="8">
        <v>199</v>
      </c>
      <c r="I56" s="8">
        <v>213</v>
      </c>
      <c r="J56" s="8">
        <v>204</v>
      </c>
      <c r="K56" s="8">
        <v>213</v>
      </c>
      <c r="N56" s="9" t="str">
        <f>B56</f>
        <v>Home-Based</v>
      </c>
      <c r="O56" s="11">
        <f>C56/SUM(C56:C58)</f>
        <v>1.5914221218961626E-2</v>
      </c>
      <c r="P56" s="11">
        <f t="shared" ref="P56:W56" si="34">D56/SUM(D56:D58)</f>
        <v>1.5616285554935862E-2</v>
      </c>
      <c r="Q56" s="11">
        <f t="shared" si="34"/>
        <v>1.9490942444393488E-2</v>
      </c>
      <c r="R56" s="11">
        <f t="shared" si="34"/>
        <v>2.3439286530985592E-2</v>
      </c>
      <c r="S56" s="31">
        <f t="shared" si="34"/>
        <v>1.6602949208083015E-2</v>
      </c>
      <c r="T56" s="11">
        <f t="shared" si="34"/>
        <v>2.2603362108132668E-2</v>
      </c>
      <c r="U56" s="11">
        <f t="shared" si="34"/>
        <v>2.4632820631432868E-2</v>
      </c>
      <c r="V56" s="11">
        <f t="shared" si="34"/>
        <v>2.2499172824528509E-2</v>
      </c>
      <c r="W56" s="11">
        <f t="shared" si="34"/>
        <v>2.3375768217734856E-2</v>
      </c>
    </row>
    <row r="57" spans="2:23">
      <c r="B57" s="3" t="s">
        <v>114</v>
      </c>
      <c r="C57" s="8">
        <v>249</v>
      </c>
      <c r="D57" s="8">
        <v>243</v>
      </c>
      <c r="E57" s="8">
        <v>273</v>
      </c>
      <c r="F57" s="8">
        <v>251</v>
      </c>
      <c r="G57" s="8">
        <v>399</v>
      </c>
      <c r="H57" s="8">
        <v>270</v>
      </c>
      <c r="I57" s="8">
        <v>223</v>
      </c>
      <c r="J57" s="8">
        <v>265</v>
      </c>
      <c r="K57" s="8">
        <v>260</v>
      </c>
      <c r="N57" s="9" t="str">
        <f>B57</f>
        <v>Private</v>
      </c>
      <c r="O57" s="11">
        <f>C57/SUM(C56:C58)</f>
        <v>2.8103837471783296E-2</v>
      </c>
      <c r="P57" s="11">
        <f t="shared" ref="P57:W57" si="35">D57/SUM(D56:D58)</f>
        <v>2.7105409927495817E-2</v>
      </c>
      <c r="Q57" s="11">
        <f t="shared" si="35"/>
        <v>3.1300160513643663E-2</v>
      </c>
      <c r="R57" s="11">
        <f t="shared" si="35"/>
        <v>2.8698833752572605E-2</v>
      </c>
      <c r="S57" s="31">
        <f t="shared" si="35"/>
        <v>4.3582741671217916E-2</v>
      </c>
      <c r="T57" s="11">
        <f t="shared" si="35"/>
        <v>3.0667878237164926E-2</v>
      </c>
      <c r="U57" s="11">
        <f t="shared" si="35"/>
        <v>2.5789291083612813E-2</v>
      </c>
      <c r="V57" s="11">
        <f t="shared" si="35"/>
        <v>2.9226866659313996E-2</v>
      </c>
      <c r="W57" s="11">
        <f t="shared" si="35"/>
        <v>2.8533801580333626E-2</v>
      </c>
    </row>
    <row r="58" spans="2:23">
      <c r="B58" s="3" t="s">
        <v>115</v>
      </c>
      <c r="C58" s="8">
        <v>8470</v>
      </c>
      <c r="D58" s="8">
        <v>8582</v>
      </c>
      <c r="E58" s="8">
        <v>8279</v>
      </c>
      <c r="F58" s="8">
        <v>8290</v>
      </c>
      <c r="G58" s="8">
        <v>8604</v>
      </c>
      <c r="H58" s="8">
        <v>8335</v>
      </c>
      <c r="I58" s="8">
        <v>8211</v>
      </c>
      <c r="J58" s="8">
        <v>8598</v>
      </c>
      <c r="K58" s="8">
        <v>8639</v>
      </c>
      <c r="M58" s="19"/>
      <c r="N58" s="19" t="str">
        <f>B58</f>
        <v>Public</v>
      </c>
      <c r="O58" s="20">
        <f>C58/SUM(C56:C58)</f>
        <v>0.95598194130925507</v>
      </c>
      <c r="P58" s="20">
        <f t="shared" ref="P58:W58" si="36">D58/SUM(D56:D58)</f>
        <v>0.95727830451756835</v>
      </c>
      <c r="Q58" s="20">
        <f t="shared" si="36"/>
        <v>0.94920889704196287</v>
      </c>
      <c r="R58" s="20">
        <f t="shared" si="36"/>
        <v>0.94786187971644176</v>
      </c>
      <c r="S58" s="32">
        <f t="shared" si="36"/>
        <v>0.93981430912069908</v>
      </c>
      <c r="T58" s="20">
        <f t="shared" si="36"/>
        <v>0.94672875965470238</v>
      </c>
      <c r="U58" s="20">
        <f t="shared" si="36"/>
        <v>0.94957788828495437</v>
      </c>
      <c r="V58" s="20">
        <f t="shared" si="36"/>
        <v>0.94827396051615753</v>
      </c>
      <c r="W58" s="20">
        <f t="shared" si="36"/>
        <v>0.94809043020193151</v>
      </c>
    </row>
    <row r="59" spans="2:23">
      <c r="B59" s="132" t="s">
        <v>151</v>
      </c>
      <c r="C59" s="133"/>
      <c r="D59" s="133"/>
      <c r="E59" s="133"/>
      <c r="F59" s="133"/>
      <c r="G59" s="133"/>
      <c r="H59" s="133"/>
      <c r="I59" s="133"/>
      <c r="J59" s="133"/>
      <c r="K59" s="133"/>
      <c r="M59" s="1" t="s">
        <v>178</v>
      </c>
      <c r="N59" s="1"/>
      <c r="O59" s="1" t="str">
        <f>$C$14</f>
        <v>2015-2016</v>
      </c>
      <c r="P59" s="1" t="str">
        <f>$D$14</f>
        <v>2016-2017</v>
      </c>
      <c r="Q59" s="1" t="str">
        <f>$E$14</f>
        <v>2017-2018</v>
      </c>
      <c r="R59" s="1" t="str">
        <f>$F$14</f>
        <v>2018-2019</v>
      </c>
      <c r="S59" s="30" t="str">
        <f>$G$14</f>
        <v>2019-2020</v>
      </c>
      <c r="T59" s="1" t="str">
        <f>$H$14</f>
        <v>2020-2021</v>
      </c>
      <c r="U59" s="1" t="str">
        <f>$I$14</f>
        <v>2021-2022</v>
      </c>
      <c r="V59" s="1" t="str">
        <f>$J$14</f>
        <v>2022-2023</v>
      </c>
      <c r="W59" s="1" t="str">
        <f>$K$14</f>
        <v>2023-2024</v>
      </c>
    </row>
    <row r="60" spans="2:23">
      <c r="B60" s="3" t="s">
        <v>113</v>
      </c>
      <c r="C60" s="8">
        <v>143</v>
      </c>
      <c r="D60" s="8">
        <v>122</v>
      </c>
      <c r="E60" s="8">
        <v>155</v>
      </c>
      <c r="F60" s="8">
        <v>147</v>
      </c>
      <c r="G60" s="8">
        <v>151</v>
      </c>
      <c r="H60" s="8">
        <v>162</v>
      </c>
      <c r="I60" s="8">
        <v>143</v>
      </c>
      <c r="J60" s="8">
        <v>157</v>
      </c>
      <c r="K60" s="8">
        <v>179</v>
      </c>
      <c r="N60" s="9" t="str">
        <f>B60</f>
        <v>Home-Based</v>
      </c>
      <c r="O60" s="11">
        <f>C60/SUM(C60:C62)</f>
        <v>1.6161844484629293E-2</v>
      </c>
      <c r="P60" s="11">
        <f t="shared" ref="P60:W60" si="37">D60/SUM(D60:D62)</f>
        <v>1.4010105649977032E-2</v>
      </c>
      <c r="Q60" s="11">
        <f t="shared" si="37"/>
        <v>1.7875677545842465E-2</v>
      </c>
      <c r="R60" s="11">
        <f t="shared" si="37"/>
        <v>1.7569021154535677E-2</v>
      </c>
      <c r="S60" s="31">
        <f t="shared" si="37"/>
        <v>1.7931362071012945E-2</v>
      </c>
      <c r="T60" s="11">
        <f t="shared" si="37"/>
        <v>1.8876718713586576E-2</v>
      </c>
      <c r="U60" s="11">
        <f t="shared" si="37"/>
        <v>1.6703656114939843E-2</v>
      </c>
      <c r="V60" s="11">
        <f t="shared" si="37"/>
        <v>1.8446716014569382E-2</v>
      </c>
      <c r="W60" s="11">
        <f t="shared" si="37"/>
        <v>2.0155387906767255E-2</v>
      </c>
    </row>
    <row r="61" spans="2:23">
      <c r="B61" s="3" t="s">
        <v>114</v>
      </c>
      <c r="C61" s="8">
        <v>249</v>
      </c>
      <c r="D61" s="8">
        <v>240</v>
      </c>
      <c r="E61" s="8">
        <v>238</v>
      </c>
      <c r="F61" s="8">
        <v>244</v>
      </c>
      <c r="G61" s="8">
        <v>347</v>
      </c>
      <c r="H61" s="8">
        <v>240</v>
      </c>
      <c r="I61" s="8">
        <v>239</v>
      </c>
      <c r="J61" s="8">
        <v>198</v>
      </c>
      <c r="K61" s="8">
        <v>243</v>
      </c>
      <c r="N61" s="9" t="str">
        <f>B61</f>
        <v>Private</v>
      </c>
      <c r="O61" s="11">
        <f>C61/SUM(C60:C62)</f>
        <v>2.8141952983725134E-2</v>
      </c>
      <c r="P61" s="11">
        <f t="shared" ref="P61:W61" si="38">D61/SUM(D60:D62)</f>
        <v>2.7560863573725312E-2</v>
      </c>
      <c r="Q61" s="11">
        <f t="shared" si="38"/>
        <v>2.7447814554261332E-2</v>
      </c>
      <c r="R61" s="11">
        <f t="shared" si="38"/>
        <v>2.9162184773514999E-2</v>
      </c>
      <c r="S61" s="31">
        <f t="shared" si="38"/>
        <v>4.1206507540672128E-2</v>
      </c>
      <c r="T61" s="11">
        <f t="shared" si="38"/>
        <v>2.7965509205313446E-2</v>
      </c>
      <c r="U61" s="11">
        <f t="shared" si="38"/>
        <v>2.7917299380913446E-2</v>
      </c>
      <c r="V61" s="11">
        <f t="shared" si="38"/>
        <v>2.326401127952062E-2</v>
      </c>
      <c r="W61" s="11">
        <f t="shared" si="38"/>
        <v>2.7361783582929851E-2</v>
      </c>
    </row>
    <row r="62" spans="2:23">
      <c r="B62" s="3" t="s">
        <v>115</v>
      </c>
      <c r="C62" s="8">
        <v>8456</v>
      </c>
      <c r="D62" s="8">
        <v>8346</v>
      </c>
      <c r="E62" s="8">
        <v>8278</v>
      </c>
      <c r="F62" s="8">
        <v>7976</v>
      </c>
      <c r="G62" s="8">
        <v>7923</v>
      </c>
      <c r="H62" s="8">
        <v>8180</v>
      </c>
      <c r="I62" s="8">
        <v>8179</v>
      </c>
      <c r="J62" s="8">
        <v>8156</v>
      </c>
      <c r="K62" s="8">
        <v>8459</v>
      </c>
      <c r="M62" s="19"/>
      <c r="N62" s="19" t="str">
        <f>B62</f>
        <v>Public</v>
      </c>
      <c r="O62" s="20">
        <f>C62/SUM(C60:C62)</f>
        <v>0.95569620253164556</v>
      </c>
      <c r="P62" s="20">
        <f t="shared" ref="P62:W62" si="39">D62/SUM(D60:D62)</f>
        <v>0.95842903077629771</v>
      </c>
      <c r="Q62" s="20">
        <f t="shared" si="39"/>
        <v>0.95467650789989622</v>
      </c>
      <c r="R62" s="20">
        <f t="shared" si="39"/>
        <v>0.95326879407194931</v>
      </c>
      <c r="S62" s="32">
        <f t="shared" si="39"/>
        <v>0.9408621303883149</v>
      </c>
      <c r="T62" s="20">
        <f t="shared" si="39"/>
        <v>0.95315777208109997</v>
      </c>
      <c r="U62" s="20">
        <f t="shared" si="39"/>
        <v>0.95537904450414668</v>
      </c>
      <c r="V62" s="20">
        <f t="shared" si="39"/>
        <v>0.95828927270591002</v>
      </c>
      <c r="W62" s="20">
        <f t="shared" si="39"/>
        <v>0.95248282851030286</v>
      </c>
    </row>
    <row r="63" spans="2:23">
      <c r="B63" s="132" t="s">
        <v>152</v>
      </c>
      <c r="C63" s="133"/>
      <c r="D63" s="133"/>
      <c r="E63" s="133"/>
      <c r="F63" s="133"/>
      <c r="G63" s="133"/>
      <c r="H63" s="133"/>
      <c r="I63" s="133"/>
      <c r="J63" s="133"/>
      <c r="K63" s="133"/>
      <c r="M63" s="1" t="s">
        <v>179</v>
      </c>
      <c r="N63" s="1"/>
      <c r="O63" s="1" t="str">
        <f>$C$14</f>
        <v>2015-2016</v>
      </c>
      <c r="P63" s="1" t="str">
        <f>$D$14</f>
        <v>2016-2017</v>
      </c>
      <c r="Q63" s="1" t="str">
        <f>$E$14</f>
        <v>2017-2018</v>
      </c>
      <c r="R63" s="1" t="str">
        <f>$F$14</f>
        <v>2018-2019</v>
      </c>
      <c r="S63" s="30" t="str">
        <f>$G$14</f>
        <v>2019-2020</v>
      </c>
      <c r="T63" s="1" t="str">
        <f>$H$14</f>
        <v>2020-2021</v>
      </c>
      <c r="U63" s="1" t="str">
        <f>$I$14</f>
        <v>2021-2022</v>
      </c>
      <c r="V63" s="1" t="str">
        <f>$J$14</f>
        <v>2022-2023</v>
      </c>
      <c r="W63" s="1" t="str">
        <f>$K$14</f>
        <v>2023-2024</v>
      </c>
    </row>
    <row r="64" spans="2:23">
      <c r="B64" s="3" t="s">
        <v>113</v>
      </c>
      <c r="C64" s="8">
        <v>116</v>
      </c>
      <c r="D64" s="8">
        <v>120</v>
      </c>
      <c r="E64" s="8">
        <v>151</v>
      </c>
      <c r="F64" s="8">
        <v>122</v>
      </c>
      <c r="G64" s="8">
        <v>115</v>
      </c>
      <c r="H64" s="8">
        <v>148</v>
      </c>
      <c r="I64" s="8">
        <v>142</v>
      </c>
      <c r="J64" s="8">
        <v>112</v>
      </c>
      <c r="K64" s="8">
        <v>158</v>
      </c>
      <c r="N64" s="9" t="str">
        <f>B64</f>
        <v>Home-Based</v>
      </c>
      <c r="O64" s="11">
        <f>C64/SUM(C64:C66)</f>
        <v>1.2189995796553174E-2</v>
      </c>
      <c r="P64" s="11">
        <f t="shared" ref="P64:W64" si="40">D64/SUM(D64:D66)</f>
        <v>1.262493424513414E-2</v>
      </c>
      <c r="Q64" s="11">
        <f t="shared" si="40"/>
        <v>1.6106666666666665E-2</v>
      </c>
      <c r="R64" s="11">
        <f t="shared" si="40"/>
        <v>1.3431685566442805E-2</v>
      </c>
      <c r="S64" s="31">
        <f t="shared" si="40"/>
        <v>1.2985546522131889E-2</v>
      </c>
      <c r="T64" s="11">
        <f t="shared" si="40"/>
        <v>1.6935576152877902E-2</v>
      </c>
      <c r="U64" s="11">
        <f t="shared" si="40"/>
        <v>1.5418023887079262E-2</v>
      </c>
      <c r="V64" s="11">
        <f t="shared" si="40"/>
        <v>1.32858837485172E-2</v>
      </c>
      <c r="W64" s="11">
        <f t="shared" si="40"/>
        <v>1.8865671641791044E-2</v>
      </c>
    </row>
    <row r="65" spans="2:23">
      <c r="B65" s="3" t="s">
        <v>114</v>
      </c>
      <c r="C65" s="8">
        <v>238</v>
      </c>
      <c r="D65" s="8">
        <v>227</v>
      </c>
      <c r="E65" s="8">
        <v>253</v>
      </c>
      <c r="F65" s="8">
        <v>222</v>
      </c>
      <c r="G65" s="8">
        <v>334</v>
      </c>
      <c r="H65" s="8">
        <v>227</v>
      </c>
      <c r="I65" s="8">
        <v>227</v>
      </c>
      <c r="J65" s="8">
        <v>236</v>
      </c>
      <c r="K65" s="8">
        <v>185</v>
      </c>
      <c r="N65" s="9" t="str">
        <f>B65</f>
        <v>Private</v>
      </c>
      <c r="O65" s="11">
        <f>C65/SUM(C64:C66)</f>
        <v>2.5010508617065993E-2</v>
      </c>
      <c r="P65" s="11">
        <f t="shared" ref="P65:V65" si="41">D65/SUM(D64:D66)</f>
        <v>2.3882167280378747E-2</v>
      </c>
      <c r="Q65" s="11">
        <f t="shared" si="41"/>
        <v>2.6986666666666666E-2</v>
      </c>
      <c r="R65" s="11">
        <f t="shared" si="41"/>
        <v>2.4441263899592645E-2</v>
      </c>
      <c r="S65" s="31">
        <f t="shared" si="41"/>
        <v>3.7714543812104789E-2</v>
      </c>
      <c r="T65" s="11">
        <f t="shared" si="41"/>
        <v>2.5975512072319486E-2</v>
      </c>
      <c r="U65" s="11">
        <f t="shared" si="41"/>
        <v>2.4647122692725298E-2</v>
      </c>
      <c r="V65" s="11">
        <f t="shared" si="41"/>
        <v>2.7995255041518386E-2</v>
      </c>
      <c r="W65" s="11">
        <f>K65/SUM(K64:K66)</f>
        <v>2.208955223880597E-2</v>
      </c>
    </row>
    <row r="66" spans="2:23">
      <c r="B66" s="3" t="s">
        <v>115</v>
      </c>
      <c r="C66" s="8">
        <v>9162</v>
      </c>
      <c r="D66" s="8">
        <v>9158</v>
      </c>
      <c r="E66" s="8">
        <v>8971</v>
      </c>
      <c r="F66" s="8">
        <v>8739</v>
      </c>
      <c r="G66" s="8">
        <v>8407</v>
      </c>
      <c r="H66" s="8">
        <v>8364</v>
      </c>
      <c r="I66" s="8">
        <v>8841</v>
      </c>
      <c r="J66" s="8">
        <v>8082</v>
      </c>
      <c r="K66" s="8">
        <v>8032</v>
      </c>
      <c r="M66" s="19"/>
      <c r="N66" s="19" t="str">
        <f>B66</f>
        <v>Public</v>
      </c>
      <c r="O66" s="20">
        <f>C66/SUM(C64:C66)</f>
        <v>0.96279949558638078</v>
      </c>
      <c r="P66" s="20">
        <f t="shared" ref="P66:W66" si="42">D66/SUM(D64:D66)</f>
        <v>0.96349289847448716</v>
      </c>
      <c r="Q66" s="20">
        <f t="shared" si="42"/>
        <v>0.95690666666666668</v>
      </c>
      <c r="R66" s="20">
        <f t="shared" si="42"/>
        <v>0.96212705053396452</v>
      </c>
      <c r="S66" s="32">
        <f t="shared" si="42"/>
        <v>0.94929990966576328</v>
      </c>
      <c r="T66" s="20">
        <f t="shared" si="42"/>
        <v>0.9570889117748026</v>
      </c>
      <c r="U66" s="20">
        <f t="shared" si="42"/>
        <v>0.95993485342019547</v>
      </c>
      <c r="V66" s="20">
        <f t="shared" si="42"/>
        <v>0.95871886120996441</v>
      </c>
      <c r="W66" s="20">
        <f t="shared" si="42"/>
        <v>0.95904477611940298</v>
      </c>
    </row>
    <row r="67" spans="2:23">
      <c r="B67" s="132" t="s">
        <v>243</v>
      </c>
      <c r="C67" s="133"/>
      <c r="D67" s="133"/>
      <c r="E67" s="133"/>
      <c r="F67" s="133"/>
      <c r="G67" s="133"/>
      <c r="H67" s="133"/>
      <c r="I67" s="133"/>
      <c r="J67" s="133"/>
      <c r="K67" s="133"/>
      <c r="M67" s="1" t="s">
        <v>248</v>
      </c>
      <c r="N67" s="1"/>
      <c r="O67" s="1" t="str">
        <f>$C$14</f>
        <v>2015-2016</v>
      </c>
      <c r="P67" s="1" t="str">
        <f>$D$14</f>
        <v>2016-2017</v>
      </c>
      <c r="Q67" s="1" t="str">
        <f>$E$14</f>
        <v>2017-2018</v>
      </c>
      <c r="R67" s="1" t="str">
        <f>$F$14</f>
        <v>2018-2019</v>
      </c>
      <c r="S67" s="30" t="str">
        <f>$G$14</f>
        <v>2019-2020</v>
      </c>
      <c r="T67" s="1" t="str">
        <f>$H$14</f>
        <v>2020-2021</v>
      </c>
      <c r="U67" s="1" t="str">
        <f>$I$14</f>
        <v>2021-2022</v>
      </c>
      <c r="V67" s="1" t="str">
        <f>$J$14</f>
        <v>2022-2023</v>
      </c>
      <c r="W67" s="1" t="str">
        <f>$K$14</f>
        <v>2023-2024</v>
      </c>
    </row>
    <row r="68" spans="2:23">
      <c r="B68" s="3" t="s">
        <v>113</v>
      </c>
      <c r="C68" s="8">
        <v>555</v>
      </c>
      <c r="D68" s="8">
        <v>521</v>
      </c>
      <c r="E68" s="8">
        <v>664</v>
      </c>
      <c r="F68" s="8">
        <v>667</v>
      </c>
      <c r="G68" s="8">
        <v>576</v>
      </c>
      <c r="H68" s="8">
        <v>769</v>
      </c>
      <c r="I68" s="8">
        <v>776</v>
      </c>
      <c r="J68" s="8">
        <v>690</v>
      </c>
      <c r="K68" s="8">
        <v>778</v>
      </c>
      <c r="N68" s="9" t="str">
        <f>B68</f>
        <v>Home-Based</v>
      </c>
      <c r="O68" s="11">
        <f>C68/SUM(C68:C70)</f>
        <v>1.4809478065962216E-2</v>
      </c>
      <c r="P68" s="11">
        <f t="shared" ref="P68" si="43">D68/SUM(D68:D70)</f>
        <v>1.3891110755612435E-2</v>
      </c>
      <c r="Q68" s="11">
        <f t="shared" ref="Q68" si="44">E68/SUM(E68:E70)</f>
        <v>1.7745470094606874E-2</v>
      </c>
      <c r="R68" s="11">
        <f t="shared" ref="R68" si="45">F68/SUM(F68:F70)</f>
        <v>1.7916621897496508E-2</v>
      </c>
      <c r="S68" s="31">
        <f t="shared" ref="S68" si="46">G68/SUM(G68:G70)</f>
        <v>1.5289058767319636E-2</v>
      </c>
      <c r="T68" s="11">
        <f t="shared" ref="T68" si="47">H68/SUM(H68:H70)</f>
        <v>2.0798398874885056E-2</v>
      </c>
      <c r="U68" s="11">
        <f t="shared" ref="U68" si="48">I68/SUM(I68:I70)</f>
        <v>2.0870874909227833E-2</v>
      </c>
      <c r="V68" s="11">
        <f t="shared" ref="V68" si="49">J68/SUM(J68:J70)</f>
        <v>1.8738288569643973E-2</v>
      </c>
      <c r="W68" s="11">
        <f t="shared" ref="W68" si="50">K68/SUM(K68:K70)</f>
        <v>2.0924665823942337E-2</v>
      </c>
    </row>
    <row r="69" spans="2:23">
      <c r="B69" s="3" t="s">
        <v>114</v>
      </c>
      <c r="C69" s="8">
        <v>959</v>
      </c>
      <c r="D69" s="8">
        <v>954</v>
      </c>
      <c r="E69" s="8">
        <v>1046</v>
      </c>
      <c r="F69" s="8">
        <v>973</v>
      </c>
      <c r="G69" s="8">
        <v>1479</v>
      </c>
      <c r="H69" s="8">
        <v>946</v>
      </c>
      <c r="I69" s="8">
        <v>946</v>
      </c>
      <c r="J69" s="8">
        <v>960</v>
      </c>
      <c r="K69" s="8">
        <v>980</v>
      </c>
      <c r="N69" s="9" t="str">
        <f>B69</f>
        <v>Private</v>
      </c>
      <c r="O69" s="11">
        <f>C69/SUM(C68:C70)</f>
        <v>2.5589710748212188E-2</v>
      </c>
      <c r="P69" s="11">
        <f t="shared" ref="P69" si="51">D69/SUM(D68:D70)</f>
        <v>2.5435930251159814E-2</v>
      </c>
      <c r="Q69" s="11">
        <f t="shared" ref="Q69" si="52">E69/SUM(E68:E70)</f>
        <v>2.7954460420118659E-2</v>
      </c>
      <c r="R69" s="11">
        <f t="shared" ref="R69" si="53">F69/SUM(F68:F70)</f>
        <v>2.6136241538626839E-2</v>
      </c>
      <c r="S69" s="31">
        <f t="shared" ref="S69" si="54">G69/SUM(G68:G70)</f>
        <v>3.9257843605669696E-2</v>
      </c>
      <c r="T69" s="11">
        <f t="shared" ref="T69" si="55">H69/SUM(H68:H70)</f>
        <v>2.5585546600313733E-2</v>
      </c>
      <c r="U69" s="11">
        <f t="shared" ref="U69" si="56">I69/SUM(I68:I70)</f>
        <v>2.5443102659960734E-2</v>
      </c>
      <c r="V69" s="11">
        <f t="shared" ref="V69" si="57">J69/SUM(J68:J70)</f>
        <v>2.6070662357765527E-2</v>
      </c>
      <c r="W69" s="11">
        <f>K69/SUM(K68:K70)</f>
        <v>2.6357548210107311E-2</v>
      </c>
    </row>
    <row r="70" spans="2:23">
      <c r="B70" s="3" t="s">
        <v>115</v>
      </c>
      <c r="C70" s="8">
        <v>35962</v>
      </c>
      <c r="D70" s="8">
        <v>36031</v>
      </c>
      <c r="E70" s="8">
        <v>35708</v>
      </c>
      <c r="F70" s="8">
        <v>35588</v>
      </c>
      <c r="G70" s="8">
        <v>35619</v>
      </c>
      <c r="H70" s="8">
        <v>35259</v>
      </c>
      <c r="I70" s="8">
        <v>35459</v>
      </c>
      <c r="J70" s="8">
        <v>35173</v>
      </c>
      <c r="K70" s="8">
        <v>35423</v>
      </c>
      <c r="N70" s="9" t="str">
        <f>B70</f>
        <v>Public</v>
      </c>
      <c r="O70" s="11">
        <f>C70/SUM(C68:C70)</f>
        <v>0.95960081118582563</v>
      </c>
      <c r="P70" s="11">
        <f t="shared" ref="P70" si="58">D70/SUM(D68:D70)</f>
        <v>0.9606729589932278</v>
      </c>
      <c r="Q70" s="11">
        <f t="shared" ref="Q70" si="59">E70/SUM(E68:E70)</f>
        <v>0.95430006948527446</v>
      </c>
      <c r="R70" s="11">
        <f t="shared" ref="R70" si="60">F70/SUM(F68:F70)</f>
        <v>0.95594713656387664</v>
      </c>
      <c r="S70" s="31">
        <f t="shared" ref="S70" si="61">G70/SUM(G68:G70)</f>
        <v>0.94545309762701069</v>
      </c>
      <c r="T70" s="11">
        <f t="shared" ref="T70" si="62">H70/SUM(H68:H70)</f>
        <v>0.95361605452480125</v>
      </c>
      <c r="U70" s="11">
        <f t="shared" ref="U70" si="63">I70/SUM(I68:I70)</f>
        <v>0.95368602243081146</v>
      </c>
      <c r="V70" s="11">
        <f t="shared" ref="V70" si="64">J70/SUM(J68:J70)</f>
        <v>0.95519104907259045</v>
      </c>
      <c r="W70" s="11">
        <f t="shared" ref="W70" si="65">K70/SUM(K68:K70)</f>
        <v>0.95271778596595036</v>
      </c>
    </row>
    <row r="71" spans="2:23">
      <c r="B71" s="137" t="s">
        <v>153</v>
      </c>
      <c r="C71" s="138">
        <v>8474</v>
      </c>
      <c r="D71" s="138">
        <v>8702</v>
      </c>
      <c r="E71" s="138">
        <v>8787.5</v>
      </c>
      <c r="F71" s="138">
        <v>9119.5</v>
      </c>
      <c r="G71" s="138">
        <v>9229.5</v>
      </c>
      <c r="H71" s="138">
        <v>8308.5</v>
      </c>
      <c r="I71" s="138">
        <v>9181.5</v>
      </c>
      <c r="J71" s="138">
        <v>8841</v>
      </c>
      <c r="K71" s="138">
        <v>8654.5</v>
      </c>
    </row>
    <row r="72" spans="2:23">
      <c r="B72" s="139" t="s">
        <v>154</v>
      </c>
      <c r="C72" s="140">
        <v>8884</v>
      </c>
      <c r="D72" s="140">
        <v>8715</v>
      </c>
      <c r="E72" s="140">
        <v>8896.5</v>
      </c>
      <c r="F72" s="140">
        <v>9027.5</v>
      </c>
      <c r="G72" s="140">
        <v>9186.5</v>
      </c>
      <c r="H72" s="140">
        <v>9012.5</v>
      </c>
      <c r="I72" s="140">
        <v>8710.5</v>
      </c>
      <c r="J72" s="140">
        <v>9403</v>
      </c>
      <c r="K72" s="140">
        <v>9190.5</v>
      </c>
      <c r="M72" s="1"/>
      <c r="N72" s="1"/>
      <c r="O72" s="1"/>
      <c r="P72" s="1"/>
      <c r="Q72" s="1"/>
      <c r="R72" s="1"/>
      <c r="S72" s="30"/>
      <c r="T72" s="1"/>
      <c r="U72" s="1"/>
      <c r="V72" s="1"/>
      <c r="W72" s="1"/>
    </row>
    <row r="73" spans="2:23">
      <c r="B73" s="139" t="s">
        <v>155</v>
      </c>
      <c r="C73" s="140">
        <v>9369</v>
      </c>
      <c r="D73" s="140">
        <v>8958</v>
      </c>
      <c r="E73" s="140">
        <v>8824.5</v>
      </c>
      <c r="F73" s="140">
        <v>8990.5</v>
      </c>
      <c r="G73" s="140">
        <v>8965.5</v>
      </c>
      <c r="H73" s="140">
        <v>9088.5</v>
      </c>
      <c r="I73" s="140">
        <v>9017.5</v>
      </c>
      <c r="J73" s="140">
        <v>8776</v>
      </c>
      <c r="K73" s="140">
        <v>9513.5</v>
      </c>
      <c r="O73" s="11"/>
      <c r="P73" s="11"/>
      <c r="Q73" s="11"/>
      <c r="R73" s="11"/>
      <c r="S73" s="31"/>
      <c r="T73" s="11"/>
      <c r="U73" s="11"/>
      <c r="V73" s="11"/>
      <c r="W73" s="11"/>
    </row>
    <row r="74" spans="2:23">
      <c r="B74" s="139" t="s">
        <v>156</v>
      </c>
      <c r="C74" s="140">
        <v>9197</v>
      </c>
      <c r="D74" s="140">
        <v>9418</v>
      </c>
      <c r="E74" s="140">
        <v>9060</v>
      </c>
      <c r="F74" s="140">
        <v>9029</v>
      </c>
      <c r="G74" s="140">
        <v>8989</v>
      </c>
      <c r="H74" s="140">
        <v>8889</v>
      </c>
      <c r="I74" s="140">
        <v>9028</v>
      </c>
      <c r="J74" s="140">
        <v>9115</v>
      </c>
      <c r="K74" s="140">
        <v>8970</v>
      </c>
      <c r="O74" s="11"/>
      <c r="P74" s="11"/>
      <c r="Q74" s="11"/>
      <c r="R74" s="11"/>
      <c r="S74" s="31"/>
      <c r="T74" s="11"/>
      <c r="U74" s="11"/>
      <c r="V74" s="11"/>
      <c r="W74" s="11"/>
    </row>
    <row r="75" spans="2:23">
      <c r="B75" s="139" t="s">
        <v>157</v>
      </c>
      <c r="C75" s="140">
        <v>8716</v>
      </c>
      <c r="D75" s="140">
        <v>9271</v>
      </c>
      <c r="E75" s="140">
        <v>9517</v>
      </c>
      <c r="F75" s="140">
        <v>9128</v>
      </c>
      <c r="G75" s="140">
        <v>8964</v>
      </c>
      <c r="H75" s="140">
        <v>8951</v>
      </c>
      <c r="I75" s="140">
        <v>8754</v>
      </c>
      <c r="J75" s="140">
        <v>9048</v>
      </c>
      <c r="K75" s="140">
        <v>9192</v>
      </c>
      <c r="O75" s="11"/>
      <c r="P75" s="11"/>
      <c r="Q75" s="11"/>
      <c r="R75" s="11"/>
      <c r="S75" s="31"/>
      <c r="T75" s="11"/>
      <c r="U75" s="11"/>
      <c r="V75" s="11"/>
      <c r="W75" s="11"/>
    </row>
    <row r="76" spans="2:23">
      <c r="B76" s="139" t="s">
        <v>158</v>
      </c>
      <c r="C76" s="140">
        <v>8737</v>
      </c>
      <c r="D76" s="140">
        <v>8755</v>
      </c>
      <c r="E76" s="140">
        <v>9325</v>
      </c>
      <c r="F76" s="140">
        <v>9655</v>
      </c>
      <c r="G76" s="140">
        <v>9112</v>
      </c>
      <c r="H76" s="140">
        <v>8870</v>
      </c>
      <c r="I76" s="140">
        <v>8693</v>
      </c>
      <c r="J76" s="140">
        <v>8831</v>
      </c>
      <c r="K76" s="140">
        <v>9156</v>
      </c>
    </row>
    <row r="77" spans="2:23">
      <c r="B77" s="139" t="s">
        <v>159</v>
      </c>
      <c r="C77" s="140">
        <v>8833</v>
      </c>
      <c r="D77" s="140">
        <v>8854</v>
      </c>
      <c r="E77" s="140">
        <v>8857</v>
      </c>
      <c r="F77" s="140">
        <v>9469</v>
      </c>
      <c r="G77" s="140">
        <v>9587</v>
      </c>
      <c r="H77" s="140">
        <v>9039</v>
      </c>
      <c r="I77" s="140">
        <v>8648</v>
      </c>
      <c r="J77" s="140">
        <v>8792</v>
      </c>
      <c r="K77" s="140">
        <v>8919</v>
      </c>
      <c r="M77" s="1"/>
      <c r="N77" s="1"/>
      <c r="O77" s="1"/>
      <c r="P77" s="1"/>
      <c r="Q77" s="1"/>
      <c r="R77" s="1"/>
      <c r="S77" s="30"/>
      <c r="T77" s="1"/>
      <c r="U77" s="1"/>
      <c r="V77" s="1"/>
      <c r="W77" s="1"/>
    </row>
    <row r="78" spans="2:23">
      <c r="B78" s="139" t="s">
        <v>160</v>
      </c>
      <c r="C78" s="140">
        <v>8674</v>
      </c>
      <c r="D78" s="140">
        <v>8881</v>
      </c>
      <c r="E78" s="140">
        <v>8849</v>
      </c>
      <c r="F78" s="140">
        <v>8870</v>
      </c>
      <c r="G78" s="140">
        <v>9385</v>
      </c>
      <c r="H78" s="140">
        <v>9392</v>
      </c>
      <c r="I78" s="140">
        <v>8818</v>
      </c>
      <c r="J78" s="140">
        <v>8699</v>
      </c>
      <c r="K78" s="140">
        <v>8741</v>
      </c>
      <c r="O78" s="11"/>
      <c r="P78" s="11"/>
      <c r="Q78" s="11"/>
      <c r="R78" s="11"/>
      <c r="S78" s="31"/>
      <c r="T78" s="11"/>
      <c r="U78" s="11"/>
      <c r="V78" s="11"/>
      <c r="W78" s="11"/>
    </row>
    <row r="79" spans="2:23">
      <c r="B79" s="139" t="s">
        <v>161</v>
      </c>
      <c r="C79" s="140">
        <v>8604</v>
      </c>
      <c r="D79" s="140">
        <v>8802</v>
      </c>
      <c r="E79" s="140">
        <v>8932</v>
      </c>
      <c r="F79" s="140">
        <v>8958</v>
      </c>
      <c r="G79" s="140">
        <v>8794</v>
      </c>
      <c r="H79" s="140">
        <v>9254</v>
      </c>
      <c r="I79" s="140">
        <v>9162</v>
      </c>
      <c r="J79" s="140">
        <v>8823</v>
      </c>
      <c r="K79" s="140">
        <v>8639</v>
      </c>
      <c r="O79" s="11"/>
      <c r="P79" s="11"/>
      <c r="Q79" s="11"/>
      <c r="R79" s="11"/>
      <c r="S79" s="31"/>
      <c r="T79" s="11"/>
      <c r="U79" s="11"/>
      <c r="V79" s="11"/>
      <c r="W79" s="11"/>
    </row>
    <row r="80" spans="2:23">
      <c r="B80" s="139" t="s">
        <v>163</v>
      </c>
      <c r="C80" s="140">
        <v>8872</v>
      </c>
      <c r="D80" s="140">
        <v>8674</v>
      </c>
      <c r="E80" s="140">
        <v>8784</v>
      </c>
      <c r="F80" s="140">
        <v>9012</v>
      </c>
      <c r="G80" s="140">
        <v>9023</v>
      </c>
      <c r="H80" s="140">
        <v>8793</v>
      </c>
      <c r="I80" s="140">
        <v>9199</v>
      </c>
      <c r="J80" s="140">
        <v>9189</v>
      </c>
      <c r="K80" s="140">
        <v>8902</v>
      </c>
      <c r="O80" s="11"/>
      <c r="P80" s="11"/>
      <c r="Q80" s="11"/>
      <c r="R80" s="11"/>
      <c r="S80" s="31"/>
      <c r="T80" s="11"/>
      <c r="U80" s="11"/>
      <c r="V80" s="11"/>
      <c r="W80" s="11"/>
    </row>
    <row r="81" spans="2:23">
      <c r="B81" s="139" t="s">
        <v>164</v>
      </c>
      <c r="C81" s="140">
        <v>8860</v>
      </c>
      <c r="D81" s="140">
        <v>8965</v>
      </c>
      <c r="E81" s="140">
        <v>8722</v>
      </c>
      <c r="F81" s="140">
        <v>8746</v>
      </c>
      <c r="G81" s="140">
        <v>9155</v>
      </c>
      <c r="H81" s="140">
        <v>8804</v>
      </c>
      <c r="I81" s="140">
        <v>8647</v>
      </c>
      <c r="J81" s="140">
        <v>9067</v>
      </c>
      <c r="K81" s="140">
        <v>9112</v>
      </c>
    </row>
    <row r="82" spans="2:23">
      <c r="B82" s="139" t="s">
        <v>165</v>
      </c>
      <c r="C82" s="140">
        <v>8848</v>
      </c>
      <c r="D82" s="140">
        <v>8708</v>
      </c>
      <c r="E82" s="140">
        <v>8671</v>
      </c>
      <c r="F82" s="140">
        <v>8367</v>
      </c>
      <c r="G82" s="140">
        <v>8421</v>
      </c>
      <c r="H82" s="140">
        <v>8582</v>
      </c>
      <c r="I82" s="140">
        <v>8561</v>
      </c>
      <c r="J82" s="140">
        <v>8511</v>
      </c>
      <c r="K82" s="140">
        <v>8881</v>
      </c>
      <c r="M82" s="1"/>
      <c r="N82" s="1"/>
      <c r="O82" s="1"/>
      <c r="P82" s="1"/>
      <c r="Q82" s="1"/>
      <c r="R82" s="1"/>
      <c r="S82" s="30"/>
      <c r="T82" s="1"/>
      <c r="U82" s="1"/>
      <c r="V82" s="1"/>
      <c r="W82" s="1"/>
    </row>
    <row r="83" spans="2:23">
      <c r="B83" s="139" t="s">
        <v>166</v>
      </c>
      <c r="C83" s="140">
        <v>9516</v>
      </c>
      <c r="D83" s="140">
        <v>9505</v>
      </c>
      <c r="E83" s="140">
        <v>9375</v>
      </c>
      <c r="F83" s="140">
        <v>9083</v>
      </c>
      <c r="G83" s="140">
        <v>8856</v>
      </c>
      <c r="H83" s="140">
        <v>8739</v>
      </c>
      <c r="I83" s="140">
        <v>9210</v>
      </c>
      <c r="J83" s="140">
        <v>8430</v>
      </c>
      <c r="K83" s="140">
        <v>8375</v>
      </c>
      <c r="O83" s="11"/>
      <c r="P83" s="11"/>
      <c r="Q83" s="11"/>
      <c r="R83" s="11"/>
      <c r="S83" s="31"/>
      <c r="T83" s="11"/>
      <c r="U83" s="11"/>
      <c r="V83" s="11"/>
      <c r="W83" s="11"/>
    </row>
    <row r="84" spans="2:23">
      <c r="B84" s="139" t="s">
        <v>247</v>
      </c>
      <c r="C84" s="140">
        <v>37476</v>
      </c>
      <c r="D84" s="140">
        <v>37506</v>
      </c>
      <c r="E84" s="140">
        <v>37418</v>
      </c>
      <c r="F84" s="140">
        <v>37228</v>
      </c>
      <c r="G84" s="140">
        <v>37674</v>
      </c>
      <c r="H84" s="140">
        <v>36974</v>
      </c>
      <c r="I84" s="140">
        <v>37181</v>
      </c>
      <c r="J84" s="140">
        <v>36823</v>
      </c>
      <c r="K84" s="140">
        <v>37181</v>
      </c>
      <c r="O84" s="11"/>
      <c r="P84" s="11"/>
      <c r="Q84" s="11"/>
      <c r="R84" s="11"/>
      <c r="S84" s="31"/>
      <c r="T84" s="11"/>
      <c r="U84" s="11"/>
      <c r="V84" s="11"/>
      <c r="W84" s="11"/>
    </row>
    <row r="85" spans="2:23">
      <c r="O85" s="11"/>
      <c r="P85" s="11"/>
      <c r="Q85" s="11"/>
      <c r="R85" s="11"/>
      <c r="S85" s="31"/>
      <c r="T85" s="11"/>
      <c r="U85" s="11"/>
      <c r="V85" s="11"/>
      <c r="W85" s="11"/>
    </row>
    <row r="87" spans="2:23">
      <c r="M87" s="1"/>
      <c r="N87" s="1"/>
      <c r="O87" s="1"/>
      <c r="P87" s="1"/>
      <c r="Q87" s="1"/>
      <c r="R87" s="1"/>
      <c r="S87" s="30"/>
      <c r="T87" s="1"/>
      <c r="U87" s="1"/>
      <c r="V87" s="1"/>
      <c r="W87" s="1"/>
    </row>
    <row r="88" spans="2:23">
      <c r="O88" s="11"/>
      <c r="P88" s="11"/>
      <c r="Q88" s="11"/>
      <c r="R88" s="11"/>
      <c r="S88" s="31"/>
      <c r="T88" s="11"/>
      <c r="U88" s="11"/>
      <c r="V88" s="11"/>
      <c r="W88" s="11"/>
    </row>
    <row r="89" spans="2:23">
      <c r="O89" s="11"/>
      <c r="P89" s="11"/>
      <c r="Q89" s="11"/>
      <c r="R89" s="11"/>
      <c r="S89" s="31"/>
      <c r="T89" s="11"/>
      <c r="U89" s="11"/>
      <c r="V89" s="11"/>
      <c r="W89" s="11"/>
    </row>
    <row r="90" spans="2:23">
      <c r="O90" s="11"/>
      <c r="P90" s="11"/>
      <c r="Q90" s="11"/>
      <c r="R90" s="11"/>
      <c r="S90" s="31"/>
      <c r="T90" s="11"/>
      <c r="U90" s="11"/>
      <c r="V90" s="11"/>
      <c r="W90" s="11"/>
    </row>
    <row r="92" spans="2:23">
      <c r="M92" s="1"/>
      <c r="N92" s="1"/>
      <c r="O92" s="1"/>
      <c r="P92" s="1"/>
      <c r="Q92" s="1"/>
      <c r="R92" s="1"/>
      <c r="S92" s="30"/>
      <c r="T92" s="1"/>
      <c r="U92" s="1"/>
      <c r="V92" s="1"/>
      <c r="W92" s="1"/>
    </row>
    <row r="93" spans="2:23">
      <c r="O93" s="11"/>
      <c r="P93" s="11"/>
      <c r="Q93" s="11"/>
      <c r="R93" s="11"/>
      <c r="S93" s="31"/>
      <c r="T93" s="11"/>
      <c r="U93" s="11"/>
      <c r="V93" s="11"/>
      <c r="W93" s="11"/>
    </row>
    <row r="94" spans="2:23">
      <c r="O94" s="11"/>
      <c r="P94" s="11"/>
      <c r="Q94" s="11"/>
      <c r="R94" s="11"/>
      <c r="S94" s="31"/>
      <c r="T94" s="11"/>
      <c r="U94" s="11"/>
      <c r="V94" s="11"/>
      <c r="W94" s="11"/>
    </row>
    <row r="95" spans="2:23">
      <c r="O95" s="11"/>
      <c r="P95" s="11"/>
      <c r="Q95" s="11"/>
      <c r="R95" s="11"/>
      <c r="S95" s="31"/>
      <c r="T95" s="11"/>
      <c r="U95" s="11"/>
      <c r="V95" s="11"/>
      <c r="W95" s="11"/>
    </row>
    <row r="97" spans="13:23">
      <c r="M97" s="1"/>
      <c r="N97" s="1"/>
      <c r="O97" s="1"/>
      <c r="P97" s="1"/>
      <c r="Q97" s="1"/>
      <c r="R97" s="1"/>
      <c r="S97" s="30"/>
      <c r="T97" s="1"/>
      <c r="U97" s="1"/>
      <c r="V97" s="1"/>
      <c r="W97" s="1"/>
    </row>
    <row r="98" spans="13:23">
      <c r="O98" s="11"/>
      <c r="P98" s="11"/>
      <c r="Q98" s="11"/>
      <c r="R98" s="11"/>
      <c r="S98" s="31"/>
      <c r="T98" s="11"/>
      <c r="U98" s="11"/>
      <c r="V98" s="11"/>
      <c r="W98" s="11"/>
    </row>
    <row r="99" spans="13:23">
      <c r="O99" s="11"/>
      <c r="P99" s="11"/>
      <c r="Q99" s="11"/>
      <c r="R99" s="11"/>
      <c r="S99" s="31"/>
      <c r="T99" s="11"/>
      <c r="U99" s="11"/>
      <c r="V99" s="11"/>
      <c r="W99" s="11"/>
    </row>
    <row r="100" spans="13:23">
      <c r="O100" s="11"/>
      <c r="P100" s="11"/>
      <c r="Q100" s="11"/>
      <c r="R100" s="11"/>
      <c r="S100" s="31"/>
      <c r="T100" s="11"/>
      <c r="U100" s="11"/>
      <c r="V100" s="11"/>
      <c r="W100" s="11"/>
    </row>
    <row r="102" spans="13:23">
      <c r="M102" s="1"/>
      <c r="N102" s="1"/>
      <c r="O102" s="1"/>
      <c r="P102" s="1"/>
      <c r="Q102" s="1"/>
      <c r="R102" s="1"/>
      <c r="S102" s="30"/>
      <c r="T102" s="1"/>
      <c r="U102" s="1"/>
      <c r="V102" s="1"/>
      <c r="W102" s="1"/>
    </row>
    <row r="103" spans="13:23">
      <c r="O103" s="11"/>
      <c r="P103" s="11"/>
      <c r="Q103" s="11"/>
      <c r="R103" s="11"/>
      <c r="S103" s="31"/>
      <c r="T103" s="11"/>
      <c r="U103" s="11"/>
      <c r="V103" s="11"/>
      <c r="W103" s="11"/>
    </row>
    <row r="104" spans="13:23">
      <c r="O104" s="11"/>
      <c r="P104" s="11"/>
      <c r="Q104" s="11"/>
      <c r="R104" s="11"/>
      <c r="S104" s="31"/>
      <c r="T104" s="11"/>
      <c r="U104" s="11"/>
      <c r="V104" s="11"/>
      <c r="W104" s="11"/>
    </row>
    <row r="105" spans="13:23">
      <c r="O105" s="11"/>
      <c r="P105" s="11"/>
      <c r="Q105" s="11"/>
      <c r="R105" s="11"/>
      <c r="S105" s="31"/>
      <c r="T105" s="11"/>
      <c r="U105" s="11"/>
      <c r="V105" s="11"/>
      <c r="W105" s="11"/>
    </row>
    <row r="107" spans="13:23">
      <c r="M107" s="1"/>
      <c r="N107" s="1"/>
      <c r="O107" s="1"/>
      <c r="P107" s="1"/>
      <c r="Q107" s="1"/>
      <c r="R107" s="1"/>
      <c r="S107" s="30"/>
      <c r="T107" s="1"/>
      <c r="U107" s="1"/>
      <c r="V107" s="1"/>
      <c r="W107" s="1"/>
    </row>
    <row r="108" spans="13:23">
      <c r="O108" s="11"/>
      <c r="P108" s="11"/>
      <c r="Q108" s="11"/>
      <c r="R108" s="11"/>
      <c r="S108" s="31"/>
      <c r="T108" s="11"/>
      <c r="U108" s="11"/>
      <c r="V108" s="11"/>
      <c r="W108" s="11"/>
    </row>
    <row r="109" spans="13:23">
      <c r="O109" s="11"/>
      <c r="P109" s="11"/>
      <c r="Q109" s="11"/>
      <c r="R109" s="11"/>
      <c r="S109" s="31"/>
      <c r="T109" s="11"/>
      <c r="U109" s="11"/>
      <c r="V109" s="11"/>
      <c r="W109" s="11"/>
    </row>
    <row r="110" spans="13:23">
      <c r="O110" s="11"/>
      <c r="P110" s="11"/>
      <c r="Q110" s="11"/>
      <c r="R110" s="11"/>
      <c r="S110" s="31"/>
      <c r="T110" s="11"/>
      <c r="U110" s="11"/>
      <c r="V110" s="11"/>
      <c r="W110" s="11"/>
    </row>
    <row r="112" spans="13:23">
      <c r="M112" s="1"/>
      <c r="N112" s="1"/>
      <c r="O112" s="1"/>
      <c r="P112" s="1"/>
      <c r="Q112" s="1"/>
      <c r="R112" s="1"/>
      <c r="S112" s="30"/>
      <c r="T112" s="1"/>
      <c r="U112" s="1"/>
      <c r="V112" s="1"/>
      <c r="W112" s="1"/>
    </row>
    <row r="113" spans="13:23">
      <c r="O113" s="11"/>
      <c r="P113" s="11"/>
      <c r="Q113" s="11"/>
      <c r="R113" s="11"/>
      <c r="S113" s="31"/>
      <c r="T113" s="11"/>
      <c r="U113" s="11"/>
      <c r="V113" s="11"/>
      <c r="W113" s="11"/>
    </row>
    <row r="114" spans="13:23">
      <c r="O114" s="11"/>
      <c r="P114" s="11"/>
      <c r="Q114" s="11"/>
      <c r="R114" s="11"/>
      <c r="S114" s="31"/>
      <c r="T114" s="11"/>
      <c r="U114" s="11"/>
      <c r="V114" s="11"/>
      <c r="W114" s="11"/>
    </row>
    <row r="115" spans="13:23">
      <c r="O115" s="11"/>
      <c r="P115" s="11"/>
      <c r="Q115" s="11"/>
      <c r="R115" s="11"/>
      <c r="S115" s="31"/>
      <c r="T115" s="11"/>
      <c r="U115" s="11"/>
      <c r="V115" s="11"/>
      <c r="W115" s="11"/>
    </row>
    <row r="117" spans="13:23">
      <c r="M117" s="1"/>
      <c r="N117" s="1"/>
      <c r="O117" s="1"/>
      <c r="P117" s="1"/>
      <c r="Q117" s="1"/>
      <c r="R117" s="1"/>
      <c r="S117" s="30"/>
      <c r="T117" s="1"/>
      <c r="U117" s="1"/>
      <c r="V117" s="1"/>
      <c r="W117" s="1"/>
    </row>
    <row r="118" spans="13:23">
      <c r="O118" s="11"/>
      <c r="P118" s="11"/>
      <c r="Q118" s="11"/>
      <c r="R118" s="11"/>
      <c r="S118" s="31"/>
      <c r="T118" s="11"/>
      <c r="U118" s="11"/>
      <c r="V118" s="11"/>
      <c r="W118" s="11"/>
    </row>
    <row r="119" spans="13:23">
      <c r="O119" s="11"/>
      <c r="P119" s="11"/>
      <c r="Q119" s="11"/>
      <c r="R119" s="11"/>
      <c r="S119" s="31"/>
      <c r="T119" s="11"/>
      <c r="U119" s="11"/>
      <c r="V119" s="11"/>
      <c r="W119" s="11"/>
    </row>
    <row r="120" spans="13:23">
      <c r="O120" s="11"/>
      <c r="P120" s="11"/>
      <c r="Q120" s="11"/>
      <c r="R120" s="11"/>
      <c r="S120" s="31"/>
      <c r="T120" s="11"/>
      <c r="U120" s="11"/>
      <c r="V120" s="11"/>
      <c r="W120" s="11"/>
    </row>
    <row r="122" spans="13:23">
      <c r="M122" s="1"/>
      <c r="N122" s="1"/>
      <c r="O122" s="1"/>
      <c r="P122" s="1"/>
      <c r="Q122" s="1"/>
      <c r="R122" s="1"/>
      <c r="S122" s="30"/>
      <c r="T122" s="1"/>
      <c r="U122" s="1"/>
      <c r="V122" s="1"/>
      <c r="W122" s="1"/>
    </row>
    <row r="123" spans="13:23">
      <c r="O123" s="11"/>
      <c r="P123" s="11"/>
      <c r="Q123" s="11"/>
      <c r="R123" s="11"/>
      <c r="S123" s="31"/>
      <c r="T123" s="11"/>
      <c r="U123" s="11"/>
      <c r="V123" s="11"/>
      <c r="W123" s="11"/>
    </row>
    <row r="124" spans="13:23">
      <c r="O124" s="11"/>
      <c r="P124" s="11"/>
      <c r="Q124" s="11"/>
      <c r="R124" s="11"/>
      <c r="S124" s="31"/>
      <c r="T124" s="11"/>
      <c r="U124" s="11"/>
      <c r="V124" s="11"/>
      <c r="W124" s="11"/>
    </row>
    <row r="125" spans="13:23">
      <c r="O125" s="11"/>
      <c r="P125" s="11"/>
      <c r="Q125" s="11"/>
      <c r="R125" s="11"/>
      <c r="S125" s="31"/>
      <c r="T125" s="11"/>
      <c r="U125" s="11"/>
      <c r="V125" s="11"/>
      <c r="W125" s="11"/>
    </row>
    <row r="127" spans="13:23">
      <c r="M127" s="1"/>
      <c r="N127" s="1"/>
      <c r="O127" s="1"/>
      <c r="P127" s="1"/>
      <c r="Q127" s="1"/>
      <c r="R127" s="1"/>
      <c r="S127" s="30"/>
      <c r="T127" s="1"/>
      <c r="U127" s="1"/>
      <c r="V127" s="1"/>
      <c r="W127" s="1"/>
    </row>
    <row r="128" spans="13:23">
      <c r="O128" s="11"/>
      <c r="P128" s="11"/>
      <c r="Q128" s="11"/>
      <c r="R128" s="11"/>
      <c r="S128" s="31"/>
      <c r="T128" s="11"/>
      <c r="U128" s="11"/>
      <c r="V128" s="11"/>
      <c r="W128" s="11"/>
    </row>
    <row r="129" spans="13:23">
      <c r="O129" s="11"/>
      <c r="P129" s="11"/>
      <c r="Q129" s="11"/>
      <c r="R129" s="11"/>
      <c r="S129" s="31"/>
      <c r="T129" s="11"/>
      <c r="U129" s="11"/>
      <c r="V129" s="11"/>
      <c r="W129" s="11"/>
    </row>
    <row r="130" spans="13:23">
      <c r="O130" s="11"/>
      <c r="P130" s="11"/>
      <c r="Q130" s="11"/>
      <c r="R130" s="11"/>
      <c r="S130" s="31"/>
      <c r="T130" s="11"/>
      <c r="U130" s="11"/>
      <c r="V130" s="11"/>
      <c r="W130" s="11"/>
    </row>
    <row r="132" spans="13:23">
      <c r="M132" s="1"/>
      <c r="N132" s="1"/>
      <c r="O132" s="1"/>
      <c r="P132" s="1"/>
      <c r="Q132" s="1"/>
      <c r="R132" s="1"/>
      <c r="S132" s="30"/>
      <c r="T132" s="1"/>
      <c r="U132" s="1"/>
      <c r="V132" s="1"/>
      <c r="W132" s="1"/>
    </row>
    <row r="133" spans="13:23">
      <c r="O133" s="11"/>
      <c r="P133" s="11"/>
      <c r="Q133" s="11"/>
      <c r="R133" s="11"/>
      <c r="S133" s="31"/>
      <c r="T133" s="11"/>
      <c r="U133" s="11"/>
      <c r="V133" s="11"/>
      <c r="W133" s="11"/>
    </row>
    <row r="134" spans="13:23">
      <c r="O134" s="11"/>
      <c r="P134" s="11"/>
      <c r="Q134" s="11"/>
      <c r="R134" s="11"/>
      <c r="S134" s="31"/>
      <c r="T134" s="11"/>
      <c r="U134" s="11"/>
      <c r="V134" s="11"/>
      <c r="W134" s="11"/>
    </row>
    <row r="135" spans="13:23">
      <c r="O135" s="11"/>
      <c r="P135" s="11"/>
      <c r="Q135" s="11"/>
      <c r="R135" s="11"/>
      <c r="S135" s="31"/>
      <c r="T135" s="11"/>
      <c r="U135" s="11"/>
      <c r="V135" s="11"/>
      <c r="W135" s="11"/>
    </row>
    <row r="137" spans="13:23">
      <c r="M137" s="1"/>
      <c r="N137" s="1"/>
      <c r="O137" s="1"/>
      <c r="P137" s="1"/>
      <c r="Q137" s="1"/>
      <c r="R137" s="1"/>
      <c r="S137" s="30"/>
      <c r="T137" s="1"/>
      <c r="U137" s="1"/>
      <c r="V137" s="1"/>
      <c r="W137" s="1"/>
    </row>
    <row r="138" spans="13:23">
      <c r="O138" s="11"/>
      <c r="P138" s="11"/>
      <c r="Q138" s="11"/>
      <c r="R138" s="11"/>
      <c r="S138" s="31"/>
      <c r="T138" s="11"/>
      <c r="U138" s="11"/>
      <c r="V138" s="11"/>
      <c r="W138" s="11"/>
    </row>
    <row r="139" spans="13:23">
      <c r="O139" s="11"/>
      <c r="P139" s="11"/>
      <c r="Q139" s="11"/>
      <c r="R139" s="11"/>
      <c r="S139" s="31"/>
      <c r="T139" s="11"/>
      <c r="U139" s="11"/>
      <c r="V139" s="11"/>
      <c r="W139" s="11"/>
    </row>
    <row r="141" spans="13:23">
      <c r="M141" s="1"/>
      <c r="N141" s="1"/>
      <c r="O141" s="1"/>
      <c r="P141" s="1"/>
      <c r="Q141" s="1"/>
      <c r="R141" s="1"/>
      <c r="S141" s="30"/>
      <c r="T141" s="1"/>
      <c r="U141" s="1"/>
      <c r="V141" s="1"/>
      <c r="W141" s="1"/>
    </row>
    <row r="142" spans="13:23">
      <c r="O142" s="11"/>
      <c r="P142" s="11"/>
      <c r="Q142" s="11"/>
      <c r="R142" s="11"/>
      <c r="S142" s="31"/>
      <c r="T142" s="11"/>
      <c r="U142" s="11"/>
      <c r="V142" s="11"/>
      <c r="W142" s="11"/>
    </row>
    <row r="143" spans="13:23">
      <c r="O143" s="11"/>
      <c r="P143" s="11"/>
      <c r="Q143" s="11"/>
      <c r="R143" s="11"/>
      <c r="S143" s="31"/>
      <c r="T143" s="11"/>
      <c r="U143" s="11"/>
      <c r="V143" s="11"/>
      <c r="W143" s="11"/>
    </row>
    <row r="144" spans="13:23">
      <c r="O144" s="11"/>
      <c r="P144" s="11"/>
      <c r="Q144" s="11"/>
      <c r="R144" s="11"/>
      <c r="S144" s="31"/>
      <c r="T144" s="11"/>
      <c r="U144" s="11"/>
      <c r="V144" s="11"/>
      <c r="W144" s="11"/>
    </row>
    <row r="146" spans="13:23">
      <c r="M146" s="1"/>
      <c r="N146" s="1"/>
      <c r="O146" s="1"/>
      <c r="P146" s="1"/>
      <c r="Q146" s="1"/>
      <c r="R146" s="1"/>
      <c r="S146" s="30"/>
      <c r="T146" s="1"/>
      <c r="U146" s="1"/>
      <c r="V146" s="1"/>
      <c r="W146" s="1"/>
    </row>
    <row r="147" spans="13:23">
      <c r="O147" s="11"/>
      <c r="P147" s="11"/>
      <c r="Q147" s="11"/>
      <c r="R147" s="11"/>
      <c r="S147" s="31"/>
      <c r="T147" s="11"/>
      <c r="U147" s="11"/>
      <c r="V147" s="11"/>
      <c r="W147" s="11"/>
    </row>
    <row r="148" spans="13:23">
      <c r="O148" s="11"/>
      <c r="P148" s="11"/>
      <c r="Q148" s="11"/>
      <c r="R148" s="11"/>
      <c r="S148" s="31"/>
      <c r="T148" s="11"/>
      <c r="U148" s="11"/>
      <c r="V148" s="11"/>
      <c r="W148" s="11"/>
    </row>
    <row r="149" spans="13:23">
      <c r="O149" s="11"/>
      <c r="P149" s="11"/>
      <c r="Q149" s="11"/>
      <c r="R149" s="11"/>
      <c r="S149" s="31"/>
      <c r="T149" s="11"/>
      <c r="U149" s="11"/>
      <c r="V149" s="11"/>
      <c r="W149" s="11"/>
    </row>
    <row r="151" spans="13:23">
      <c r="M151" s="1"/>
      <c r="N151" s="1"/>
      <c r="O151" s="1"/>
      <c r="P151" s="1"/>
      <c r="Q151" s="1"/>
      <c r="R151" s="1"/>
      <c r="S151" s="30"/>
      <c r="T151" s="1"/>
      <c r="U151" s="1"/>
      <c r="V151" s="1"/>
      <c r="W151" s="1"/>
    </row>
    <row r="152" spans="13:23">
      <c r="O152" s="11"/>
      <c r="P152" s="11"/>
      <c r="Q152" s="11"/>
      <c r="R152" s="11"/>
      <c r="S152" s="31"/>
      <c r="T152" s="11"/>
      <c r="U152" s="11"/>
      <c r="V152" s="11"/>
      <c r="W152" s="11"/>
    </row>
    <row r="153" spans="13:23">
      <c r="O153" s="11"/>
      <c r="P153" s="11"/>
      <c r="Q153" s="11"/>
      <c r="R153" s="11"/>
      <c r="S153" s="31"/>
      <c r="T153" s="11"/>
      <c r="U153" s="11"/>
      <c r="V153" s="11"/>
      <c r="W153" s="11"/>
    </row>
    <row r="154" spans="13:23">
      <c r="O154" s="11"/>
      <c r="P154" s="11"/>
      <c r="Q154" s="11"/>
      <c r="R154" s="11"/>
      <c r="S154" s="31"/>
      <c r="T154" s="11"/>
      <c r="U154" s="11"/>
      <c r="V154" s="11"/>
      <c r="W154" s="11"/>
    </row>
    <row r="156" spans="13:23">
      <c r="M156" s="1"/>
      <c r="N156" s="1"/>
      <c r="O156" s="1"/>
      <c r="P156" s="1"/>
      <c r="Q156" s="1"/>
      <c r="R156" s="1"/>
      <c r="S156" s="30"/>
      <c r="T156" s="1"/>
      <c r="U156" s="1"/>
      <c r="V156" s="1"/>
      <c r="W156" s="1"/>
    </row>
    <row r="157" spans="13:23">
      <c r="O157" s="11"/>
      <c r="P157" s="11"/>
      <c r="Q157" s="11"/>
      <c r="R157" s="11"/>
      <c r="S157" s="31"/>
      <c r="T157" s="11"/>
      <c r="U157" s="11"/>
      <c r="V157" s="11"/>
      <c r="W157" s="11"/>
    </row>
    <row r="158" spans="13:23">
      <c r="O158" s="11"/>
      <c r="P158" s="11"/>
      <c r="Q158" s="11"/>
      <c r="R158" s="11"/>
      <c r="S158" s="31"/>
      <c r="T158" s="11"/>
      <c r="U158" s="11"/>
      <c r="V158" s="11"/>
      <c r="W158" s="11"/>
    </row>
    <row r="160" spans="13:23">
      <c r="M160" s="1"/>
      <c r="N160" s="1"/>
      <c r="O160" s="1"/>
      <c r="P160" s="1"/>
      <c r="Q160" s="1"/>
      <c r="R160" s="1"/>
      <c r="S160" s="30"/>
      <c r="T160" s="1"/>
      <c r="U160" s="1"/>
      <c r="V160" s="1"/>
      <c r="W160" s="1"/>
    </row>
    <row r="161" spans="13:23">
      <c r="O161" s="11"/>
      <c r="P161" s="11"/>
      <c r="Q161" s="11"/>
      <c r="R161" s="11"/>
      <c r="S161" s="31"/>
      <c r="T161" s="11"/>
      <c r="U161" s="11"/>
      <c r="V161" s="11"/>
      <c r="W161" s="11"/>
    </row>
    <row r="162" spans="13:23">
      <c r="O162" s="11"/>
      <c r="P162" s="11"/>
      <c r="Q162" s="11"/>
      <c r="R162" s="11"/>
      <c r="S162" s="31"/>
      <c r="T162" s="11"/>
      <c r="U162" s="11"/>
      <c r="V162" s="11"/>
      <c r="W162" s="11"/>
    </row>
    <row r="163" spans="13:23">
      <c r="O163" s="11"/>
      <c r="P163" s="11"/>
      <c r="Q163" s="11"/>
      <c r="R163" s="11"/>
      <c r="S163" s="31"/>
      <c r="T163" s="11"/>
      <c r="U163" s="11"/>
      <c r="V163" s="11"/>
      <c r="W163" s="11"/>
    </row>
    <row r="165" spans="13:23">
      <c r="M165" s="1"/>
      <c r="N165" s="1"/>
      <c r="O165" s="1"/>
      <c r="P165" s="1"/>
      <c r="Q165" s="1"/>
      <c r="R165" s="1"/>
      <c r="S165" s="30"/>
      <c r="T165" s="1"/>
      <c r="U165" s="1"/>
      <c r="V165" s="1"/>
      <c r="W165" s="1"/>
    </row>
    <row r="166" spans="13:23">
      <c r="O166" s="11"/>
      <c r="P166" s="11"/>
      <c r="Q166" s="11"/>
      <c r="R166" s="11"/>
      <c r="S166" s="31"/>
      <c r="T166" s="11"/>
      <c r="U166" s="11"/>
      <c r="V166" s="11"/>
      <c r="W166" s="11"/>
    </row>
    <row r="167" spans="13:23">
      <c r="O167" s="11"/>
      <c r="P167" s="11"/>
      <c r="Q167" s="11"/>
      <c r="R167" s="11"/>
      <c r="S167" s="31"/>
      <c r="T167" s="11"/>
      <c r="U167" s="11"/>
      <c r="V167" s="11"/>
      <c r="W167" s="11"/>
    </row>
    <row r="168" spans="13:23">
      <c r="O168" s="11"/>
      <c r="P168" s="11"/>
      <c r="Q168" s="11"/>
      <c r="R168" s="11"/>
      <c r="S168" s="31"/>
      <c r="T168" s="11"/>
      <c r="U168" s="11"/>
      <c r="V168" s="11"/>
      <c r="W168" s="11"/>
    </row>
    <row r="170" spans="13:23">
      <c r="M170" s="1"/>
      <c r="N170" s="1"/>
      <c r="O170" s="1"/>
      <c r="P170" s="1"/>
      <c r="Q170" s="1"/>
      <c r="R170" s="1"/>
      <c r="S170" s="30"/>
      <c r="T170" s="1"/>
      <c r="U170" s="1"/>
      <c r="V170" s="1"/>
      <c r="W170" s="1"/>
    </row>
    <row r="171" spans="13:23">
      <c r="O171" s="11"/>
      <c r="P171" s="11"/>
      <c r="Q171" s="11"/>
      <c r="R171" s="11"/>
      <c r="S171" s="31"/>
      <c r="T171" s="11"/>
      <c r="U171" s="11"/>
      <c r="V171" s="11"/>
      <c r="W171" s="11"/>
    </row>
    <row r="172" spans="13:23">
      <c r="O172" s="11"/>
      <c r="P172" s="11"/>
      <c r="Q172" s="11"/>
      <c r="R172" s="11"/>
      <c r="S172" s="31"/>
      <c r="T172" s="11"/>
      <c r="U172" s="11"/>
      <c r="V172" s="11"/>
      <c r="W172" s="11"/>
    </row>
    <row r="173" spans="13:23">
      <c r="O173" s="11"/>
      <c r="P173" s="11"/>
      <c r="Q173" s="11"/>
      <c r="R173" s="11"/>
      <c r="S173" s="31"/>
      <c r="T173" s="11"/>
      <c r="U173" s="11"/>
      <c r="V173" s="11"/>
      <c r="W173" s="11"/>
    </row>
    <row r="175" spans="13:23">
      <c r="M175" s="1"/>
      <c r="N175" s="1"/>
      <c r="O175" s="1"/>
      <c r="P175" s="1"/>
      <c r="Q175" s="1"/>
      <c r="R175" s="1"/>
      <c r="S175" s="30"/>
      <c r="T175" s="1"/>
      <c r="U175" s="1"/>
      <c r="V175" s="1"/>
      <c r="W175" s="1"/>
    </row>
    <row r="176" spans="13:23">
      <c r="O176" s="11"/>
      <c r="P176" s="11"/>
      <c r="Q176" s="11"/>
      <c r="R176" s="11"/>
      <c r="S176" s="31"/>
      <c r="T176" s="11"/>
      <c r="U176" s="11"/>
      <c r="V176" s="11"/>
      <c r="W176" s="11"/>
    </row>
    <row r="177" spans="13:23">
      <c r="O177" s="11"/>
      <c r="P177" s="11"/>
      <c r="Q177" s="11"/>
      <c r="R177" s="11"/>
      <c r="S177" s="31"/>
      <c r="T177" s="11"/>
      <c r="U177" s="11"/>
      <c r="V177" s="11"/>
      <c r="W177" s="11"/>
    </row>
    <row r="178" spans="13:23">
      <c r="O178" s="11"/>
      <c r="P178" s="11"/>
      <c r="Q178" s="11"/>
      <c r="R178" s="11"/>
      <c r="S178" s="31"/>
      <c r="T178" s="11"/>
      <c r="U178" s="11"/>
      <c r="V178" s="11"/>
      <c r="W178" s="11"/>
    </row>
    <row r="180" spans="13:23">
      <c r="M180" s="1"/>
      <c r="N180" s="1"/>
      <c r="O180" s="1"/>
      <c r="P180" s="1"/>
      <c r="Q180" s="1"/>
      <c r="R180" s="1"/>
      <c r="S180" s="30"/>
      <c r="T180" s="1"/>
      <c r="U180" s="1"/>
      <c r="V180" s="1"/>
      <c r="W180" s="1"/>
    </row>
    <row r="181" spans="13:23">
      <c r="O181" s="11"/>
      <c r="P181" s="11"/>
      <c r="Q181" s="11"/>
      <c r="R181" s="11"/>
      <c r="S181" s="31"/>
      <c r="T181" s="11"/>
      <c r="U181" s="11"/>
      <c r="V181" s="11"/>
      <c r="W181" s="11"/>
    </row>
    <row r="182" spans="13:23">
      <c r="O182" s="11"/>
      <c r="P182" s="11"/>
      <c r="Q182" s="11"/>
      <c r="R182" s="11"/>
      <c r="S182" s="31"/>
      <c r="T182" s="11"/>
      <c r="U182" s="11"/>
      <c r="V182" s="11"/>
      <c r="W182" s="11"/>
    </row>
    <row r="184" spans="13:23">
      <c r="M184" s="1"/>
      <c r="N184" s="1"/>
      <c r="O184" s="1"/>
      <c r="P184" s="1"/>
      <c r="Q184" s="1"/>
      <c r="R184" s="1"/>
      <c r="S184" s="30"/>
      <c r="T184" s="1"/>
      <c r="U184" s="1"/>
      <c r="V184" s="1"/>
      <c r="W184" s="1"/>
    </row>
    <row r="185" spans="13:23">
      <c r="O185" s="11"/>
      <c r="P185" s="11"/>
      <c r="Q185" s="11"/>
      <c r="R185" s="11"/>
      <c r="S185" s="31"/>
      <c r="T185" s="11"/>
      <c r="U185" s="11"/>
      <c r="V185" s="11"/>
      <c r="W185" s="11"/>
    </row>
    <row r="186" spans="13:23">
      <c r="O186" s="11"/>
      <c r="P186" s="11"/>
      <c r="Q186" s="11"/>
      <c r="R186" s="11"/>
      <c r="S186" s="31"/>
      <c r="T186" s="11"/>
      <c r="U186" s="11"/>
      <c r="V186" s="11"/>
      <c r="W186" s="11"/>
    </row>
    <row r="187" spans="13:23">
      <c r="O187" s="11"/>
      <c r="P187" s="11"/>
      <c r="Q187" s="11"/>
      <c r="R187" s="11"/>
      <c r="S187" s="31"/>
      <c r="T187" s="11"/>
      <c r="U187" s="11"/>
      <c r="V187" s="11"/>
      <c r="W187" s="11"/>
    </row>
    <row r="189" spans="13:23">
      <c r="M189" s="1"/>
      <c r="N189" s="1"/>
      <c r="O189" s="1"/>
      <c r="P189" s="1"/>
      <c r="Q189" s="1"/>
      <c r="R189" s="1"/>
      <c r="S189" s="30"/>
      <c r="T189" s="1"/>
      <c r="U189" s="1"/>
      <c r="V189" s="1"/>
      <c r="W189" s="1"/>
    </row>
    <row r="190" spans="13:23">
      <c r="O190" s="11"/>
      <c r="P190" s="11"/>
      <c r="Q190" s="11"/>
      <c r="R190" s="11"/>
      <c r="S190" s="31"/>
      <c r="T190" s="11"/>
      <c r="U190" s="11"/>
      <c r="V190" s="11"/>
      <c r="W190" s="11"/>
    </row>
    <row r="191" spans="13:23">
      <c r="O191" s="11"/>
      <c r="P191" s="11"/>
      <c r="Q191" s="11"/>
      <c r="R191" s="11"/>
      <c r="S191" s="31"/>
      <c r="T191" s="11"/>
      <c r="U191" s="11"/>
      <c r="V191" s="11"/>
      <c r="W191" s="11"/>
    </row>
    <row r="192" spans="13:23">
      <c r="O192" s="11"/>
      <c r="P192" s="11"/>
      <c r="Q192" s="11"/>
      <c r="R192" s="11"/>
      <c r="S192" s="31"/>
      <c r="T192" s="11"/>
      <c r="U192" s="11"/>
      <c r="V192" s="11"/>
      <c r="W192" s="11"/>
    </row>
    <row r="194" spans="13:23">
      <c r="M194" s="1"/>
      <c r="N194" s="1"/>
      <c r="O194" s="1"/>
      <c r="P194" s="1"/>
      <c r="Q194" s="1"/>
      <c r="R194" s="1"/>
      <c r="S194" s="30"/>
      <c r="T194" s="1"/>
      <c r="U194" s="1"/>
      <c r="V194" s="1"/>
      <c r="W194" s="1"/>
    </row>
    <row r="195" spans="13:23">
      <c r="O195" s="11"/>
      <c r="P195" s="11"/>
      <c r="Q195" s="11"/>
      <c r="R195" s="11"/>
      <c r="S195" s="31"/>
      <c r="T195" s="11"/>
      <c r="U195" s="11"/>
      <c r="V195" s="11"/>
      <c r="W195" s="11"/>
    </row>
    <row r="196" spans="13:23">
      <c r="O196" s="11"/>
      <c r="P196" s="11"/>
      <c r="Q196" s="11"/>
      <c r="R196" s="11"/>
      <c r="S196" s="31"/>
      <c r="T196" s="11"/>
      <c r="U196" s="11"/>
      <c r="V196" s="11"/>
      <c r="W196" s="11"/>
    </row>
    <row r="197" spans="13:23">
      <c r="O197" s="11"/>
      <c r="P197" s="11"/>
      <c r="Q197" s="11"/>
      <c r="R197" s="11"/>
      <c r="S197" s="31"/>
      <c r="T197" s="11"/>
      <c r="U197" s="11"/>
      <c r="V197" s="11"/>
      <c r="W197" s="11"/>
    </row>
    <row r="199" spans="13:23">
      <c r="M199" s="1"/>
      <c r="N199" s="1"/>
      <c r="O199" s="1"/>
      <c r="P199" s="1"/>
      <c r="Q199" s="1"/>
      <c r="R199" s="1"/>
      <c r="S199" s="30"/>
      <c r="T199" s="1"/>
      <c r="U199" s="1"/>
      <c r="V199" s="1"/>
      <c r="W199" s="1"/>
    </row>
    <row r="200" spans="13:23">
      <c r="O200" s="11"/>
      <c r="P200" s="11"/>
      <c r="Q200" s="11"/>
      <c r="R200" s="11"/>
      <c r="S200" s="31"/>
      <c r="T200" s="11"/>
      <c r="U200" s="11"/>
      <c r="V200" s="11"/>
      <c r="W200" s="11"/>
    </row>
    <row r="201" spans="13:23">
      <c r="O201" s="11"/>
      <c r="P201" s="11"/>
      <c r="Q201" s="11"/>
      <c r="R201" s="11"/>
      <c r="S201" s="31"/>
      <c r="T201" s="11"/>
      <c r="U201" s="11"/>
      <c r="V201" s="11"/>
      <c r="W201" s="11"/>
    </row>
    <row r="202" spans="13:23">
      <c r="O202" s="11"/>
      <c r="P202" s="11"/>
      <c r="Q202" s="11"/>
      <c r="R202" s="11"/>
      <c r="S202" s="31"/>
      <c r="T202" s="11"/>
      <c r="U202" s="11"/>
      <c r="V202" s="11"/>
      <c r="W202" s="11"/>
    </row>
  </sheetData>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53464B-C098-4CC0-9A08-31A24CC987F8}">
  <dimension ref="A1:W202"/>
  <sheetViews>
    <sheetView workbookViewId="0">
      <selection activeCell="K6" sqref="K6"/>
    </sheetView>
  </sheetViews>
  <sheetFormatPr defaultRowHeight="15"/>
  <cols>
    <col min="1" max="1" width="10.42578125" style="9" bestFit="1" customWidth="1"/>
    <col min="2" max="2" width="31.42578125" style="9" customWidth="1"/>
    <col min="3" max="3" width="16.28515625" style="9" bestFit="1" customWidth="1"/>
    <col min="4" max="4" width="79.140625" style="9" bestFit="1" customWidth="1"/>
    <col min="5" max="9" width="9.7109375" style="9" bestFit="1" customWidth="1"/>
    <col min="10" max="11" width="9.7109375" style="9" customWidth="1"/>
    <col min="12" max="12" width="6.7109375" style="9" customWidth="1"/>
    <col min="13" max="13" width="18.28515625" style="9" bestFit="1" customWidth="1"/>
    <col min="14" max="14" width="14.5703125" style="9" bestFit="1" customWidth="1"/>
    <col min="15" max="15" width="9.7109375" style="9" bestFit="1" customWidth="1"/>
    <col min="16" max="16" width="14.5703125" style="9" bestFit="1" customWidth="1"/>
    <col min="17" max="17" width="9.7109375" style="9" bestFit="1" customWidth="1"/>
    <col min="18" max="18" width="14.5703125" style="9" bestFit="1" customWidth="1"/>
    <col min="19" max="19" width="11.85546875" style="29" customWidth="1"/>
    <col min="20" max="20" width="12.5703125" style="9" customWidth="1"/>
    <col min="21" max="23" width="11.85546875" style="9" customWidth="1"/>
    <col min="24" max="16384" width="9.140625" style="9"/>
  </cols>
  <sheetData>
    <row r="1" spans="1:23">
      <c r="B1" s="136" t="s">
        <v>193</v>
      </c>
      <c r="C1" s="9" t="s">
        <v>32</v>
      </c>
      <c r="D1" s="9" t="s">
        <v>129</v>
      </c>
      <c r="M1" s="1" t="s">
        <v>149</v>
      </c>
      <c r="N1" s="9" t="s">
        <v>268</v>
      </c>
    </row>
    <row r="2" spans="1:23">
      <c r="D2" s="9" t="s">
        <v>241</v>
      </c>
      <c r="M2" s="1"/>
    </row>
    <row r="3" spans="1:23">
      <c r="B3" s="128" t="s">
        <v>118</v>
      </c>
      <c r="C3" s="128" t="s">
        <v>112</v>
      </c>
      <c r="D3" s="128"/>
      <c r="E3" s="128"/>
      <c r="F3" s="128"/>
      <c r="G3" s="128"/>
      <c r="H3" s="128"/>
      <c r="I3" s="128"/>
      <c r="J3" s="128"/>
      <c r="K3" s="128"/>
      <c r="S3" s="29" t="s">
        <v>229</v>
      </c>
    </row>
    <row r="4" spans="1:23">
      <c r="B4" s="129" t="s">
        <v>110</v>
      </c>
      <c r="C4" s="129" t="s">
        <v>0</v>
      </c>
      <c r="D4" s="129" t="s">
        <v>103</v>
      </c>
      <c r="E4" s="129" t="s">
        <v>104</v>
      </c>
      <c r="F4" s="129" t="s">
        <v>105</v>
      </c>
      <c r="G4" s="129" t="s">
        <v>106</v>
      </c>
      <c r="H4" s="129" t="s">
        <v>107</v>
      </c>
      <c r="I4" s="129" t="s">
        <v>108</v>
      </c>
      <c r="J4" s="129" t="s">
        <v>230</v>
      </c>
      <c r="K4" s="129" t="s">
        <v>234</v>
      </c>
      <c r="M4" s="1" t="s">
        <v>116</v>
      </c>
      <c r="N4" s="1"/>
      <c r="O4" s="1" t="str">
        <f t="shared" ref="O4:W4" si="0">C4</f>
        <v>2015-2016</v>
      </c>
      <c r="P4" s="1" t="str">
        <f t="shared" si="0"/>
        <v>2016-2017</v>
      </c>
      <c r="Q4" s="1" t="str">
        <f t="shared" si="0"/>
        <v>2017-2018</v>
      </c>
      <c r="R4" s="1" t="str">
        <f t="shared" si="0"/>
        <v>2018-2019</v>
      </c>
      <c r="S4" s="30" t="str">
        <f t="shared" si="0"/>
        <v>2019-2020</v>
      </c>
      <c r="T4" s="1" t="str">
        <f t="shared" si="0"/>
        <v>2020-2021</v>
      </c>
      <c r="U4" s="1" t="str">
        <f t="shared" si="0"/>
        <v>2021-2022</v>
      </c>
      <c r="V4" s="1" t="str">
        <f t="shared" si="0"/>
        <v>2022-2023</v>
      </c>
      <c r="W4" s="1" t="str">
        <f t="shared" si="0"/>
        <v>2023-2024</v>
      </c>
    </row>
    <row r="5" spans="1:23">
      <c r="A5" s="1"/>
      <c r="B5" s="10" t="s">
        <v>113</v>
      </c>
      <c r="C5" s="8">
        <v>1703</v>
      </c>
      <c r="D5" s="8">
        <v>1851</v>
      </c>
      <c r="E5" s="8">
        <v>1910</v>
      </c>
      <c r="F5" s="8">
        <v>1865.5</v>
      </c>
      <c r="G5" s="8">
        <v>1590.5</v>
      </c>
      <c r="H5" s="8">
        <v>3980.5</v>
      </c>
      <c r="I5" s="8">
        <v>3261</v>
      </c>
      <c r="J5" s="8">
        <v>2723</v>
      </c>
      <c r="K5" s="8">
        <v>2696.5</v>
      </c>
      <c r="N5" s="9" t="str">
        <f>B5</f>
        <v>Home-Based</v>
      </c>
      <c r="O5" s="11">
        <f>C5/C8</f>
        <v>2.0664215597053864E-2</v>
      </c>
      <c r="P5" s="11">
        <f t="shared" ref="P5:W5" si="1">D5/D8</f>
        <v>2.2070922662342309E-2</v>
      </c>
      <c r="Q5" s="11">
        <f t="shared" si="1"/>
        <v>2.2536341325278458E-2</v>
      </c>
      <c r="R5" s="11">
        <f t="shared" si="1"/>
        <v>2.1812208054907602E-2</v>
      </c>
      <c r="S5" s="31">
        <f t="shared" si="1"/>
        <v>1.86784730744614E-2</v>
      </c>
      <c r="T5" s="11">
        <f t="shared" si="1"/>
        <v>4.7316212087892495E-2</v>
      </c>
      <c r="U5" s="11">
        <f t="shared" si="1"/>
        <v>3.8341610700378129E-2</v>
      </c>
      <c r="V5" s="11">
        <f t="shared" si="1"/>
        <v>3.1912524757696861E-2</v>
      </c>
      <c r="W5" s="11">
        <f t="shared" si="1"/>
        <v>3.1613254940120641E-2</v>
      </c>
    </row>
    <row r="6" spans="1:23">
      <c r="B6" s="10" t="s">
        <v>114</v>
      </c>
      <c r="C6" s="8">
        <v>5318</v>
      </c>
      <c r="D6" s="8">
        <v>5471</v>
      </c>
      <c r="E6" s="8">
        <v>5362</v>
      </c>
      <c r="F6" s="8">
        <v>5277</v>
      </c>
      <c r="G6" s="8">
        <v>4830</v>
      </c>
      <c r="H6" s="8">
        <v>5000</v>
      </c>
      <c r="I6" s="8">
        <v>5797</v>
      </c>
      <c r="J6" s="8">
        <v>6026</v>
      </c>
      <c r="K6" s="8">
        <v>6022</v>
      </c>
      <c r="N6" s="9" t="str">
        <f>B6</f>
        <v>Private</v>
      </c>
      <c r="O6" s="11">
        <f t="shared" ref="O6:W6" si="2">C6/C8</f>
        <v>6.4528654459854631E-2</v>
      </c>
      <c r="P6" s="11">
        <f t="shared" si="2"/>
        <v>6.5235017766436934E-2</v>
      </c>
      <c r="Q6" s="11">
        <f t="shared" si="2"/>
        <v>6.3266943552954508E-2</v>
      </c>
      <c r="R6" s="11">
        <f t="shared" si="2"/>
        <v>6.170089622393321E-2</v>
      </c>
      <c r="S6" s="31">
        <f t="shared" si="2"/>
        <v>5.6722430021784703E-2</v>
      </c>
      <c r="T6" s="11">
        <f t="shared" si="2"/>
        <v>5.9435010787454459E-2</v>
      </c>
      <c r="U6" s="11">
        <f t="shared" si="2"/>
        <v>6.8158944259457829E-2</v>
      </c>
      <c r="V6" s="11">
        <f t="shared" si="2"/>
        <v>7.0622429008402973E-2</v>
      </c>
      <c r="W6" s="11">
        <f t="shared" si="2"/>
        <v>7.0600786667682727E-2</v>
      </c>
    </row>
    <row r="7" spans="1:23">
      <c r="B7" s="10" t="s">
        <v>115</v>
      </c>
      <c r="C7" s="8">
        <v>75392</v>
      </c>
      <c r="D7" s="8">
        <v>76544</v>
      </c>
      <c r="E7" s="8">
        <v>77480</v>
      </c>
      <c r="F7" s="8">
        <v>78383</v>
      </c>
      <c r="G7" s="8">
        <v>78731</v>
      </c>
      <c r="H7" s="8">
        <v>75145</v>
      </c>
      <c r="I7" s="8">
        <v>75993.2</v>
      </c>
      <c r="J7" s="8">
        <v>76578</v>
      </c>
      <c r="K7" s="8">
        <v>76578</v>
      </c>
      <c r="N7" s="9" t="str">
        <f>B7</f>
        <v>Public</v>
      </c>
      <c r="O7" s="11">
        <f t="shared" ref="O7:W7" si="3">C7/C8</f>
        <v>0.91480712994309155</v>
      </c>
      <c r="P7" s="11">
        <f t="shared" si="3"/>
        <v>0.91269405957122074</v>
      </c>
      <c r="Q7" s="11">
        <f t="shared" si="3"/>
        <v>0.91419671512176703</v>
      </c>
      <c r="R7" s="11">
        <f t="shared" si="3"/>
        <v>0.91648689572115916</v>
      </c>
      <c r="S7" s="31">
        <f t="shared" si="3"/>
        <v>0.92459909690375386</v>
      </c>
      <c r="T7" s="11">
        <f t="shared" si="3"/>
        <v>0.893248777124653</v>
      </c>
      <c r="U7" s="11">
        <f t="shared" si="3"/>
        <v>0.89349944504016399</v>
      </c>
      <c r="V7" s="11">
        <f t="shared" si="3"/>
        <v>0.89746504623390022</v>
      </c>
      <c r="W7" s="11">
        <f t="shared" si="3"/>
        <v>0.89778595839219666</v>
      </c>
    </row>
    <row r="8" spans="1:23">
      <c r="B8" s="130" t="s">
        <v>111</v>
      </c>
      <c r="C8" s="131">
        <v>82413</v>
      </c>
      <c r="D8" s="131">
        <v>83866</v>
      </c>
      <c r="E8" s="131">
        <v>84752</v>
      </c>
      <c r="F8" s="131">
        <v>85525.5</v>
      </c>
      <c r="G8" s="131">
        <v>85151.5</v>
      </c>
      <c r="H8" s="131">
        <v>84125.5</v>
      </c>
      <c r="I8" s="131">
        <v>85051.199999999997</v>
      </c>
      <c r="J8" s="131">
        <v>85327</v>
      </c>
      <c r="K8" s="131">
        <v>85296.5</v>
      </c>
    </row>
    <row r="9" spans="1:23">
      <c r="B9" s="10"/>
      <c r="C9" s="8"/>
      <c r="D9" s="8"/>
      <c r="E9" s="8"/>
      <c r="F9" s="8"/>
      <c r="G9" s="8"/>
      <c r="H9" s="8"/>
      <c r="I9" s="8"/>
      <c r="J9" s="8"/>
      <c r="K9" s="8"/>
    </row>
    <row r="10" spans="1:23">
      <c r="B10" s="10"/>
      <c r="C10" s="8"/>
      <c r="D10" s="8"/>
      <c r="E10" s="8"/>
      <c r="F10" s="8"/>
      <c r="G10" s="8"/>
      <c r="H10" s="8"/>
      <c r="I10" s="8"/>
      <c r="J10" s="8"/>
      <c r="K10" s="8"/>
    </row>
    <row r="11" spans="1:23">
      <c r="B11" s="9" t="s">
        <v>193</v>
      </c>
      <c r="C11" s="9" t="s">
        <v>32</v>
      </c>
    </row>
    <row r="12" spans="1:23">
      <c r="B12" s="1" t="s">
        <v>149</v>
      </c>
      <c r="C12" s="10"/>
      <c r="D12" s="1"/>
      <c r="E12" s="10"/>
      <c r="F12" s="10"/>
      <c r="G12" s="10"/>
      <c r="H12" s="10"/>
      <c r="I12" s="10"/>
      <c r="J12" s="10"/>
      <c r="K12" s="10"/>
      <c r="M12" s="1"/>
    </row>
    <row r="13" spans="1:23">
      <c r="B13" s="128"/>
      <c r="C13" s="128" t="s">
        <v>112</v>
      </c>
      <c r="D13" s="128"/>
      <c r="E13" s="128"/>
      <c r="F13" s="128"/>
      <c r="G13" s="128"/>
      <c r="H13" s="128"/>
      <c r="I13" s="128"/>
      <c r="J13" s="128"/>
      <c r="K13" s="128"/>
    </row>
    <row r="14" spans="1:23">
      <c r="B14" s="129" t="s">
        <v>110</v>
      </c>
      <c r="C14" s="129" t="s">
        <v>0</v>
      </c>
      <c r="D14" s="129" t="s">
        <v>103</v>
      </c>
      <c r="E14" s="129" t="s">
        <v>104</v>
      </c>
      <c r="F14" s="129" t="s">
        <v>105</v>
      </c>
      <c r="G14" s="129" t="s">
        <v>106</v>
      </c>
      <c r="H14" s="129" t="s">
        <v>107</v>
      </c>
      <c r="I14" s="129" t="s">
        <v>108</v>
      </c>
      <c r="J14" s="129" t="s">
        <v>230</v>
      </c>
      <c r="K14" s="129" t="s">
        <v>234</v>
      </c>
      <c r="S14" s="29" t="s">
        <v>229</v>
      </c>
    </row>
    <row r="15" spans="1:23">
      <c r="B15" s="132" t="s">
        <v>127</v>
      </c>
      <c r="C15" s="133"/>
      <c r="D15" s="133"/>
      <c r="E15" s="133"/>
      <c r="F15" s="133"/>
      <c r="G15" s="133"/>
      <c r="H15" s="133"/>
      <c r="I15" s="133"/>
      <c r="J15" s="133"/>
      <c r="K15" s="133"/>
      <c r="M15" s="1" t="s">
        <v>167</v>
      </c>
      <c r="N15" s="1"/>
      <c r="O15" s="1" t="str">
        <f>$C$14</f>
        <v>2015-2016</v>
      </c>
      <c r="P15" s="1" t="str">
        <f>$D$14</f>
        <v>2016-2017</v>
      </c>
      <c r="Q15" s="1" t="str">
        <f>$E$14</f>
        <v>2017-2018</v>
      </c>
      <c r="R15" s="1" t="str">
        <f>$F$14</f>
        <v>2018-2019</v>
      </c>
      <c r="S15" s="30" t="str">
        <f>$G$14</f>
        <v>2019-2020</v>
      </c>
      <c r="T15" s="1" t="str">
        <f>$H$14</f>
        <v>2020-2021</v>
      </c>
      <c r="U15" s="1" t="str">
        <f>$I$14</f>
        <v>2021-2022</v>
      </c>
      <c r="V15" s="1" t="str">
        <f>$J$14</f>
        <v>2022-2023</v>
      </c>
      <c r="W15" s="1" t="str">
        <f>$K$14</f>
        <v>2023-2024</v>
      </c>
    </row>
    <row r="16" spans="1:23">
      <c r="B16" s="3" t="s">
        <v>113</v>
      </c>
      <c r="C16" s="8">
        <v>161</v>
      </c>
      <c r="D16" s="8">
        <v>172</v>
      </c>
      <c r="E16" s="8">
        <v>185.99999999999997</v>
      </c>
      <c r="F16" s="8">
        <v>168.5</v>
      </c>
      <c r="G16" s="8">
        <v>150.5</v>
      </c>
      <c r="H16" s="8">
        <v>423.5</v>
      </c>
      <c r="I16" s="8">
        <v>323</v>
      </c>
      <c r="J16" s="8">
        <v>264</v>
      </c>
      <c r="K16" s="8">
        <v>250.50000000000003</v>
      </c>
      <c r="N16" s="9" t="str">
        <f>B16</f>
        <v>Home-Based</v>
      </c>
      <c r="O16" s="11">
        <f>C16/SUM(C16:C18)</f>
        <v>2.6554510968167574E-2</v>
      </c>
      <c r="P16" s="11">
        <f t="shared" ref="P16:V16" si="4">D16/SUM(D16:D18)</f>
        <v>2.7519999999999999E-2</v>
      </c>
      <c r="Q16" s="11">
        <f t="shared" si="4"/>
        <v>2.9684008937120965E-2</v>
      </c>
      <c r="R16" s="11">
        <f t="shared" si="4"/>
        <v>2.540137182482852E-2</v>
      </c>
      <c r="S16" s="31">
        <f t="shared" si="4"/>
        <v>2.3455154679342321E-2</v>
      </c>
      <c r="T16" s="11">
        <f t="shared" si="4"/>
        <v>7.3581791330032148E-2</v>
      </c>
      <c r="U16" s="11">
        <f t="shared" si="4"/>
        <v>4.9509503372164317E-2</v>
      </c>
      <c r="V16" s="11">
        <f t="shared" si="4"/>
        <v>4.2138866719872305E-2</v>
      </c>
      <c r="W16" s="11">
        <f>K16/SUM(K16:K18)</f>
        <v>4.2425268862731819E-2</v>
      </c>
    </row>
    <row r="17" spans="2:23">
      <c r="B17" s="3" t="s">
        <v>114</v>
      </c>
      <c r="C17" s="8">
        <v>462</v>
      </c>
      <c r="D17" s="8">
        <v>507</v>
      </c>
      <c r="E17" s="8">
        <v>432</v>
      </c>
      <c r="F17" s="8">
        <v>504</v>
      </c>
      <c r="G17" s="8">
        <v>436</v>
      </c>
      <c r="H17" s="8">
        <v>492</v>
      </c>
      <c r="I17" s="8">
        <v>557</v>
      </c>
      <c r="J17" s="8">
        <v>567</v>
      </c>
      <c r="K17" s="8">
        <v>573</v>
      </c>
      <c r="N17" s="9" t="str">
        <f>B17</f>
        <v>Private</v>
      </c>
      <c r="O17" s="11">
        <f>C17/SUM(C16:C18)</f>
        <v>7.6199901039089565E-2</v>
      </c>
      <c r="P17" s="11">
        <f t="shared" ref="P17:W17" si="5">D17/SUM(D16:D18)</f>
        <v>8.1119999999999998E-2</v>
      </c>
      <c r="Q17" s="11">
        <f t="shared" si="5"/>
        <v>6.8943504628151936E-2</v>
      </c>
      <c r="R17" s="11">
        <f t="shared" si="5"/>
        <v>7.5977990502751183E-2</v>
      </c>
      <c r="S17" s="31">
        <f t="shared" si="5"/>
        <v>6.7949816878360478E-2</v>
      </c>
      <c r="T17" s="11">
        <f t="shared" si="5"/>
        <v>8.5483450612457643E-2</v>
      </c>
      <c r="U17" s="11">
        <f t="shared" si="5"/>
        <v>8.5377069282648682E-2</v>
      </c>
      <c r="V17" s="11">
        <f t="shared" si="5"/>
        <v>9.0502793296089387E-2</v>
      </c>
      <c r="W17" s="11">
        <f t="shared" si="5"/>
        <v>9.7044626979422469E-2</v>
      </c>
    </row>
    <row r="18" spans="2:23">
      <c r="B18" s="3" t="s">
        <v>115</v>
      </c>
      <c r="C18" s="8">
        <v>5440</v>
      </c>
      <c r="D18" s="8">
        <v>5571</v>
      </c>
      <c r="E18" s="8">
        <v>5648</v>
      </c>
      <c r="F18" s="8">
        <v>5961</v>
      </c>
      <c r="G18" s="8">
        <v>5830</v>
      </c>
      <c r="H18" s="8">
        <v>4840</v>
      </c>
      <c r="I18" s="8">
        <v>5644</v>
      </c>
      <c r="J18" s="8">
        <v>5434</v>
      </c>
      <c r="K18" s="8">
        <v>5081</v>
      </c>
      <c r="M18" s="19"/>
      <c r="N18" s="19" t="str">
        <f>B18</f>
        <v>Public</v>
      </c>
      <c r="O18" s="20">
        <f>C18/SUM(C16:C18)</f>
        <v>0.8972455879927429</v>
      </c>
      <c r="P18" s="20">
        <f t="shared" ref="P18:W18" si="6">D18/SUM(D16:D18)</f>
        <v>0.89136000000000004</v>
      </c>
      <c r="Q18" s="20">
        <f t="shared" si="6"/>
        <v>0.90137248643472712</v>
      </c>
      <c r="R18" s="20">
        <f t="shared" si="6"/>
        <v>0.89862063767242029</v>
      </c>
      <c r="S18" s="32">
        <f t="shared" si="6"/>
        <v>0.90859502844229723</v>
      </c>
      <c r="T18" s="20">
        <f t="shared" si="6"/>
        <v>0.84093475805751017</v>
      </c>
      <c r="U18" s="20">
        <f t="shared" si="6"/>
        <v>0.86511342734518704</v>
      </c>
      <c r="V18" s="20">
        <f t="shared" si="6"/>
        <v>0.86735833998403833</v>
      </c>
      <c r="W18" s="20">
        <f t="shared" si="6"/>
        <v>0.8605301041578457</v>
      </c>
    </row>
    <row r="19" spans="2:23">
      <c r="B19" s="132" t="s">
        <v>128</v>
      </c>
      <c r="C19" s="133"/>
      <c r="D19" s="133"/>
      <c r="E19" s="133"/>
      <c r="F19" s="133"/>
      <c r="G19" s="133"/>
      <c r="H19" s="133"/>
      <c r="I19" s="133"/>
      <c r="J19" s="133"/>
      <c r="K19" s="133"/>
      <c r="M19" s="1" t="s">
        <v>168</v>
      </c>
      <c r="N19" s="1"/>
      <c r="O19" s="1" t="str">
        <f>$C$14</f>
        <v>2015-2016</v>
      </c>
      <c r="P19" s="1" t="str">
        <f>$D$14</f>
        <v>2016-2017</v>
      </c>
      <c r="Q19" s="1" t="str">
        <f>$E$14</f>
        <v>2017-2018</v>
      </c>
      <c r="R19" s="1" t="str">
        <f>$F$14</f>
        <v>2018-2019</v>
      </c>
      <c r="S19" s="30" t="str">
        <f>$G$14</f>
        <v>2019-2020</v>
      </c>
      <c r="T19" s="1" t="str">
        <f>$H$14</f>
        <v>2020-2021</v>
      </c>
      <c r="U19" s="1" t="str">
        <f>$I$14</f>
        <v>2021-2022</v>
      </c>
      <c r="V19" s="1" t="str">
        <f>$J$14</f>
        <v>2022-2023</v>
      </c>
      <c r="W19" s="1" t="str">
        <f>$K$14</f>
        <v>2023-2024</v>
      </c>
    </row>
    <row r="20" spans="2:23">
      <c r="B20" s="3" t="s">
        <v>113</v>
      </c>
      <c r="C20" s="8">
        <v>161</v>
      </c>
      <c r="D20" s="8">
        <v>172</v>
      </c>
      <c r="E20" s="8">
        <v>186</v>
      </c>
      <c r="F20" s="8">
        <v>168.5</v>
      </c>
      <c r="G20" s="8">
        <v>150.5</v>
      </c>
      <c r="H20" s="8">
        <v>423.5</v>
      </c>
      <c r="I20" s="8">
        <v>323</v>
      </c>
      <c r="J20" s="8">
        <v>264</v>
      </c>
      <c r="K20" s="8">
        <v>250.5</v>
      </c>
      <c r="N20" s="9" t="str">
        <f>B20</f>
        <v>Home-Based</v>
      </c>
      <c r="O20" s="11">
        <f>C20/SUM(C20:C22)</f>
        <v>2.5698324022346369E-2</v>
      </c>
      <c r="P20" s="11">
        <f t="shared" ref="P20:W20" si="7">D20/SUM(D20:D22)</f>
        <v>2.7331956141744797E-2</v>
      </c>
      <c r="Q20" s="11">
        <f t="shared" si="7"/>
        <v>2.8940407655204607E-2</v>
      </c>
      <c r="R20" s="11">
        <f t="shared" si="7"/>
        <v>2.6659283284550275E-2</v>
      </c>
      <c r="S20" s="31">
        <f t="shared" si="7"/>
        <v>2.2681033833170071E-2</v>
      </c>
      <c r="T20" s="11">
        <f t="shared" si="7"/>
        <v>6.7549246351383679E-2</v>
      </c>
      <c r="U20" s="11">
        <f t="shared" si="7"/>
        <v>5.2580172554126649E-2</v>
      </c>
      <c r="V20" s="11">
        <f t="shared" si="7"/>
        <v>3.9867109634551492E-2</v>
      </c>
      <c r="W20" s="11">
        <f t="shared" si="7"/>
        <v>3.9545346909779774E-2</v>
      </c>
    </row>
    <row r="21" spans="2:23">
      <c r="B21" s="3" t="s">
        <v>114</v>
      </c>
      <c r="C21" s="8">
        <v>403</v>
      </c>
      <c r="D21" s="8">
        <v>429</v>
      </c>
      <c r="E21" s="8">
        <v>440</v>
      </c>
      <c r="F21" s="8">
        <v>364</v>
      </c>
      <c r="G21" s="8">
        <v>380</v>
      </c>
      <c r="H21" s="8">
        <v>374</v>
      </c>
      <c r="I21" s="8">
        <v>503</v>
      </c>
      <c r="J21" s="8">
        <v>526</v>
      </c>
      <c r="K21" s="8">
        <v>504</v>
      </c>
      <c r="N21" s="9" t="str">
        <f>B21</f>
        <v>Private</v>
      </c>
      <c r="O21" s="11">
        <f>C21/SUM(C20:C22)</f>
        <v>6.4325618515562649E-2</v>
      </c>
      <c r="P21" s="11">
        <f t="shared" ref="P21:W21" si="8">D21/SUM(D20:D22)</f>
        <v>6.8170983632607665E-2</v>
      </c>
      <c r="Q21" s="11">
        <f t="shared" si="8"/>
        <v>6.8461179399408739E-2</v>
      </c>
      <c r="R21" s="11">
        <f t="shared" si="8"/>
        <v>5.7590380507871214E-2</v>
      </c>
      <c r="S21" s="31">
        <f t="shared" si="8"/>
        <v>5.726772662195765E-2</v>
      </c>
      <c r="T21" s="11">
        <f t="shared" si="8"/>
        <v>5.9653879894728444E-2</v>
      </c>
      <c r="U21" s="11">
        <f t="shared" si="8"/>
        <v>8.1881816701937157E-2</v>
      </c>
      <c r="V21" s="11">
        <f t="shared" si="8"/>
        <v>7.9432195711265474E-2</v>
      </c>
      <c r="W21" s="11">
        <f t="shared" si="8"/>
        <v>7.9564290788538952E-2</v>
      </c>
    </row>
    <row r="22" spans="2:23">
      <c r="B22" s="3" t="s">
        <v>115</v>
      </c>
      <c r="C22" s="8">
        <v>5701</v>
      </c>
      <c r="D22" s="8">
        <v>5692</v>
      </c>
      <c r="E22" s="8">
        <v>5801</v>
      </c>
      <c r="F22" s="8">
        <v>5788</v>
      </c>
      <c r="G22" s="8">
        <v>6105</v>
      </c>
      <c r="H22" s="8">
        <v>5472</v>
      </c>
      <c r="I22" s="8">
        <v>5317</v>
      </c>
      <c r="J22" s="8">
        <v>5832</v>
      </c>
      <c r="K22" s="8">
        <v>5580</v>
      </c>
      <c r="M22" s="19"/>
      <c r="N22" s="19" t="str">
        <f>B22</f>
        <v>Public</v>
      </c>
      <c r="O22" s="20">
        <f>C22/SUM(C20:C22)</f>
        <v>0.90997605746209098</v>
      </c>
      <c r="P22" s="20">
        <f t="shared" ref="P22:W22" si="9">D22/SUM(D20:D22)</f>
        <v>0.90449706022564758</v>
      </c>
      <c r="Q22" s="20">
        <f t="shared" si="9"/>
        <v>0.90259841294538667</v>
      </c>
      <c r="R22" s="20">
        <f t="shared" si="9"/>
        <v>0.91575033620757851</v>
      </c>
      <c r="S22" s="32">
        <f t="shared" si="9"/>
        <v>0.92005123954487222</v>
      </c>
      <c r="T22" s="20">
        <f t="shared" si="9"/>
        <v>0.87279687375388793</v>
      </c>
      <c r="U22" s="20">
        <f t="shared" si="9"/>
        <v>0.86553801074393621</v>
      </c>
      <c r="V22" s="20">
        <f t="shared" si="9"/>
        <v>0.88070069465418299</v>
      </c>
      <c r="W22" s="20">
        <f t="shared" si="9"/>
        <v>0.88089036230168127</v>
      </c>
    </row>
    <row r="23" spans="2:23">
      <c r="B23" s="132" t="s">
        <v>130</v>
      </c>
      <c r="C23" s="133"/>
      <c r="D23" s="133"/>
      <c r="E23" s="133"/>
      <c r="F23" s="133"/>
      <c r="G23" s="133"/>
      <c r="H23" s="133"/>
      <c r="I23" s="133"/>
      <c r="J23" s="133"/>
      <c r="K23" s="133"/>
      <c r="M23" s="1" t="s">
        <v>169</v>
      </c>
      <c r="N23" s="1"/>
      <c r="O23" s="1" t="str">
        <f>$C$14</f>
        <v>2015-2016</v>
      </c>
      <c r="P23" s="1" t="str">
        <f>$D$14</f>
        <v>2016-2017</v>
      </c>
      <c r="Q23" s="1" t="str">
        <f>$E$14</f>
        <v>2017-2018</v>
      </c>
      <c r="R23" s="1" t="str">
        <f>$F$14</f>
        <v>2018-2019</v>
      </c>
      <c r="S23" s="30" t="str">
        <f>$G$14</f>
        <v>2019-2020</v>
      </c>
      <c r="T23" s="1" t="str">
        <f>$H$14</f>
        <v>2020-2021</v>
      </c>
      <c r="U23" s="1" t="str">
        <f>$I$14</f>
        <v>2021-2022</v>
      </c>
      <c r="V23" s="1" t="str">
        <f>$J$14</f>
        <v>2022-2023</v>
      </c>
      <c r="W23" s="1" t="str">
        <f>$K$14</f>
        <v>2023-2024</v>
      </c>
    </row>
    <row r="24" spans="2:23">
      <c r="B24" s="3" t="s">
        <v>113</v>
      </c>
      <c r="C24" s="8">
        <v>161</v>
      </c>
      <c r="D24" s="8">
        <v>172</v>
      </c>
      <c r="E24" s="8">
        <v>185.99999999999997</v>
      </c>
      <c r="F24" s="8">
        <v>168.5</v>
      </c>
      <c r="G24" s="8">
        <v>150.5</v>
      </c>
      <c r="H24" s="8">
        <v>423.5</v>
      </c>
      <c r="I24" s="8">
        <v>323</v>
      </c>
      <c r="J24" s="8">
        <v>264</v>
      </c>
      <c r="K24" s="8">
        <v>250.5</v>
      </c>
      <c r="N24" s="9" t="str">
        <f>B24</f>
        <v>Home-Based</v>
      </c>
      <c r="O24" s="11">
        <f>C24/SUM(C24:C26)</f>
        <v>2.4930318984205637E-2</v>
      </c>
      <c r="P24" s="11">
        <f t="shared" ref="P24:W24" si="10">D24/SUM(D24:D26)</f>
        <v>2.6967701473816243E-2</v>
      </c>
      <c r="Q24" s="11">
        <f t="shared" si="10"/>
        <v>2.9231494578029225E-2</v>
      </c>
      <c r="R24" s="11">
        <f t="shared" si="10"/>
        <v>2.6061402830407549E-2</v>
      </c>
      <c r="S24" s="31">
        <f t="shared" si="10"/>
        <v>2.4028099305500119E-2</v>
      </c>
      <c r="T24" s="11">
        <f t="shared" si="10"/>
        <v>6.4770207234075089E-2</v>
      </c>
      <c r="U24" s="11">
        <f t="shared" si="10"/>
        <v>5.0794150023588613E-2</v>
      </c>
      <c r="V24" s="11">
        <f t="shared" si="10"/>
        <v>4.1699573527088925E-2</v>
      </c>
      <c r="W24" s="11">
        <f t="shared" si="10"/>
        <v>3.7717383121282845E-2</v>
      </c>
    </row>
    <row r="25" spans="2:23">
      <c r="B25" s="3" t="s">
        <v>114</v>
      </c>
      <c r="C25" s="8">
        <v>453</v>
      </c>
      <c r="D25" s="8">
        <v>403</v>
      </c>
      <c r="E25" s="8">
        <v>395</v>
      </c>
      <c r="F25" s="8">
        <v>422</v>
      </c>
      <c r="G25" s="8">
        <v>344</v>
      </c>
      <c r="H25" s="8">
        <v>440</v>
      </c>
      <c r="I25" s="8">
        <v>422</v>
      </c>
      <c r="J25" s="8">
        <v>528</v>
      </c>
      <c r="K25" s="8">
        <v>511</v>
      </c>
      <c r="N25" s="9" t="str">
        <f>B25</f>
        <v>Private</v>
      </c>
      <c r="O25" s="11">
        <f>C25/SUM(C24:C26)</f>
        <v>7.0145555899659331E-2</v>
      </c>
      <c r="P25" s="11">
        <f t="shared" ref="P25:W25" si="11">D25/SUM(D24:D26)</f>
        <v>6.3185951708999682E-2</v>
      </c>
      <c r="Q25" s="11">
        <f t="shared" si="11"/>
        <v>6.2077636335062081E-2</v>
      </c>
      <c r="R25" s="11">
        <f t="shared" si="11"/>
        <v>6.5269507385353032E-2</v>
      </c>
      <c r="S25" s="31">
        <f t="shared" si="11"/>
        <v>5.4921369841143132E-2</v>
      </c>
      <c r="T25" s="11">
        <f t="shared" si="11"/>
        <v>6.7293721801636466E-2</v>
      </c>
      <c r="U25" s="11">
        <f t="shared" si="11"/>
        <v>6.6362635634533734E-2</v>
      </c>
      <c r="V25" s="11">
        <f t="shared" si="11"/>
        <v>8.339914705417785E-2</v>
      </c>
      <c r="W25" s="11">
        <f t="shared" si="11"/>
        <v>7.694045019950313E-2</v>
      </c>
    </row>
    <row r="26" spans="2:23">
      <c r="B26" s="3" t="s">
        <v>115</v>
      </c>
      <c r="C26" s="8">
        <v>5844</v>
      </c>
      <c r="D26" s="8">
        <v>5803</v>
      </c>
      <c r="E26" s="8">
        <v>5782</v>
      </c>
      <c r="F26" s="8">
        <v>5875</v>
      </c>
      <c r="G26" s="8">
        <v>5769</v>
      </c>
      <c r="H26" s="8">
        <v>5675</v>
      </c>
      <c r="I26" s="8">
        <v>5614</v>
      </c>
      <c r="J26" s="8">
        <v>5539</v>
      </c>
      <c r="K26" s="8">
        <v>5880</v>
      </c>
      <c r="M26" s="19"/>
      <c r="N26" s="19" t="str">
        <f>B26</f>
        <v>Public</v>
      </c>
      <c r="O26" s="20">
        <f>C26/SUM(C24:C26)</f>
        <v>0.90492412511613507</v>
      </c>
      <c r="P26" s="20">
        <f t="shared" ref="P26:W26" si="12">D26/SUM(D24:D26)</f>
        <v>0.90984634681718402</v>
      </c>
      <c r="Q26" s="20">
        <f t="shared" si="12"/>
        <v>0.90869086908690866</v>
      </c>
      <c r="R26" s="20">
        <f t="shared" si="12"/>
        <v>0.90866908978423944</v>
      </c>
      <c r="S26" s="32">
        <f t="shared" si="12"/>
        <v>0.92105053085335675</v>
      </c>
      <c r="T26" s="20">
        <f t="shared" si="12"/>
        <v>0.86793607096428849</v>
      </c>
      <c r="U26" s="20">
        <f t="shared" si="12"/>
        <v>0.88284321434187762</v>
      </c>
      <c r="V26" s="20">
        <f t="shared" si="12"/>
        <v>0.87490127941873319</v>
      </c>
      <c r="W26" s="20">
        <f t="shared" si="12"/>
        <v>0.88534216667921406</v>
      </c>
    </row>
    <row r="27" spans="2:23">
      <c r="B27" s="132" t="s">
        <v>133</v>
      </c>
      <c r="C27" s="133"/>
      <c r="D27" s="133"/>
      <c r="E27" s="133"/>
      <c r="F27" s="133"/>
      <c r="G27" s="133"/>
      <c r="H27" s="133"/>
      <c r="I27" s="133"/>
      <c r="J27" s="133"/>
      <c r="K27" s="133"/>
      <c r="M27" s="1" t="s">
        <v>170</v>
      </c>
      <c r="N27" s="1"/>
      <c r="O27" s="1" t="str">
        <f>$C$14</f>
        <v>2015-2016</v>
      </c>
      <c r="P27" s="1" t="str">
        <f>$D$14</f>
        <v>2016-2017</v>
      </c>
      <c r="Q27" s="1" t="str">
        <f>$E$14</f>
        <v>2017-2018</v>
      </c>
      <c r="R27" s="1" t="str">
        <f>$F$14</f>
        <v>2018-2019</v>
      </c>
      <c r="S27" s="30" t="str">
        <f>$G$14</f>
        <v>2019-2020</v>
      </c>
      <c r="T27" s="1" t="str">
        <f>$H$14</f>
        <v>2020-2021</v>
      </c>
      <c r="U27" s="1" t="str">
        <f>$I$14</f>
        <v>2021-2022</v>
      </c>
      <c r="V27" s="1" t="str">
        <f>$J$14</f>
        <v>2022-2023</v>
      </c>
      <c r="W27" s="1" t="str">
        <f>$K$14</f>
        <v>2023-2024</v>
      </c>
    </row>
    <row r="28" spans="2:23">
      <c r="B28" s="3" t="s">
        <v>113</v>
      </c>
      <c r="C28" s="8">
        <v>169</v>
      </c>
      <c r="D28" s="8">
        <v>172</v>
      </c>
      <c r="E28" s="8">
        <v>190</v>
      </c>
      <c r="F28" s="8">
        <v>165</v>
      </c>
      <c r="G28" s="8">
        <v>151</v>
      </c>
      <c r="H28" s="8">
        <v>421</v>
      </c>
      <c r="I28" s="8">
        <v>349</v>
      </c>
      <c r="J28" s="8">
        <v>274</v>
      </c>
      <c r="K28" s="8">
        <v>247</v>
      </c>
      <c r="N28" s="9" t="str">
        <f>B28</f>
        <v>Home-Based</v>
      </c>
      <c r="O28" s="11">
        <f>C28/SUM(C28:C30)</f>
        <v>2.5785779676533414E-2</v>
      </c>
      <c r="P28" s="11">
        <f t="shared" ref="P28:W28" si="13">D28/SUM(D28:D30)</f>
        <v>2.6119969627942292E-2</v>
      </c>
      <c r="Q28" s="11">
        <f t="shared" si="13"/>
        <v>2.9141104294478526E-2</v>
      </c>
      <c r="R28" s="11">
        <f t="shared" si="13"/>
        <v>2.538852131097092E-2</v>
      </c>
      <c r="S28" s="31">
        <f t="shared" si="13"/>
        <v>2.3195084485407066E-2</v>
      </c>
      <c r="T28" s="11">
        <f t="shared" si="13"/>
        <v>6.7070256491954749E-2</v>
      </c>
      <c r="U28" s="11">
        <f t="shared" si="13"/>
        <v>5.2742934864742332E-2</v>
      </c>
      <c r="V28" s="11">
        <f t="shared" si="13"/>
        <v>4.2329677120346056E-2</v>
      </c>
      <c r="W28" s="11">
        <f t="shared" si="13"/>
        <v>3.8636008133896449E-2</v>
      </c>
    </row>
    <row r="29" spans="2:23">
      <c r="B29" s="3" t="s">
        <v>114</v>
      </c>
      <c r="C29" s="8">
        <v>466</v>
      </c>
      <c r="D29" s="8">
        <v>472</v>
      </c>
      <c r="E29" s="8">
        <v>388</v>
      </c>
      <c r="F29" s="8">
        <v>387</v>
      </c>
      <c r="G29" s="8">
        <v>398</v>
      </c>
      <c r="H29" s="8">
        <v>344</v>
      </c>
      <c r="I29" s="8">
        <v>472</v>
      </c>
      <c r="J29" s="8">
        <v>454</v>
      </c>
      <c r="K29" s="8">
        <v>537</v>
      </c>
      <c r="N29" s="9" t="str">
        <f>B29</f>
        <v>Private</v>
      </c>
      <c r="O29" s="11">
        <f>C29/SUM(C28:C30)</f>
        <v>7.1101617332926456E-2</v>
      </c>
      <c r="P29" s="11">
        <f t="shared" ref="P29:W29" si="14">D29/SUM(D28:D30)</f>
        <v>7.1678056188306763E-2</v>
      </c>
      <c r="Q29" s="11">
        <f t="shared" si="14"/>
        <v>5.9509202453987733E-2</v>
      </c>
      <c r="R29" s="11">
        <f t="shared" si="14"/>
        <v>5.9547622711186333E-2</v>
      </c>
      <c r="S29" s="31">
        <f t="shared" si="14"/>
        <v>6.1136712749615976E-2</v>
      </c>
      <c r="T29" s="11">
        <f t="shared" si="14"/>
        <v>5.4803249960172058E-2</v>
      </c>
      <c r="U29" s="11">
        <f t="shared" si="14"/>
        <v>7.1331419072087052E-2</v>
      </c>
      <c r="V29" s="11">
        <f t="shared" si="14"/>
        <v>7.0137494206704773E-2</v>
      </c>
      <c r="W29" s="11">
        <f t="shared" si="14"/>
        <v>8.3998122946973258E-2</v>
      </c>
    </row>
    <row r="30" spans="2:23">
      <c r="B30" s="3" t="s">
        <v>115</v>
      </c>
      <c r="C30" s="8">
        <v>5919</v>
      </c>
      <c r="D30" s="8">
        <v>5941</v>
      </c>
      <c r="E30" s="8">
        <v>5942</v>
      </c>
      <c r="F30" s="8">
        <v>5947</v>
      </c>
      <c r="G30" s="8">
        <v>5961</v>
      </c>
      <c r="H30" s="8">
        <v>5512</v>
      </c>
      <c r="I30" s="8">
        <v>5796</v>
      </c>
      <c r="J30" s="8">
        <v>5745</v>
      </c>
      <c r="K30" s="8">
        <v>5609</v>
      </c>
      <c r="M30" s="19"/>
      <c r="N30" s="19" t="str">
        <f>B30</f>
        <v>Public</v>
      </c>
      <c r="O30" s="20">
        <f>C30/SUM(C28:C30)</f>
        <v>0.90311260299054008</v>
      </c>
      <c r="P30" s="20">
        <f t="shared" ref="P30:W30" si="15">D30/SUM(D28:D30)</f>
        <v>0.90220197418375092</v>
      </c>
      <c r="Q30" s="20">
        <f t="shared" si="15"/>
        <v>0.9113496932515337</v>
      </c>
      <c r="R30" s="20">
        <f t="shared" si="15"/>
        <v>0.91506385597784279</v>
      </c>
      <c r="S30" s="32">
        <f t="shared" si="15"/>
        <v>0.91566820276497696</v>
      </c>
      <c r="T30" s="20">
        <f t="shared" si="15"/>
        <v>0.8781264935478732</v>
      </c>
      <c r="U30" s="20">
        <f t="shared" si="15"/>
        <v>0.87592564606317058</v>
      </c>
      <c r="V30" s="20">
        <f t="shared" si="15"/>
        <v>0.88753282867294914</v>
      </c>
      <c r="W30" s="20">
        <f t="shared" si="15"/>
        <v>0.87736586891913027</v>
      </c>
    </row>
    <row r="31" spans="2:23">
      <c r="B31" s="132" t="s">
        <v>134</v>
      </c>
      <c r="C31" s="133"/>
      <c r="D31" s="133"/>
      <c r="E31" s="133"/>
      <c r="F31" s="133"/>
      <c r="G31" s="133"/>
      <c r="H31" s="133"/>
      <c r="I31" s="133"/>
      <c r="J31" s="133"/>
      <c r="K31" s="133"/>
      <c r="M31" s="1" t="s">
        <v>171</v>
      </c>
      <c r="N31" s="1"/>
      <c r="O31" s="1" t="str">
        <f>$C$14</f>
        <v>2015-2016</v>
      </c>
      <c r="P31" s="1" t="str">
        <f>$D$14</f>
        <v>2016-2017</v>
      </c>
      <c r="Q31" s="1" t="str">
        <f>$E$14</f>
        <v>2017-2018</v>
      </c>
      <c r="R31" s="1" t="str">
        <f>$F$14</f>
        <v>2018-2019</v>
      </c>
      <c r="S31" s="30" t="str">
        <f>$G$14</f>
        <v>2019-2020</v>
      </c>
      <c r="T31" s="1" t="str">
        <f>$H$14</f>
        <v>2020-2021</v>
      </c>
      <c r="U31" s="1" t="str">
        <f>$I$14</f>
        <v>2021-2022</v>
      </c>
      <c r="V31" s="1" t="str">
        <f>$J$14</f>
        <v>2022-2023</v>
      </c>
      <c r="W31" s="1" t="str">
        <f>$K$14</f>
        <v>2023-2024</v>
      </c>
    </row>
    <row r="32" spans="2:23">
      <c r="B32" s="3" t="s">
        <v>113</v>
      </c>
      <c r="C32" s="8">
        <v>153</v>
      </c>
      <c r="D32" s="8">
        <v>172</v>
      </c>
      <c r="E32" s="8">
        <v>182</v>
      </c>
      <c r="F32" s="8">
        <v>172</v>
      </c>
      <c r="G32" s="8">
        <v>150</v>
      </c>
      <c r="H32" s="8">
        <v>426</v>
      </c>
      <c r="I32" s="8">
        <v>297</v>
      </c>
      <c r="J32" s="8">
        <v>254</v>
      </c>
      <c r="K32" s="8">
        <v>254</v>
      </c>
      <c r="N32" s="9" t="str">
        <f>B32</f>
        <v>Home-Based</v>
      </c>
      <c r="O32" s="11">
        <f>C32/SUM(C32:C34)</f>
        <v>2.4228028503562947E-2</v>
      </c>
      <c r="P32" s="11">
        <f t="shared" ref="P32:W32" si="16">D32/SUM(D32:D34)</f>
        <v>2.5568604132599971E-2</v>
      </c>
      <c r="Q32" s="11">
        <f t="shared" si="16"/>
        <v>2.7135828239153125E-2</v>
      </c>
      <c r="R32" s="11">
        <f t="shared" si="16"/>
        <v>2.6207527045558433E-2</v>
      </c>
      <c r="S32" s="31">
        <f t="shared" si="16"/>
        <v>2.3101801940551364E-2</v>
      </c>
      <c r="T32" s="11">
        <f t="shared" si="16"/>
        <v>6.5710319296621938E-2</v>
      </c>
      <c r="U32" s="11">
        <f t="shared" si="16"/>
        <v>4.738353541799617E-2</v>
      </c>
      <c r="V32" s="11">
        <f t="shared" si="16"/>
        <v>3.8063839352615016E-2</v>
      </c>
      <c r="W32" s="11">
        <f t="shared" si="16"/>
        <v>3.9119051286000309E-2</v>
      </c>
    </row>
    <row r="33" spans="2:23">
      <c r="B33" s="3" t="s">
        <v>114</v>
      </c>
      <c r="C33" s="8">
        <v>381</v>
      </c>
      <c r="D33" s="8">
        <v>471</v>
      </c>
      <c r="E33" s="8">
        <v>454</v>
      </c>
      <c r="F33" s="8">
        <v>374</v>
      </c>
      <c r="G33" s="8">
        <v>349</v>
      </c>
      <c r="H33" s="8">
        <v>417</v>
      </c>
      <c r="I33" s="8">
        <v>393</v>
      </c>
      <c r="J33" s="8">
        <v>502</v>
      </c>
      <c r="K33" s="8">
        <v>439</v>
      </c>
      <c r="N33" s="9" t="str">
        <f>B33</f>
        <v>Private</v>
      </c>
      <c r="O33" s="11">
        <f>C33/SUM(C32:C34)</f>
        <v>6.0332541567695963E-2</v>
      </c>
      <c r="P33" s="11">
        <f t="shared" ref="P33:W33" si="17">D33/SUM(D32:D34)</f>
        <v>7.0016352014270852E-2</v>
      </c>
      <c r="Q33" s="11">
        <f t="shared" si="17"/>
        <v>6.7690472640524829E-2</v>
      </c>
      <c r="R33" s="11">
        <f t="shared" si="17"/>
        <v>5.698613438976078E-2</v>
      </c>
      <c r="S33" s="31">
        <f t="shared" si="17"/>
        <v>5.3750192515016171E-2</v>
      </c>
      <c r="T33" s="11">
        <f t="shared" si="17"/>
        <v>6.4322073114298939E-2</v>
      </c>
      <c r="U33" s="11">
        <f t="shared" si="17"/>
        <v>6.2699425654116139E-2</v>
      </c>
      <c r="V33" s="11">
        <f t="shared" si="17"/>
        <v>7.5228532893750935E-2</v>
      </c>
      <c r="W33" s="11">
        <f t="shared" si="17"/>
        <v>6.7611273679346995E-2</v>
      </c>
    </row>
    <row r="34" spans="2:23">
      <c r="B34" s="3" t="s">
        <v>115</v>
      </c>
      <c r="C34" s="8">
        <v>5781</v>
      </c>
      <c r="D34" s="8">
        <v>6084</v>
      </c>
      <c r="E34" s="8">
        <v>6071</v>
      </c>
      <c r="F34" s="8">
        <v>6017</v>
      </c>
      <c r="G34" s="8">
        <v>5994</v>
      </c>
      <c r="H34" s="8">
        <v>5640</v>
      </c>
      <c r="I34" s="8">
        <v>5578</v>
      </c>
      <c r="J34" s="8">
        <v>5917</v>
      </c>
      <c r="K34" s="8">
        <v>5800</v>
      </c>
      <c r="M34" s="19"/>
      <c r="N34" s="19" t="str">
        <f>B34</f>
        <v>Public</v>
      </c>
      <c r="O34" s="20">
        <f>C34/SUM(C32:C34)</f>
        <v>0.91543942992874106</v>
      </c>
      <c r="P34" s="20">
        <f t="shared" ref="P34:V34" si="18">D34/SUM(D32:D34)</f>
        <v>0.90441504385312921</v>
      </c>
      <c r="Q34" s="20">
        <f t="shared" si="18"/>
        <v>0.90517369912032208</v>
      </c>
      <c r="R34" s="20">
        <f t="shared" si="18"/>
        <v>0.91680633856468075</v>
      </c>
      <c r="S34" s="32">
        <f t="shared" si="18"/>
        <v>0.92314800554443244</v>
      </c>
      <c r="T34" s="20">
        <f t="shared" si="18"/>
        <v>0.86996760758907909</v>
      </c>
      <c r="U34" s="20">
        <f t="shared" si="18"/>
        <v>0.88991703892788765</v>
      </c>
      <c r="V34" s="20">
        <f t="shared" si="18"/>
        <v>0.8867076277536341</v>
      </c>
      <c r="W34" s="20">
        <f>K34/SUM(K32:K34)</f>
        <v>0.89326967503465271</v>
      </c>
    </row>
    <row r="35" spans="2:23">
      <c r="B35" s="132" t="s">
        <v>135</v>
      </c>
      <c r="C35" s="133"/>
      <c r="D35" s="133"/>
      <c r="E35" s="133"/>
      <c r="F35" s="133"/>
      <c r="G35" s="133"/>
      <c r="H35" s="133"/>
      <c r="I35" s="133"/>
      <c r="J35" s="133"/>
      <c r="K35" s="133"/>
      <c r="M35" s="1" t="s">
        <v>172</v>
      </c>
      <c r="N35" s="1"/>
      <c r="O35" s="1" t="str">
        <f>$C$14</f>
        <v>2015-2016</v>
      </c>
      <c r="P35" s="1" t="str">
        <f>$D$14</f>
        <v>2016-2017</v>
      </c>
      <c r="Q35" s="1" t="str">
        <f>$E$14</f>
        <v>2017-2018</v>
      </c>
      <c r="R35" s="1" t="str">
        <f>$F$14</f>
        <v>2018-2019</v>
      </c>
      <c r="S35" s="30" t="str">
        <f>$G$14</f>
        <v>2019-2020</v>
      </c>
      <c r="T35" s="1" t="str">
        <f>$H$14</f>
        <v>2020-2021</v>
      </c>
      <c r="U35" s="1" t="str">
        <f>$I$14</f>
        <v>2021-2022</v>
      </c>
      <c r="V35" s="1" t="str">
        <f>$J$14</f>
        <v>2022-2023</v>
      </c>
      <c r="W35" s="1" t="str">
        <f>$K$14</f>
        <v>2023-2024</v>
      </c>
    </row>
    <row r="36" spans="2:23">
      <c r="B36" s="3" t="s">
        <v>113</v>
      </c>
      <c r="C36" s="8">
        <v>134</v>
      </c>
      <c r="D36" s="8">
        <v>164</v>
      </c>
      <c r="E36" s="8">
        <v>170</v>
      </c>
      <c r="F36" s="8">
        <v>161</v>
      </c>
      <c r="G36" s="8">
        <v>132</v>
      </c>
      <c r="H36" s="8">
        <v>386</v>
      </c>
      <c r="I36" s="8">
        <v>322</v>
      </c>
      <c r="J36" s="8">
        <v>223</v>
      </c>
      <c r="K36" s="8">
        <v>231</v>
      </c>
      <c r="N36" s="9" t="str">
        <f>B36</f>
        <v>Home-Based</v>
      </c>
      <c r="O36" s="11">
        <f>C36/SUM(C36:C38)</f>
        <v>2.1988841483426322E-2</v>
      </c>
      <c r="P36" s="11">
        <f t="shared" ref="P36:W36" si="19">D36/SUM(D36:D38)</f>
        <v>2.5339925834363411E-2</v>
      </c>
      <c r="Q36" s="11">
        <f t="shared" si="19"/>
        <v>2.4977960622979724E-2</v>
      </c>
      <c r="R36" s="11">
        <f t="shared" si="19"/>
        <v>2.3897877393498589E-2</v>
      </c>
      <c r="S36" s="31">
        <f t="shared" si="19"/>
        <v>2.0137299771167048E-2</v>
      </c>
      <c r="T36" s="11">
        <f t="shared" si="19"/>
        <v>5.9659969088098917E-2</v>
      </c>
      <c r="U36" s="11">
        <f t="shared" si="19"/>
        <v>4.9469964664310952E-2</v>
      </c>
      <c r="V36" s="11">
        <f t="shared" si="19"/>
        <v>3.5057380914950483E-2</v>
      </c>
      <c r="W36" s="11">
        <f t="shared" si="19"/>
        <v>3.3990582695703354E-2</v>
      </c>
    </row>
    <row r="37" spans="2:23">
      <c r="B37" s="3" t="s">
        <v>114</v>
      </c>
      <c r="C37" s="8">
        <v>359</v>
      </c>
      <c r="D37" s="8">
        <v>366</v>
      </c>
      <c r="E37" s="8">
        <v>439</v>
      </c>
      <c r="F37" s="8">
        <v>429</v>
      </c>
      <c r="G37" s="8">
        <v>325</v>
      </c>
      <c r="H37" s="8">
        <v>351</v>
      </c>
      <c r="I37" s="8">
        <v>457</v>
      </c>
      <c r="J37" s="8">
        <v>431</v>
      </c>
      <c r="K37" s="8">
        <v>482</v>
      </c>
      <c r="N37" s="9" t="str">
        <f>B37</f>
        <v>Private</v>
      </c>
      <c r="O37" s="11">
        <f>C37/SUM(C36:C38)</f>
        <v>5.8910403675746639E-2</v>
      </c>
      <c r="P37" s="11">
        <f t="shared" ref="P37:W37" si="20">D37/SUM(D36:D38)</f>
        <v>5.6551297898640294E-2</v>
      </c>
      <c r="Q37" s="11">
        <f t="shared" si="20"/>
        <v>6.4501910079341751E-2</v>
      </c>
      <c r="R37" s="11">
        <f t="shared" si="20"/>
        <v>6.3678195042303695E-2</v>
      </c>
      <c r="S37" s="31">
        <f t="shared" si="20"/>
        <v>4.958047292143402E-2</v>
      </c>
      <c r="T37" s="11">
        <f t="shared" si="20"/>
        <v>5.4250386398763527E-2</v>
      </c>
      <c r="U37" s="11">
        <f t="shared" si="20"/>
        <v>7.0210477799969279E-2</v>
      </c>
      <c r="V37" s="11">
        <f t="shared" si="20"/>
        <v>6.7756642037415507E-2</v>
      </c>
      <c r="W37" s="11">
        <f t="shared" si="20"/>
        <v>7.09240729841083E-2</v>
      </c>
    </row>
    <row r="38" spans="2:23">
      <c r="B38" s="3" t="s">
        <v>115</v>
      </c>
      <c r="C38" s="8">
        <v>5601</v>
      </c>
      <c r="D38" s="8">
        <v>5942</v>
      </c>
      <c r="E38" s="8">
        <v>6197</v>
      </c>
      <c r="F38" s="8">
        <v>6147</v>
      </c>
      <c r="G38" s="8">
        <v>6098</v>
      </c>
      <c r="H38" s="8">
        <v>5733</v>
      </c>
      <c r="I38" s="8">
        <v>5730</v>
      </c>
      <c r="J38" s="8">
        <v>5707</v>
      </c>
      <c r="K38" s="8">
        <v>6083</v>
      </c>
      <c r="M38" s="19"/>
      <c r="N38" s="19" t="str">
        <f>B38</f>
        <v>Public</v>
      </c>
      <c r="O38" s="20">
        <f>C38/SUM(C36:C38)</f>
        <v>0.91910075484082709</v>
      </c>
      <c r="P38" s="20">
        <f t="shared" ref="P38:W38" si="21">D38/SUM(D36:D38)</f>
        <v>0.91810877626699627</v>
      </c>
      <c r="Q38" s="20">
        <f t="shared" si="21"/>
        <v>0.91052012929767856</v>
      </c>
      <c r="R38" s="20">
        <f t="shared" si="21"/>
        <v>0.91242392756419777</v>
      </c>
      <c r="S38" s="32">
        <f t="shared" si="21"/>
        <v>0.93028222730739896</v>
      </c>
      <c r="T38" s="20">
        <f t="shared" si="21"/>
        <v>0.88608964451313754</v>
      </c>
      <c r="U38" s="20">
        <f t="shared" si="21"/>
        <v>0.88031955753571978</v>
      </c>
      <c r="V38" s="20">
        <f t="shared" si="21"/>
        <v>0.89718597704763403</v>
      </c>
      <c r="W38" s="20">
        <f t="shared" si="21"/>
        <v>0.89508534432018838</v>
      </c>
    </row>
    <row r="39" spans="2:23">
      <c r="B39" s="132" t="s">
        <v>136</v>
      </c>
      <c r="C39" s="133"/>
      <c r="D39" s="133"/>
      <c r="E39" s="133"/>
      <c r="F39" s="133"/>
      <c r="G39" s="133"/>
      <c r="H39" s="133"/>
      <c r="I39" s="133"/>
      <c r="J39" s="133"/>
      <c r="K39" s="133"/>
      <c r="M39" s="1" t="s">
        <v>173</v>
      </c>
      <c r="N39" s="1"/>
      <c r="O39" s="1" t="str">
        <f>$C$14</f>
        <v>2015-2016</v>
      </c>
      <c r="P39" s="1" t="str">
        <f>$D$14</f>
        <v>2016-2017</v>
      </c>
      <c r="Q39" s="1" t="str">
        <f>$E$14</f>
        <v>2017-2018</v>
      </c>
      <c r="R39" s="1" t="str">
        <f>$F$14</f>
        <v>2018-2019</v>
      </c>
      <c r="S39" s="30" t="str">
        <f>$G$14</f>
        <v>2019-2020</v>
      </c>
      <c r="T39" s="1" t="str">
        <f>$H$14</f>
        <v>2020-2021</v>
      </c>
      <c r="U39" s="1" t="str">
        <f>$I$14</f>
        <v>2021-2022</v>
      </c>
      <c r="V39" s="1" t="str">
        <f>$J$14</f>
        <v>2022-2023</v>
      </c>
      <c r="W39" s="1" t="str">
        <f>$K$14</f>
        <v>2023-2024</v>
      </c>
    </row>
    <row r="40" spans="2:23">
      <c r="B40" s="3" t="s">
        <v>113</v>
      </c>
      <c r="C40" s="8">
        <v>149</v>
      </c>
      <c r="D40" s="8">
        <v>165</v>
      </c>
      <c r="E40" s="8">
        <v>167</v>
      </c>
      <c r="F40" s="8">
        <v>172</v>
      </c>
      <c r="G40" s="8">
        <v>135</v>
      </c>
      <c r="H40" s="8">
        <v>342</v>
      </c>
      <c r="I40" s="8">
        <v>270</v>
      </c>
      <c r="J40" s="8">
        <v>220</v>
      </c>
      <c r="K40" s="8">
        <v>214</v>
      </c>
      <c r="N40" s="9" t="str">
        <f>B40</f>
        <v>Home-Based</v>
      </c>
      <c r="O40" s="11">
        <f>C40/SUM(C40:C42)</f>
        <v>2.4207961007311127E-2</v>
      </c>
      <c r="P40" s="11">
        <f t="shared" ref="P40:W40" si="22">D40/SUM(D40:D42)</f>
        <v>2.6119993667880322E-2</v>
      </c>
      <c r="Q40" s="11">
        <f t="shared" si="22"/>
        <v>2.5680455174534829E-2</v>
      </c>
      <c r="R40" s="11">
        <f t="shared" si="22"/>
        <v>2.4960092874764184E-2</v>
      </c>
      <c r="S40" s="31">
        <f t="shared" si="22"/>
        <v>2.011622708985248E-2</v>
      </c>
      <c r="T40" s="11">
        <f t="shared" si="22"/>
        <v>5.2365640790078091E-2</v>
      </c>
      <c r="U40" s="11">
        <f t="shared" si="22"/>
        <v>4.2088854247856584E-2</v>
      </c>
      <c r="V40" s="11">
        <f t="shared" si="22"/>
        <v>3.399783650131355E-2</v>
      </c>
      <c r="W40" s="11">
        <f t="shared" si="22"/>
        <v>3.3791252171166901E-2</v>
      </c>
    </row>
    <row r="41" spans="2:23">
      <c r="B41" s="3" t="s">
        <v>114</v>
      </c>
      <c r="C41" s="8">
        <v>398</v>
      </c>
      <c r="D41" s="8">
        <v>392</v>
      </c>
      <c r="E41" s="8">
        <v>367</v>
      </c>
      <c r="F41" s="8">
        <v>411</v>
      </c>
      <c r="G41" s="8">
        <v>377</v>
      </c>
      <c r="H41" s="8">
        <v>355</v>
      </c>
      <c r="I41" s="8">
        <v>420</v>
      </c>
      <c r="J41" s="8">
        <v>461</v>
      </c>
      <c r="K41" s="8">
        <v>416</v>
      </c>
      <c r="N41" s="9" t="str">
        <f>B41</f>
        <v>Private</v>
      </c>
      <c r="O41" s="11">
        <f>C41/SUM(C40:C42)</f>
        <v>6.466287571080423E-2</v>
      </c>
      <c r="P41" s="11">
        <f t="shared" ref="P41:W41" si="23">D41/SUM(D40:D42)</f>
        <v>6.2054772835206586E-2</v>
      </c>
      <c r="Q41" s="11">
        <f t="shared" si="23"/>
        <v>5.6435491311702293E-2</v>
      </c>
      <c r="R41" s="11">
        <f t="shared" si="23"/>
        <v>5.9643012625163257E-2</v>
      </c>
      <c r="S41" s="31">
        <f t="shared" si="23"/>
        <v>5.6176426762032487E-2</v>
      </c>
      <c r="T41" s="11">
        <f t="shared" si="23"/>
        <v>5.4356147603736027E-2</v>
      </c>
      <c r="U41" s="11">
        <f t="shared" si="23"/>
        <v>6.5471551052221355E-2</v>
      </c>
      <c r="V41" s="11">
        <f t="shared" si="23"/>
        <v>7.1240921032297941E-2</v>
      </c>
      <c r="W41" s="11">
        <f t="shared" si="23"/>
        <v>6.5687667771987993E-2</v>
      </c>
    </row>
    <row r="42" spans="2:23">
      <c r="B42" s="3" t="s">
        <v>115</v>
      </c>
      <c r="C42" s="8">
        <v>5608</v>
      </c>
      <c r="D42" s="8">
        <v>5760</v>
      </c>
      <c r="E42" s="8">
        <v>5969</v>
      </c>
      <c r="F42" s="8">
        <v>6308</v>
      </c>
      <c r="G42" s="8">
        <v>6199</v>
      </c>
      <c r="H42" s="8">
        <v>5834</v>
      </c>
      <c r="I42" s="8">
        <v>5725</v>
      </c>
      <c r="J42" s="8">
        <v>5790</v>
      </c>
      <c r="K42" s="8">
        <v>5703</v>
      </c>
      <c r="M42" s="19"/>
      <c r="N42" s="19" t="str">
        <f>B42</f>
        <v>Public</v>
      </c>
      <c r="O42" s="20">
        <f>C42/SUM(C40:C42)</f>
        <v>0.91112916328188465</v>
      </c>
      <c r="P42" s="20">
        <f t="shared" ref="P42:W42" si="24">D42/SUM(D40:D42)</f>
        <v>0.91182523349691313</v>
      </c>
      <c r="Q42" s="20">
        <f t="shared" si="24"/>
        <v>0.9178840535137629</v>
      </c>
      <c r="R42" s="20">
        <f t="shared" si="24"/>
        <v>0.91539689450007256</v>
      </c>
      <c r="S42" s="32">
        <f t="shared" si="24"/>
        <v>0.923707346148115</v>
      </c>
      <c r="T42" s="20">
        <f t="shared" si="24"/>
        <v>0.89327821160618592</v>
      </c>
      <c r="U42" s="20">
        <f t="shared" si="24"/>
        <v>0.89243959469992207</v>
      </c>
      <c r="V42" s="20">
        <f t="shared" si="24"/>
        <v>0.89476124246638855</v>
      </c>
      <c r="W42" s="20">
        <f t="shared" si="24"/>
        <v>0.90052108005684506</v>
      </c>
    </row>
    <row r="43" spans="2:23">
      <c r="B43" s="132" t="s">
        <v>137</v>
      </c>
      <c r="C43" s="133"/>
      <c r="D43" s="133"/>
      <c r="E43" s="133"/>
      <c r="F43" s="133"/>
      <c r="G43" s="133"/>
      <c r="H43" s="133"/>
      <c r="I43" s="133"/>
      <c r="J43" s="133"/>
      <c r="K43" s="133"/>
      <c r="M43" s="1" t="s">
        <v>174</v>
      </c>
      <c r="N43" s="1"/>
      <c r="O43" s="1" t="str">
        <f>$C$14</f>
        <v>2015-2016</v>
      </c>
      <c r="P43" s="1" t="str">
        <f>$D$14</f>
        <v>2016-2017</v>
      </c>
      <c r="Q43" s="1" t="str">
        <f>$E$14</f>
        <v>2017-2018</v>
      </c>
      <c r="R43" s="1" t="str">
        <f>$F$14</f>
        <v>2018-2019</v>
      </c>
      <c r="S43" s="30" t="str">
        <f>$G$14</f>
        <v>2019-2020</v>
      </c>
      <c r="T43" s="1" t="str">
        <f>$H$14</f>
        <v>2020-2021</v>
      </c>
      <c r="U43" s="1" t="str">
        <f>$I$14</f>
        <v>2021-2022</v>
      </c>
      <c r="V43" s="1" t="str">
        <f>$J$14</f>
        <v>2022-2023</v>
      </c>
      <c r="W43" s="1" t="str">
        <f>$K$14</f>
        <v>2023-2024</v>
      </c>
    </row>
    <row r="44" spans="2:23">
      <c r="B44" s="3" t="s">
        <v>113</v>
      </c>
      <c r="C44" s="8">
        <v>123</v>
      </c>
      <c r="D44" s="8">
        <v>152</v>
      </c>
      <c r="E44" s="8">
        <v>142</v>
      </c>
      <c r="F44" s="8">
        <v>142</v>
      </c>
      <c r="G44" s="8">
        <v>130</v>
      </c>
      <c r="H44" s="8">
        <v>291</v>
      </c>
      <c r="I44" s="8">
        <v>252</v>
      </c>
      <c r="J44" s="8">
        <v>219</v>
      </c>
      <c r="K44" s="8">
        <v>239</v>
      </c>
      <c r="N44" s="9" t="str">
        <f>B44</f>
        <v>Home-Based</v>
      </c>
      <c r="O44" s="11">
        <f>C44/SUM(C44:C46)</f>
        <v>1.9880394375303055E-2</v>
      </c>
      <c r="P44" s="11">
        <f t="shared" ref="P44:W44" si="25">D44/SUM(D44:D46)</f>
        <v>2.4312220089571339E-2</v>
      </c>
      <c r="Q44" s="11">
        <f t="shared" si="25"/>
        <v>2.2436403855269394E-2</v>
      </c>
      <c r="R44" s="11">
        <f t="shared" si="25"/>
        <v>2.1729150726855394E-2</v>
      </c>
      <c r="S44" s="31">
        <f t="shared" si="25"/>
        <v>1.908957415565345E-2</v>
      </c>
      <c r="T44" s="11">
        <f t="shared" si="25"/>
        <v>4.3674020711391266E-2</v>
      </c>
      <c r="U44" s="11">
        <f t="shared" si="25"/>
        <v>3.8828967642526961E-2</v>
      </c>
      <c r="V44" s="11">
        <f t="shared" si="25"/>
        <v>3.4160037435657466E-2</v>
      </c>
      <c r="W44" s="11">
        <f t="shared" si="25"/>
        <v>3.6985453419993812E-2</v>
      </c>
    </row>
    <row r="45" spans="2:23">
      <c r="B45" s="3" t="s">
        <v>114</v>
      </c>
      <c r="C45" s="8">
        <v>408</v>
      </c>
      <c r="D45" s="8">
        <v>405</v>
      </c>
      <c r="E45" s="8">
        <v>397</v>
      </c>
      <c r="F45" s="8">
        <v>357</v>
      </c>
      <c r="G45" s="8">
        <v>353</v>
      </c>
      <c r="H45" s="8">
        <v>377</v>
      </c>
      <c r="I45" s="8">
        <v>398</v>
      </c>
      <c r="J45" s="8">
        <v>436</v>
      </c>
      <c r="K45" s="8">
        <v>453</v>
      </c>
      <c r="N45" s="9" t="str">
        <f>B45</f>
        <v>Private</v>
      </c>
      <c r="O45" s="11">
        <f>C45/SUM(C44:C46)</f>
        <v>6.5944722805883302E-2</v>
      </c>
      <c r="P45" s="11">
        <f t="shared" ref="P45:W45" si="26">D45/SUM(D44:D46)</f>
        <v>6.4779270633397307E-2</v>
      </c>
      <c r="Q45" s="11">
        <f t="shared" si="26"/>
        <v>6.2727129088323591E-2</v>
      </c>
      <c r="R45" s="11">
        <f t="shared" si="26"/>
        <v>5.4628921193573071E-2</v>
      </c>
      <c r="S45" s="31">
        <f t="shared" si="26"/>
        <v>5.1835535976505143E-2</v>
      </c>
      <c r="T45" s="11">
        <f t="shared" si="26"/>
        <v>5.6581119615788683E-2</v>
      </c>
      <c r="U45" s="11">
        <f t="shared" si="26"/>
        <v>6.1325115562403699E-2</v>
      </c>
      <c r="V45" s="11">
        <f t="shared" si="26"/>
        <v>6.8008111059117138E-2</v>
      </c>
      <c r="W45" s="11">
        <f t="shared" si="26"/>
        <v>7.010213556174559E-2</v>
      </c>
    </row>
    <row r="46" spans="2:23">
      <c r="B46" s="3" t="s">
        <v>115</v>
      </c>
      <c r="C46" s="8">
        <v>5656</v>
      </c>
      <c r="D46" s="8">
        <v>5695</v>
      </c>
      <c r="E46" s="8">
        <v>5790</v>
      </c>
      <c r="F46" s="8">
        <v>6036</v>
      </c>
      <c r="G46" s="8">
        <v>6327</v>
      </c>
      <c r="H46" s="8">
        <v>5995</v>
      </c>
      <c r="I46" s="8">
        <v>5840</v>
      </c>
      <c r="J46" s="8">
        <v>5756</v>
      </c>
      <c r="K46" s="8">
        <v>5770</v>
      </c>
      <c r="M46" s="19"/>
      <c r="N46" s="19" t="str">
        <f>B46</f>
        <v>Public</v>
      </c>
      <c r="O46" s="20">
        <f>C46/SUM(C44:C46)</f>
        <v>0.91417488281881365</v>
      </c>
      <c r="P46" s="20">
        <f t="shared" ref="P46:W46" si="27">D46/SUM(D44:D46)</f>
        <v>0.91090850927703138</v>
      </c>
      <c r="Q46" s="20">
        <f t="shared" si="27"/>
        <v>0.91483646705640698</v>
      </c>
      <c r="R46" s="20">
        <f t="shared" si="27"/>
        <v>0.92364192807957157</v>
      </c>
      <c r="S46" s="32">
        <f t="shared" si="27"/>
        <v>0.92907488986784137</v>
      </c>
      <c r="T46" s="20">
        <f t="shared" si="27"/>
        <v>0.89974485967282003</v>
      </c>
      <c r="U46" s="20">
        <f t="shared" si="27"/>
        <v>0.89984591679506931</v>
      </c>
      <c r="V46" s="20">
        <f t="shared" si="27"/>
        <v>0.89783185150522538</v>
      </c>
      <c r="W46" s="20">
        <f t="shared" si="27"/>
        <v>0.89291241101826058</v>
      </c>
    </row>
    <row r="47" spans="2:23">
      <c r="B47" s="132" t="s">
        <v>147</v>
      </c>
      <c r="C47" s="133"/>
      <c r="D47" s="133"/>
      <c r="E47" s="133"/>
      <c r="F47" s="133"/>
      <c r="G47" s="133"/>
      <c r="H47" s="133"/>
      <c r="I47" s="133"/>
      <c r="J47" s="133"/>
      <c r="K47" s="133"/>
      <c r="M47" s="1" t="s">
        <v>175</v>
      </c>
      <c r="N47" s="1"/>
      <c r="O47" s="1" t="str">
        <f>$C$14</f>
        <v>2015-2016</v>
      </c>
      <c r="P47" s="1" t="str">
        <f>$D$14</f>
        <v>2016-2017</v>
      </c>
      <c r="Q47" s="1" t="str">
        <f>$E$14</f>
        <v>2017-2018</v>
      </c>
      <c r="R47" s="1" t="str">
        <f>$F$14</f>
        <v>2018-2019</v>
      </c>
      <c r="S47" s="30" t="str">
        <f>$G$14</f>
        <v>2019-2020</v>
      </c>
      <c r="T47" s="1" t="str">
        <f>$H$14</f>
        <v>2020-2021</v>
      </c>
      <c r="U47" s="1" t="str">
        <f>$I$14</f>
        <v>2021-2022</v>
      </c>
      <c r="V47" s="1" t="str">
        <f>$J$14</f>
        <v>2022-2023</v>
      </c>
      <c r="W47" s="1" t="str">
        <f>$K$14</f>
        <v>2023-2024</v>
      </c>
    </row>
    <row r="48" spans="2:23">
      <c r="B48" s="3" t="s">
        <v>113</v>
      </c>
      <c r="C48" s="8">
        <v>121</v>
      </c>
      <c r="D48" s="8">
        <v>125</v>
      </c>
      <c r="E48" s="8">
        <v>148</v>
      </c>
      <c r="F48" s="8">
        <v>136</v>
      </c>
      <c r="G48" s="8">
        <v>117</v>
      </c>
      <c r="H48" s="8">
        <v>284</v>
      </c>
      <c r="I48" s="8">
        <v>226</v>
      </c>
      <c r="J48" s="8">
        <v>223</v>
      </c>
      <c r="K48" s="8">
        <v>209</v>
      </c>
      <c r="N48" s="9" t="str">
        <f>B48</f>
        <v>Home-Based</v>
      </c>
      <c r="O48" s="11">
        <f>C48/SUM(C48:C50)</f>
        <v>1.9356902895536713E-2</v>
      </c>
      <c r="P48" s="11">
        <f t="shared" ref="P48:V48" si="28">D48/SUM(D48:D50)</f>
        <v>1.9669551534225019E-2</v>
      </c>
      <c r="Q48" s="11">
        <f t="shared" si="28"/>
        <v>2.3559375994906082E-2</v>
      </c>
      <c r="R48" s="11">
        <f t="shared" si="28"/>
        <v>2.1303258145363407E-2</v>
      </c>
      <c r="S48" s="31">
        <f t="shared" si="28"/>
        <v>1.8100247524752474E-2</v>
      </c>
      <c r="T48" s="11">
        <f t="shared" si="28"/>
        <v>4.1363239149431984E-2</v>
      </c>
      <c r="U48" s="11">
        <f t="shared" si="28"/>
        <v>3.3882042517465745E-2</v>
      </c>
      <c r="V48" s="11">
        <f t="shared" si="28"/>
        <v>3.4260255031494852E-2</v>
      </c>
      <c r="W48" s="11">
        <f>K48/SUM(K48:K50)</f>
        <v>3.23729863692689E-2</v>
      </c>
    </row>
    <row r="49" spans="2:23">
      <c r="B49" s="3" t="s">
        <v>114</v>
      </c>
      <c r="C49" s="8">
        <v>392</v>
      </c>
      <c r="D49" s="8">
        <v>413</v>
      </c>
      <c r="E49" s="8">
        <v>404</v>
      </c>
      <c r="F49" s="8">
        <v>409</v>
      </c>
      <c r="G49" s="8">
        <v>324</v>
      </c>
      <c r="H49" s="8">
        <v>384</v>
      </c>
      <c r="I49" s="8">
        <v>415</v>
      </c>
      <c r="J49" s="8">
        <v>430</v>
      </c>
      <c r="K49" s="8">
        <v>407</v>
      </c>
      <c r="N49" s="9" t="str">
        <f>B49</f>
        <v>Private</v>
      </c>
      <c r="O49" s="11">
        <f>C49/SUM(C48:C50)</f>
        <v>6.2709966405375142E-2</v>
      </c>
      <c r="P49" s="11">
        <f t="shared" ref="P49:W49" si="29">D49/SUM(D48:D50)</f>
        <v>6.4988198269079464E-2</v>
      </c>
      <c r="Q49" s="11">
        <f t="shared" si="29"/>
        <v>6.4310729067176053E-2</v>
      </c>
      <c r="R49" s="11">
        <f t="shared" si="29"/>
        <v>6.4066416040100257E-2</v>
      </c>
      <c r="S49" s="31">
        <f t="shared" si="29"/>
        <v>5.0123762376237627E-2</v>
      </c>
      <c r="T49" s="11">
        <f t="shared" si="29"/>
        <v>5.5927759976696766E-2</v>
      </c>
      <c r="U49" s="11">
        <f t="shared" si="29"/>
        <v>6.221702497676232E-2</v>
      </c>
      <c r="V49" s="11">
        <f t="shared" si="29"/>
        <v>6.6062375172837612E-2</v>
      </c>
      <c r="W49" s="11">
        <f t="shared" si="29"/>
        <v>6.3042131350681541E-2</v>
      </c>
    </row>
    <row r="50" spans="2:23">
      <c r="B50" s="3" t="s">
        <v>115</v>
      </c>
      <c r="C50" s="8">
        <v>5738</v>
      </c>
      <c r="D50" s="8">
        <v>5817</v>
      </c>
      <c r="E50" s="8">
        <v>5730</v>
      </c>
      <c r="F50" s="8">
        <v>5839</v>
      </c>
      <c r="G50" s="8">
        <v>6023</v>
      </c>
      <c r="H50" s="8">
        <v>6198</v>
      </c>
      <c r="I50" s="8">
        <v>6029.2</v>
      </c>
      <c r="J50" s="8">
        <v>5856</v>
      </c>
      <c r="K50" s="8">
        <v>5840</v>
      </c>
      <c r="M50" s="19"/>
      <c r="N50" s="19" t="str">
        <f>B50</f>
        <v>Public</v>
      </c>
      <c r="O50" s="20">
        <f>C50/SUM(C48:C50)</f>
        <v>0.91793313069908811</v>
      </c>
      <c r="P50" s="20">
        <f t="shared" ref="P50:W50" si="30">D50/SUM(D48:D50)</f>
        <v>0.91534225019669546</v>
      </c>
      <c r="Q50" s="20">
        <f t="shared" si="30"/>
        <v>0.91212989493791785</v>
      </c>
      <c r="R50" s="20">
        <f t="shared" si="30"/>
        <v>0.91463032581453629</v>
      </c>
      <c r="S50" s="32">
        <f t="shared" si="30"/>
        <v>0.93177599009900991</v>
      </c>
      <c r="T50" s="20">
        <f t="shared" si="30"/>
        <v>0.90270900087387129</v>
      </c>
      <c r="U50" s="20">
        <f t="shared" si="30"/>
        <v>0.90390093250577197</v>
      </c>
      <c r="V50" s="20">
        <f t="shared" si="30"/>
        <v>0.89967736979566759</v>
      </c>
      <c r="W50" s="20">
        <f t="shared" si="30"/>
        <v>0.90458488228004952</v>
      </c>
    </row>
    <row r="51" spans="2:23">
      <c r="B51" s="132" t="s">
        <v>148</v>
      </c>
      <c r="C51" s="133"/>
      <c r="D51" s="133"/>
      <c r="E51" s="133"/>
      <c r="F51" s="133"/>
      <c r="G51" s="133"/>
      <c r="H51" s="133"/>
      <c r="I51" s="133"/>
      <c r="J51" s="133"/>
      <c r="K51" s="133"/>
      <c r="M51" s="1" t="s">
        <v>176</v>
      </c>
      <c r="N51" s="1"/>
      <c r="O51" s="1" t="str">
        <f>$C$14</f>
        <v>2015-2016</v>
      </c>
      <c r="P51" s="1" t="str">
        <f>$D$14</f>
        <v>2016-2017</v>
      </c>
      <c r="Q51" s="1" t="str">
        <f>$E$14</f>
        <v>2017-2018</v>
      </c>
      <c r="R51" s="1" t="str">
        <f>$F$14</f>
        <v>2018-2019</v>
      </c>
      <c r="S51" s="30" t="str">
        <f>$G$14</f>
        <v>2019-2020</v>
      </c>
      <c r="T51" s="1" t="str">
        <f>$H$14</f>
        <v>2020-2021</v>
      </c>
      <c r="U51" s="1" t="str">
        <f>$I$14</f>
        <v>2021-2022</v>
      </c>
      <c r="V51" s="1" t="str">
        <f>$J$14</f>
        <v>2022-2023</v>
      </c>
      <c r="W51" s="1" t="str">
        <f>$K$14</f>
        <v>2023-2024</v>
      </c>
    </row>
    <row r="52" spans="2:23">
      <c r="B52" s="3" t="s">
        <v>113</v>
      </c>
      <c r="C52" s="8">
        <v>118</v>
      </c>
      <c r="D52" s="8">
        <v>127</v>
      </c>
      <c r="E52" s="8">
        <v>92</v>
      </c>
      <c r="F52" s="8">
        <v>136</v>
      </c>
      <c r="G52" s="8">
        <v>105</v>
      </c>
      <c r="H52" s="8">
        <v>199</v>
      </c>
      <c r="I52" s="8">
        <v>191</v>
      </c>
      <c r="J52" s="8">
        <v>169</v>
      </c>
      <c r="K52" s="8">
        <v>199</v>
      </c>
      <c r="N52" s="9" t="str">
        <f>B52</f>
        <v>Home-Based</v>
      </c>
      <c r="O52" s="11">
        <f>C52/SUM(C52:C54)</f>
        <v>1.8742058449809404E-2</v>
      </c>
      <c r="P52" s="11">
        <f t="shared" ref="P52:W52" si="31">D52/SUM(D52:D54)</f>
        <v>2.0181153662799937E-2</v>
      </c>
      <c r="Q52" s="11">
        <f t="shared" si="31"/>
        <v>1.4388489208633094E-2</v>
      </c>
      <c r="R52" s="11">
        <f t="shared" si="31"/>
        <v>2.1299921691464371E-2</v>
      </c>
      <c r="S52" s="31">
        <f t="shared" si="31"/>
        <v>1.6725071678878625E-2</v>
      </c>
      <c r="T52" s="11">
        <f t="shared" si="31"/>
        <v>3.0395601038643652E-2</v>
      </c>
      <c r="U52" s="11">
        <f t="shared" si="31"/>
        <v>2.7470156766863225E-2</v>
      </c>
      <c r="V52" s="11">
        <f t="shared" si="31"/>
        <v>2.5063028325671068E-2</v>
      </c>
      <c r="W52" s="11">
        <f t="shared" si="31"/>
        <v>2.9888855512165816E-2</v>
      </c>
    </row>
    <row r="53" spans="2:23">
      <c r="B53" s="3" t="s">
        <v>114</v>
      </c>
      <c r="C53" s="8">
        <v>400</v>
      </c>
      <c r="D53" s="8">
        <v>395</v>
      </c>
      <c r="E53" s="8">
        <v>437</v>
      </c>
      <c r="F53" s="8">
        <v>389</v>
      </c>
      <c r="G53" s="8">
        <v>379</v>
      </c>
      <c r="H53" s="8">
        <v>381</v>
      </c>
      <c r="I53" s="8">
        <v>482</v>
      </c>
      <c r="J53" s="8">
        <v>469</v>
      </c>
      <c r="K53" s="8">
        <v>471</v>
      </c>
      <c r="N53" s="9" t="str">
        <f>B53</f>
        <v>Private</v>
      </c>
      <c r="O53" s="11">
        <f>C53/SUM(C52:C54)</f>
        <v>6.353240152477764E-2</v>
      </c>
      <c r="P53" s="11">
        <f t="shared" ref="P53:W53" si="32">D53/SUM(D52:D54)</f>
        <v>6.2768155092960437E-2</v>
      </c>
      <c r="Q53" s="11">
        <f t="shared" si="32"/>
        <v>6.83453237410072E-2</v>
      </c>
      <c r="R53" s="11">
        <f t="shared" si="32"/>
        <v>6.0924040720438527E-2</v>
      </c>
      <c r="S53" s="31">
        <f t="shared" si="32"/>
        <v>6.0369544440904747E-2</v>
      </c>
      <c r="T53" s="11">
        <f t="shared" si="32"/>
        <v>5.8194592943332825E-2</v>
      </c>
      <c r="U53" s="11">
        <f t="shared" si="32"/>
        <v>6.9322594563497777E-2</v>
      </c>
      <c r="V53" s="11">
        <f t="shared" si="32"/>
        <v>6.95536111523061E-2</v>
      </c>
      <c r="W53" s="11">
        <f t="shared" si="32"/>
        <v>7.0741964553920095E-2</v>
      </c>
    </row>
    <row r="54" spans="2:23">
      <c r="B54" s="3" t="s">
        <v>115</v>
      </c>
      <c r="C54" s="8">
        <v>5778</v>
      </c>
      <c r="D54" s="8">
        <v>5771</v>
      </c>
      <c r="E54" s="8">
        <v>5865</v>
      </c>
      <c r="F54" s="8">
        <v>5860</v>
      </c>
      <c r="G54" s="8">
        <v>5794</v>
      </c>
      <c r="H54" s="8">
        <v>5967</v>
      </c>
      <c r="I54" s="8">
        <v>6280</v>
      </c>
      <c r="J54" s="8">
        <v>6105</v>
      </c>
      <c r="K54" s="8">
        <v>5988</v>
      </c>
      <c r="M54" s="19"/>
      <c r="N54" s="19" t="str">
        <f>B54</f>
        <v>Public</v>
      </c>
      <c r="O54" s="20">
        <f>C54/SUM(C52:C54)</f>
        <v>0.91772554002541296</v>
      </c>
      <c r="P54" s="20">
        <f t="shared" ref="P54:W54" si="33">D54/SUM(D52:D54)</f>
        <v>0.91705069124423966</v>
      </c>
      <c r="Q54" s="20">
        <f t="shared" si="33"/>
        <v>0.91726618705035967</v>
      </c>
      <c r="R54" s="20">
        <f t="shared" si="33"/>
        <v>0.91777603758809712</v>
      </c>
      <c r="S54" s="32">
        <f t="shared" si="33"/>
        <v>0.92290538388021659</v>
      </c>
      <c r="T54" s="20">
        <f t="shared" si="33"/>
        <v>0.91140980601802357</v>
      </c>
      <c r="U54" s="20">
        <f t="shared" si="33"/>
        <v>0.90320724866963897</v>
      </c>
      <c r="V54" s="20">
        <f t="shared" si="33"/>
        <v>0.90538336052202284</v>
      </c>
      <c r="W54" s="20">
        <f t="shared" si="33"/>
        <v>0.89936917993391408</v>
      </c>
    </row>
    <row r="55" spans="2:23">
      <c r="B55" s="132" t="s">
        <v>150</v>
      </c>
      <c r="C55" s="133"/>
      <c r="D55" s="133"/>
      <c r="E55" s="133"/>
      <c r="F55" s="133"/>
      <c r="G55" s="133"/>
      <c r="H55" s="133"/>
      <c r="I55" s="133"/>
      <c r="J55" s="133"/>
      <c r="K55" s="133"/>
      <c r="M55" s="1" t="s">
        <v>177</v>
      </c>
      <c r="N55" s="1"/>
      <c r="O55" s="1" t="str">
        <f>$C$14</f>
        <v>2015-2016</v>
      </c>
      <c r="P55" s="1" t="str">
        <f>$D$14</f>
        <v>2016-2017</v>
      </c>
      <c r="Q55" s="1" t="str">
        <f>$E$14</f>
        <v>2017-2018</v>
      </c>
      <c r="R55" s="1" t="str">
        <f>$F$14</f>
        <v>2018-2019</v>
      </c>
      <c r="S55" s="30" t="str">
        <f>$G$14</f>
        <v>2019-2020</v>
      </c>
      <c r="T55" s="1" t="str">
        <f>$H$14</f>
        <v>2020-2021</v>
      </c>
      <c r="U55" s="1" t="str">
        <f>$I$14</f>
        <v>2021-2022</v>
      </c>
      <c r="V55" s="1" t="str">
        <f>$J$14</f>
        <v>2022-2023</v>
      </c>
      <c r="W55" s="1" t="str">
        <f>$K$14</f>
        <v>2023-2024</v>
      </c>
    </row>
    <row r="56" spans="2:23">
      <c r="B56" s="3" t="s">
        <v>113</v>
      </c>
      <c r="C56" s="8">
        <v>108</v>
      </c>
      <c r="D56" s="8">
        <v>111</v>
      </c>
      <c r="E56" s="8">
        <v>107</v>
      </c>
      <c r="F56" s="8">
        <v>109</v>
      </c>
      <c r="G56" s="8">
        <v>86</v>
      </c>
      <c r="H56" s="8">
        <v>149</v>
      </c>
      <c r="I56" s="8">
        <v>165</v>
      </c>
      <c r="J56" s="8">
        <v>142</v>
      </c>
      <c r="K56" s="8">
        <v>135</v>
      </c>
      <c r="N56" s="9" t="str">
        <f>B56</f>
        <v>Home-Based</v>
      </c>
      <c r="O56" s="11">
        <f>C56/SUM(C56:C58)</f>
        <v>1.6880275085964364E-2</v>
      </c>
      <c r="P56" s="11">
        <f t="shared" ref="P56:W56" si="34">D56/SUM(D56:D58)</f>
        <v>1.7395392571697227E-2</v>
      </c>
      <c r="Q56" s="11">
        <f t="shared" si="34"/>
        <v>1.6887626262626264E-2</v>
      </c>
      <c r="R56" s="11">
        <f t="shared" si="34"/>
        <v>1.6930723827275552E-2</v>
      </c>
      <c r="S56" s="31">
        <f t="shared" si="34"/>
        <v>1.3509267986176562E-2</v>
      </c>
      <c r="T56" s="11">
        <f t="shared" si="34"/>
        <v>2.3684628834843426E-2</v>
      </c>
      <c r="U56" s="11">
        <f t="shared" si="34"/>
        <v>2.5240936209270308E-2</v>
      </c>
      <c r="V56" s="11">
        <f t="shared" si="34"/>
        <v>2.0751132544205759E-2</v>
      </c>
      <c r="W56" s="11">
        <f t="shared" si="34"/>
        <v>2.0053475935828877E-2</v>
      </c>
    </row>
    <row r="57" spans="2:23">
      <c r="B57" s="3" t="s">
        <v>114</v>
      </c>
      <c r="C57" s="8">
        <v>385</v>
      </c>
      <c r="D57" s="8">
        <v>441</v>
      </c>
      <c r="E57" s="8">
        <v>404</v>
      </c>
      <c r="F57" s="8">
        <v>432</v>
      </c>
      <c r="G57" s="8">
        <v>385</v>
      </c>
      <c r="H57" s="8">
        <v>402</v>
      </c>
      <c r="I57" s="8">
        <v>409</v>
      </c>
      <c r="J57" s="8">
        <v>447</v>
      </c>
      <c r="K57" s="8">
        <v>457</v>
      </c>
      <c r="N57" s="9" t="str">
        <f>B57</f>
        <v>Private</v>
      </c>
      <c r="O57" s="11">
        <f>C57/SUM(C56:C58)</f>
        <v>6.0175054704595186E-2</v>
      </c>
      <c r="P57" s="11">
        <f t="shared" ref="P57:W57" si="35">D57/SUM(D56:D58)</f>
        <v>6.9111424541607902E-2</v>
      </c>
      <c r="Q57" s="11">
        <f t="shared" si="35"/>
        <v>6.3762626262626257E-2</v>
      </c>
      <c r="R57" s="11">
        <f t="shared" si="35"/>
        <v>6.7101584342963649E-2</v>
      </c>
      <c r="S57" s="31">
        <f t="shared" si="35"/>
        <v>6.0477536914860193E-2</v>
      </c>
      <c r="T57" s="11">
        <f t="shared" si="35"/>
        <v>6.3900810681926559E-2</v>
      </c>
      <c r="U57" s="11">
        <f t="shared" si="35"/>
        <v>6.2566926724797314E-2</v>
      </c>
      <c r="V57" s="11">
        <f t="shared" si="35"/>
        <v>6.5322227093380092E-2</v>
      </c>
      <c r="W57" s="11">
        <f t="shared" si="35"/>
        <v>6.7884729649435538E-2</v>
      </c>
    </row>
    <row r="58" spans="2:23">
      <c r="B58" s="3" t="s">
        <v>115</v>
      </c>
      <c r="C58" s="8">
        <v>5905</v>
      </c>
      <c r="D58" s="8">
        <v>5829</v>
      </c>
      <c r="E58" s="8">
        <v>5825</v>
      </c>
      <c r="F58" s="8">
        <v>5897</v>
      </c>
      <c r="G58" s="8">
        <v>5895</v>
      </c>
      <c r="H58" s="8">
        <v>5740</v>
      </c>
      <c r="I58" s="8">
        <v>5963</v>
      </c>
      <c r="J58" s="8">
        <v>6254</v>
      </c>
      <c r="K58" s="8">
        <v>6140</v>
      </c>
      <c r="M58" s="19"/>
      <c r="N58" s="19" t="str">
        <f>B58</f>
        <v>Public</v>
      </c>
      <c r="O58" s="20">
        <f>C58/SUM(C56:C58)</f>
        <v>0.92294467020944049</v>
      </c>
      <c r="P58" s="20">
        <f t="shared" ref="P58:W58" si="36">D58/SUM(D56:D58)</f>
        <v>0.9134931828866949</v>
      </c>
      <c r="Q58" s="20">
        <f t="shared" si="36"/>
        <v>0.91934974747474751</v>
      </c>
      <c r="R58" s="20">
        <f t="shared" si="36"/>
        <v>0.91596769182976079</v>
      </c>
      <c r="S58" s="32">
        <f t="shared" si="36"/>
        <v>0.92601319509896329</v>
      </c>
      <c r="T58" s="20">
        <f t="shared" si="36"/>
        <v>0.91241456048323</v>
      </c>
      <c r="U58" s="20">
        <f t="shared" si="36"/>
        <v>0.91219213706593238</v>
      </c>
      <c r="V58" s="20">
        <f t="shared" si="36"/>
        <v>0.91392664036241411</v>
      </c>
      <c r="W58" s="20">
        <f t="shared" si="36"/>
        <v>0.91206179441473556</v>
      </c>
    </row>
    <row r="59" spans="2:23">
      <c r="B59" s="132" t="s">
        <v>151</v>
      </c>
      <c r="C59" s="133"/>
      <c r="D59" s="133"/>
      <c r="E59" s="133"/>
      <c r="F59" s="133"/>
      <c r="G59" s="133"/>
      <c r="H59" s="133"/>
      <c r="I59" s="133"/>
      <c r="J59" s="133"/>
      <c r="K59" s="133"/>
      <c r="M59" s="1" t="s">
        <v>178</v>
      </c>
      <c r="N59" s="1"/>
      <c r="O59" s="1" t="str">
        <f>$C$14</f>
        <v>2015-2016</v>
      </c>
      <c r="P59" s="1" t="str">
        <f>$D$14</f>
        <v>2016-2017</v>
      </c>
      <c r="Q59" s="1" t="str">
        <f>$E$14</f>
        <v>2017-2018</v>
      </c>
      <c r="R59" s="1" t="str">
        <f>$F$14</f>
        <v>2018-2019</v>
      </c>
      <c r="S59" s="30" t="str">
        <f>$G$14</f>
        <v>2019-2020</v>
      </c>
      <c r="T59" s="1" t="str">
        <f>$H$14</f>
        <v>2020-2021</v>
      </c>
      <c r="U59" s="1" t="str">
        <f>$I$14</f>
        <v>2021-2022</v>
      </c>
      <c r="V59" s="1" t="str">
        <f>$J$14</f>
        <v>2022-2023</v>
      </c>
      <c r="W59" s="1" t="str">
        <f>$K$14</f>
        <v>2023-2024</v>
      </c>
    </row>
    <row r="60" spans="2:23">
      <c r="B60" s="3" t="s">
        <v>113</v>
      </c>
      <c r="C60" s="8">
        <v>77</v>
      </c>
      <c r="D60" s="8">
        <v>78</v>
      </c>
      <c r="E60" s="8">
        <v>81</v>
      </c>
      <c r="F60" s="8">
        <v>98</v>
      </c>
      <c r="G60" s="8">
        <v>70</v>
      </c>
      <c r="H60" s="8">
        <v>123</v>
      </c>
      <c r="I60" s="8">
        <v>127</v>
      </c>
      <c r="J60" s="8">
        <v>119</v>
      </c>
      <c r="K60" s="8">
        <v>127</v>
      </c>
      <c r="N60" s="9" t="str">
        <f>B60</f>
        <v>Home-Based</v>
      </c>
      <c r="O60" s="11">
        <f>C60/SUM(C60:C62)</f>
        <v>1.2316058861164427E-2</v>
      </c>
      <c r="P60" s="11">
        <f t="shared" ref="P60:W60" si="37">D60/SUM(D60:D62)</f>
        <v>1.2197028928850665E-2</v>
      </c>
      <c r="Q60" s="11">
        <f t="shared" si="37"/>
        <v>1.2763945792625275E-2</v>
      </c>
      <c r="R60" s="11">
        <f t="shared" si="37"/>
        <v>1.5587720693494513E-2</v>
      </c>
      <c r="S60" s="31">
        <f t="shared" si="37"/>
        <v>1.1098779134295227E-2</v>
      </c>
      <c r="T60" s="11">
        <f t="shared" si="37"/>
        <v>1.9987000324991875E-2</v>
      </c>
      <c r="U60" s="11">
        <f t="shared" si="37"/>
        <v>2.0022071574964526E-2</v>
      </c>
      <c r="V60" s="11">
        <f t="shared" si="37"/>
        <v>1.8666666666666668E-2</v>
      </c>
      <c r="W60" s="11">
        <f t="shared" si="37"/>
        <v>1.8703976435935198E-2</v>
      </c>
    </row>
    <row r="61" spans="2:23">
      <c r="B61" s="3" t="s">
        <v>114</v>
      </c>
      <c r="C61" s="8">
        <v>392</v>
      </c>
      <c r="D61" s="8">
        <v>382</v>
      </c>
      <c r="E61" s="8">
        <v>432</v>
      </c>
      <c r="F61" s="8">
        <v>387</v>
      </c>
      <c r="G61" s="8">
        <v>395</v>
      </c>
      <c r="H61" s="8">
        <v>360</v>
      </c>
      <c r="I61" s="8">
        <v>476</v>
      </c>
      <c r="J61" s="8">
        <v>364</v>
      </c>
      <c r="K61" s="8">
        <v>427</v>
      </c>
      <c r="N61" s="9" t="str">
        <f>B61</f>
        <v>Private</v>
      </c>
      <c r="O61" s="11">
        <f>C61/SUM(C60:C62)</f>
        <v>6.2699936020473454E-2</v>
      </c>
      <c r="P61" s="11">
        <f t="shared" ref="P61:W61" si="38">D61/SUM(D60:D62)</f>
        <v>5.973416731821736E-2</v>
      </c>
      <c r="Q61" s="11">
        <f t="shared" si="38"/>
        <v>6.8074377560668142E-2</v>
      </c>
      <c r="R61" s="11">
        <f t="shared" si="38"/>
        <v>6.1555590901860982E-2</v>
      </c>
      <c r="S61" s="31">
        <f t="shared" si="38"/>
        <v>6.2628825114951645E-2</v>
      </c>
      <c r="T61" s="11">
        <f t="shared" si="38"/>
        <v>5.8498537536561583E-2</v>
      </c>
      <c r="U61" s="11">
        <f t="shared" si="38"/>
        <v>7.5043354879394605E-2</v>
      </c>
      <c r="V61" s="11">
        <f t="shared" si="38"/>
        <v>5.7098039215686278E-2</v>
      </c>
      <c r="W61" s="11">
        <f t="shared" si="38"/>
        <v>6.2886597938144329E-2</v>
      </c>
    </row>
    <row r="62" spans="2:23">
      <c r="B62" s="3" t="s">
        <v>115</v>
      </c>
      <c r="C62" s="8">
        <v>5783</v>
      </c>
      <c r="D62" s="8">
        <v>5935</v>
      </c>
      <c r="E62" s="8">
        <v>5833</v>
      </c>
      <c r="F62" s="8">
        <v>5802</v>
      </c>
      <c r="G62" s="8">
        <v>5842</v>
      </c>
      <c r="H62" s="8">
        <v>5671</v>
      </c>
      <c r="I62" s="8">
        <v>5740</v>
      </c>
      <c r="J62" s="8">
        <v>5892</v>
      </c>
      <c r="K62" s="8">
        <v>6236</v>
      </c>
      <c r="M62" s="19"/>
      <c r="N62" s="19" t="str">
        <f>B62</f>
        <v>Public</v>
      </c>
      <c r="O62" s="20">
        <f>C62/SUM(C60:C62)</f>
        <v>0.9249840051183621</v>
      </c>
      <c r="P62" s="20">
        <f t="shared" ref="P62:W62" si="39">D62/SUM(D60:D62)</f>
        <v>0.92806880375293199</v>
      </c>
      <c r="Q62" s="20">
        <f t="shared" si="39"/>
        <v>0.91916167664670656</v>
      </c>
      <c r="R62" s="20">
        <f t="shared" si="39"/>
        <v>0.92285668840464452</v>
      </c>
      <c r="S62" s="32">
        <f t="shared" si="39"/>
        <v>0.92627239575075315</v>
      </c>
      <c r="T62" s="20">
        <f t="shared" si="39"/>
        <v>0.92151446213844657</v>
      </c>
      <c r="U62" s="20">
        <f t="shared" si="39"/>
        <v>0.90493457354564089</v>
      </c>
      <c r="V62" s="20">
        <f t="shared" si="39"/>
        <v>0.92423529411764704</v>
      </c>
      <c r="W62" s="20">
        <f t="shared" si="39"/>
        <v>0.91840942562592043</v>
      </c>
    </row>
    <row r="63" spans="2:23">
      <c r="B63" s="132" t="s">
        <v>152</v>
      </c>
      <c r="C63" s="133"/>
      <c r="D63" s="133"/>
      <c r="E63" s="133"/>
      <c r="F63" s="133"/>
      <c r="G63" s="133"/>
      <c r="H63" s="133"/>
      <c r="I63" s="133"/>
      <c r="J63" s="133"/>
      <c r="K63" s="133"/>
      <c r="M63" s="1" t="s">
        <v>179</v>
      </c>
      <c r="N63" s="1"/>
      <c r="O63" s="1" t="str">
        <f>$C$14</f>
        <v>2015-2016</v>
      </c>
      <c r="P63" s="1" t="str">
        <f>$D$14</f>
        <v>2016-2017</v>
      </c>
      <c r="Q63" s="1" t="str">
        <f>$E$14</f>
        <v>2017-2018</v>
      </c>
      <c r="R63" s="1" t="str">
        <f>$F$14</f>
        <v>2018-2019</v>
      </c>
      <c r="S63" s="30" t="str">
        <f>$G$14</f>
        <v>2019-2020</v>
      </c>
      <c r="T63" s="1" t="str">
        <f>$H$14</f>
        <v>2020-2021</v>
      </c>
      <c r="U63" s="1" t="str">
        <f>$I$14</f>
        <v>2021-2022</v>
      </c>
      <c r="V63" s="1" t="str">
        <f>$J$14</f>
        <v>2022-2023</v>
      </c>
      <c r="W63" s="1" t="str">
        <f>$K$14</f>
        <v>2023-2024</v>
      </c>
    </row>
    <row r="64" spans="2:23">
      <c r="B64" s="3" t="s">
        <v>113</v>
      </c>
      <c r="C64" s="8">
        <v>68</v>
      </c>
      <c r="D64" s="8">
        <v>69</v>
      </c>
      <c r="E64" s="8">
        <v>73</v>
      </c>
      <c r="F64" s="8">
        <v>69</v>
      </c>
      <c r="G64" s="8">
        <v>63</v>
      </c>
      <c r="H64" s="8">
        <v>89</v>
      </c>
      <c r="I64" s="8">
        <v>93</v>
      </c>
      <c r="J64" s="8">
        <v>88</v>
      </c>
      <c r="K64" s="8">
        <v>90</v>
      </c>
      <c r="N64" s="9" t="str">
        <f>B64</f>
        <v>Home-Based</v>
      </c>
      <c r="O64" s="11">
        <f>C64/SUM(C64:C66)</f>
        <v>1.0754388739522379E-2</v>
      </c>
      <c r="P64" s="11">
        <f t="shared" ref="P64:W64" si="40">D64/SUM(D64:D66)</f>
        <v>1.1203117389186557E-2</v>
      </c>
      <c r="Q64" s="11">
        <f t="shared" si="40"/>
        <v>1.1399125546533417E-2</v>
      </c>
      <c r="R64" s="11">
        <f t="shared" si="40"/>
        <v>1.1095031355523395E-2</v>
      </c>
      <c r="S64" s="31">
        <f t="shared" si="40"/>
        <v>1.0141661300708307E-2</v>
      </c>
      <c r="T64" s="11">
        <f t="shared" si="40"/>
        <v>1.4915367856544327E-2</v>
      </c>
      <c r="U64" s="11">
        <f t="shared" si="40"/>
        <v>1.489191353082466E-2</v>
      </c>
      <c r="V64" s="11">
        <f t="shared" si="40"/>
        <v>1.4028375577873425E-2</v>
      </c>
      <c r="W64" s="11">
        <f t="shared" si="40"/>
        <v>1.4572538860103627E-2</v>
      </c>
    </row>
    <row r="65" spans="2:23">
      <c r="B65" s="3" t="s">
        <v>114</v>
      </c>
      <c r="C65" s="8">
        <v>419</v>
      </c>
      <c r="D65" s="8">
        <v>395</v>
      </c>
      <c r="E65" s="8">
        <v>373</v>
      </c>
      <c r="F65" s="8">
        <v>412</v>
      </c>
      <c r="G65" s="8">
        <v>385</v>
      </c>
      <c r="H65" s="8">
        <v>323</v>
      </c>
      <c r="I65" s="8">
        <v>393</v>
      </c>
      <c r="J65" s="8">
        <v>411</v>
      </c>
      <c r="K65" s="8">
        <v>345</v>
      </c>
      <c r="N65" s="9" t="str">
        <f>B65</f>
        <v>Private</v>
      </c>
      <c r="O65" s="11">
        <f>C65/SUM(C64:C66)</f>
        <v>6.6266012968527604E-2</v>
      </c>
      <c r="P65" s="11">
        <f t="shared" ref="P65:V65" si="41">D65/SUM(D64:D66)</f>
        <v>6.4133787952589699E-2</v>
      </c>
      <c r="Q65" s="11">
        <f t="shared" si="41"/>
        <v>5.8244846970643346E-2</v>
      </c>
      <c r="R65" s="11">
        <f t="shared" si="41"/>
        <v>6.6248593021386082E-2</v>
      </c>
      <c r="S65" s="31">
        <f t="shared" si="41"/>
        <v>6.1976819059884093E-2</v>
      </c>
      <c r="T65" s="11">
        <f t="shared" si="41"/>
        <v>5.4131054131054131E-2</v>
      </c>
      <c r="U65" s="11">
        <f t="shared" si="41"/>
        <v>6.2930344275420338E-2</v>
      </c>
      <c r="V65" s="11">
        <f t="shared" si="41"/>
        <v>6.5518890483022479E-2</v>
      </c>
      <c r="W65" s="11">
        <f>K65/SUM(K64:K66)</f>
        <v>5.5861398963730567E-2</v>
      </c>
    </row>
    <row r="66" spans="2:23">
      <c r="B66" s="3" t="s">
        <v>115</v>
      </c>
      <c r="C66" s="8">
        <v>5836</v>
      </c>
      <c r="D66" s="8">
        <v>5695</v>
      </c>
      <c r="E66" s="8">
        <v>5958</v>
      </c>
      <c r="F66" s="8">
        <v>5738</v>
      </c>
      <c r="G66" s="8">
        <v>5764</v>
      </c>
      <c r="H66" s="8">
        <v>5555</v>
      </c>
      <c r="I66" s="8">
        <v>5759</v>
      </c>
      <c r="J66" s="8">
        <v>5774</v>
      </c>
      <c r="K66" s="8">
        <v>5741</v>
      </c>
      <c r="M66" s="19"/>
      <c r="N66" s="19" t="str">
        <f>B66</f>
        <v>Public</v>
      </c>
      <c r="O66" s="20">
        <f>C66/SUM(C64:C66)</f>
        <v>0.92297959829194998</v>
      </c>
      <c r="P66" s="20">
        <f t="shared" ref="P66:W66" si="42">D66/SUM(D64:D66)</f>
        <v>0.92466309465822372</v>
      </c>
      <c r="Q66" s="20">
        <f t="shared" si="42"/>
        <v>0.9303560274828232</v>
      </c>
      <c r="R66" s="20">
        <f t="shared" si="42"/>
        <v>0.92265637562309055</v>
      </c>
      <c r="S66" s="32">
        <f t="shared" si="42"/>
        <v>0.92788151963940757</v>
      </c>
      <c r="T66" s="20">
        <f t="shared" si="42"/>
        <v>0.93095357801240153</v>
      </c>
      <c r="U66" s="20">
        <f t="shared" si="42"/>
        <v>0.92217774219375503</v>
      </c>
      <c r="V66" s="20">
        <f t="shared" si="42"/>
        <v>0.9204527339391041</v>
      </c>
      <c r="W66" s="20">
        <f t="shared" si="42"/>
        <v>0.92956606217616577</v>
      </c>
    </row>
    <row r="67" spans="2:23">
      <c r="B67" s="132" t="s">
        <v>243</v>
      </c>
      <c r="C67" s="133"/>
      <c r="D67" s="133"/>
      <c r="E67" s="133"/>
      <c r="F67" s="133"/>
      <c r="G67" s="133"/>
      <c r="H67" s="133"/>
      <c r="I67" s="133"/>
      <c r="J67" s="133"/>
      <c r="K67" s="133"/>
      <c r="M67" s="1" t="s">
        <v>248</v>
      </c>
      <c r="N67" s="1"/>
      <c r="O67" s="1" t="str">
        <f>$C$14</f>
        <v>2015-2016</v>
      </c>
      <c r="P67" s="1" t="str">
        <f>$D$14</f>
        <v>2016-2017</v>
      </c>
      <c r="Q67" s="1" t="str">
        <f>$E$14</f>
        <v>2017-2018</v>
      </c>
      <c r="R67" s="1" t="str">
        <f>$F$14</f>
        <v>2018-2019</v>
      </c>
      <c r="S67" s="30" t="str">
        <f>$G$14</f>
        <v>2019-2020</v>
      </c>
      <c r="T67" s="1" t="str">
        <f>$H$14</f>
        <v>2020-2021</v>
      </c>
      <c r="U67" s="1" t="str">
        <f>$I$14</f>
        <v>2021-2022</v>
      </c>
      <c r="V67" s="1" t="str">
        <f>$J$14</f>
        <v>2022-2023</v>
      </c>
      <c r="W67" s="1" t="str">
        <f>$K$14</f>
        <v>2023-2024</v>
      </c>
    </row>
    <row r="68" spans="2:23">
      <c r="B68" s="3" t="s">
        <v>113</v>
      </c>
      <c r="C68" s="8">
        <v>371</v>
      </c>
      <c r="D68" s="8">
        <v>385</v>
      </c>
      <c r="E68" s="8">
        <v>353</v>
      </c>
      <c r="F68" s="8">
        <v>412</v>
      </c>
      <c r="G68" s="8">
        <v>324</v>
      </c>
      <c r="H68" s="8">
        <v>560</v>
      </c>
      <c r="I68" s="8">
        <v>576</v>
      </c>
      <c r="J68" s="8">
        <v>518</v>
      </c>
      <c r="K68" s="8">
        <v>551</v>
      </c>
      <c r="N68" s="9" t="str">
        <f>B68</f>
        <v>Home-Based</v>
      </c>
      <c r="O68" s="11">
        <f>C68/SUM(C68:C70)</f>
        <v>1.4230370910206742E-2</v>
      </c>
      <c r="P68" s="11">
        <f t="shared" ref="P68" si="43">D68/SUM(D68:D70)</f>
        <v>1.4673933757670465E-2</v>
      </c>
      <c r="Q68" s="11">
        <f t="shared" ref="Q68" si="44">E68/SUM(E68:E70)</f>
        <v>1.3296169347244717E-2</v>
      </c>
      <c r="R68" s="11">
        <f t="shared" ref="R68" si="45">F68/SUM(F68:F70)</f>
        <v>1.5548930067554818E-2</v>
      </c>
      <c r="S68" s="31">
        <f t="shared" ref="S68" si="46">G68/SUM(G68:G70)</f>
        <v>1.2322671433461378E-2</v>
      </c>
      <c r="T68" s="11">
        <f t="shared" ref="T68" si="47">H68/SUM(H68:H70)</f>
        <v>2.1315468940316686E-2</v>
      </c>
      <c r="U68" s="11">
        <f t="shared" ref="U68" si="48">I68/SUM(I68:I70)</f>
        <v>2.1289178001182733E-2</v>
      </c>
      <c r="V68" s="11">
        <f t="shared" ref="V68" si="49">J68/SUM(J68:J70)</f>
        <v>1.9036419095218846E-2</v>
      </c>
      <c r="W68" s="11">
        <f t="shared" ref="W68" si="50">K68/SUM(K68:K70)</f>
        <v>2.0048757413673908E-2</v>
      </c>
    </row>
    <row r="69" spans="2:23">
      <c r="B69" s="3" t="s">
        <v>114</v>
      </c>
      <c r="C69" s="8">
        <v>1596</v>
      </c>
      <c r="D69" s="8">
        <v>1613</v>
      </c>
      <c r="E69" s="8">
        <v>1646</v>
      </c>
      <c r="F69" s="8">
        <v>1620</v>
      </c>
      <c r="G69" s="8">
        <v>1544</v>
      </c>
      <c r="H69" s="8">
        <v>1466</v>
      </c>
      <c r="I69" s="8">
        <v>1760</v>
      </c>
      <c r="J69" s="8">
        <v>1691</v>
      </c>
      <c r="K69" s="8">
        <v>1700</v>
      </c>
      <c r="N69" s="9" t="str">
        <f>B69</f>
        <v>Private</v>
      </c>
      <c r="O69" s="11">
        <f>C69/SUM(C68:C70)</f>
        <v>6.1217444670323348E-2</v>
      </c>
      <c r="P69" s="11">
        <f t="shared" ref="P69" si="51">D69/SUM(D68:D70)</f>
        <v>6.1478065327590807E-2</v>
      </c>
      <c r="Q69" s="11">
        <f t="shared" ref="Q69" si="52">E69/SUM(E68:E70)</f>
        <v>6.1998568684319563E-2</v>
      </c>
      <c r="R69" s="11">
        <f t="shared" ref="R69" si="53">F69/SUM(F68:F70)</f>
        <v>6.1138996867569913E-2</v>
      </c>
      <c r="S69" s="31">
        <f t="shared" ref="S69" si="54">G69/SUM(G68:G70)</f>
        <v>5.8722853991556689E-2</v>
      </c>
      <c r="T69" s="11">
        <f t="shared" ref="T69" si="55">H69/SUM(H68:H70)</f>
        <v>5.5800852618757613E-2</v>
      </c>
      <c r="U69" s="11">
        <f t="shared" ref="U69" si="56">I69/SUM(I68:I70)</f>
        <v>6.5050266114725017E-2</v>
      </c>
      <c r="V69" s="11">
        <f t="shared" ref="V69" si="57">J69/SUM(J68:J70)</f>
        <v>6.2143985888059979E-2</v>
      </c>
      <c r="W69" s="11">
        <f>K69/SUM(K68:K70)</f>
        <v>6.1856420332569224E-2</v>
      </c>
    </row>
    <row r="70" spans="2:23">
      <c r="B70" s="3" t="s">
        <v>115</v>
      </c>
      <c r="C70" s="8">
        <v>24104</v>
      </c>
      <c r="D70" s="8">
        <v>24239</v>
      </c>
      <c r="E70" s="8">
        <v>24550</v>
      </c>
      <c r="F70" s="8">
        <v>24465</v>
      </c>
      <c r="G70" s="8">
        <v>24425</v>
      </c>
      <c r="H70" s="8">
        <v>24246</v>
      </c>
      <c r="I70" s="8">
        <v>24720</v>
      </c>
      <c r="J70" s="8">
        <v>25002</v>
      </c>
      <c r="K70" s="8">
        <v>25232</v>
      </c>
      <c r="N70" s="9" t="str">
        <f>B70</f>
        <v>Public</v>
      </c>
      <c r="O70" s="11">
        <f>C70/SUM(C68:C70)</f>
        <v>0.92455218441946996</v>
      </c>
      <c r="P70" s="11">
        <f t="shared" ref="P70" si="58">D70/SUM(D68:D70)</f>
        <v>0.92384800091473873</v>
      </c>
      <c r="Q70" s="11">
        <f t="shared" ref="Q70" si="59">E70/SUM(E68:E70)</f>
        <v>0.92470526196843572</v>
      </c>
      <c r="R70" s="11">
        <f t="shared" ref="R70" si="60">F70/SUM(F68:F70)</f>
        <v>0.92331207306487528</v>
      </c>
      <c r="S70" s="31">
        <f t="shared" ref="S70" si="61">G70/SUM(G68:G70)</f>
        <v>0.92895447457498193</v>
      </c>
      <c r="T70" s="11">
        <f t="shared" ref="T70" si="62">H70/SUM(H68:H70)</f>
        <v>0.92288367844092567</v>
      </c>
      <c r="U70" s="11">
        <f t="shared" ref="U70" si="63">I70/SUM(I68:I70)</f>
        <v>0.91366055588409223</v>
      </c>
      <c r="V70" s="11">
        <f t="shared" ref="V70" si="64">J70/SUM(J68:J70)</f>
        <v>0.91881959501672117</v>
      </c>
      <c r="W70" s="11">
        <f t="shared" ref="W70" si="65">K70/SUM(K68:K70)</f>
        <v>0.91809482225375683</v>
      </c>
    </row>
    <row r="71" spans="2:23">
      <c r="B71" s="137" t="s">
        <v>153</v>
      </c>
      <c r="C71" s="138">
        <v>6063</v>
      </c>
      <c r="D71" s="138">
        <v>6250</v>
      </c>
      <c r="E71" s="138">
        <v>6266</v>
      </c>
      <c r="F71" s="138">
        <v>6633.5</v>
      </c>
      <c r="G71" s="138">
        <v>6416.5</v>
      </c>
      <c r="H71" s="138">
        <v>5755.5</v>
      </c>
      <c r="I71" s="138">
        <v>6524</v>
      </c>
      <c r="J71" s="138">
        <v>6265</v>
      </c>
      <c r="K71" s="138">
        <v>5904.5</v>
      </c>
    </row>
    <row r="72" spans="2:23">
      <c r="B72" s="139" t="s">
        <v>154</v>
      </c>
      <c r="C72" s="140">
        <v>6265</v>
      </c>
      <c r="D72" s="140">
        <v>6293</v>
      </c>
      <c r="E72" s="140">
        <v>6427</v>
      </c>
      <c r="F72" s="140">
        <v>6320.5</v>
      </c>
      <c r="G72" s="140">
        <v>6635.5</v>
      </c>
      <c r="H72" s="140">
        <v>6269.5</v>
      </c>
      <c r="I72" s="140">
        <v>6143</v>
      </c>
      <c r="J72" s="140">
        <v>6622</v>
      </c>
      <c r="K72" s="140">
        <v>6334.5</v>
      </c>
      <c r="M72" s="1"/>
      <c r="N72" s="1"/>
      <c r="O72" s="1"/>
      <c r="P72" s="1"/>
      <c r="Q72" s="1"/>
      <c r="R72" s="1"/>
      <c r="S72" s="30"/>
      <c r="T72" s="1"/>
      <c r="U72" s="1"/>
      <c r="V72" s="1"/>
      <c r="W72" s="1"/>
    </row>
    <row r="73" spans="2:23">
      <c r="B73" s="139" t="s">
        <v>155</v>
      </c>
      <c r="C73" s="140">
        <v>6458</v>
      </c>
      <c r="D73" s="140">
        <v>6378</v>
      </c>
      <c r="E73" s="140">
        <v>6363</v>
      </c>
      <c r="F73" s="140">
        <v>6465.5</v>
      </c>
      <c r="G73" s="140">
        <v>6263.5</v>
      </c>
      <c r="H73" s="140">
        <v>6538.5</v>
      </c>
      <c r="I73" s="140">
        <v>6359</v>
      </c>
      <c r="J73" s="140">
        <v>6331</v>
      </c>
      <c r="K73" s="140">
        <v>6641.5</v>
      </c>
      <c r="O73" s="11"/>
      <c r="P73" s="11"/>
      <c r="Q73" s="11"/>
      <c r="R73" s="11"/>
      <c r="S73" s="31"/>
      <c r="T73" s="11"/>
      <c r="U73" s="11"/>
      <c r="V73" s="11"/>
      <c r="W73" s="11"/>
    </row>
    <row r="74" spans="2:23">
      <c r="B74" s="139" t="s">
        <v>156</v>
      </c>
      <c r="C74" s="140">
        <v>6554</v>
      </c>
      <c r="D74" s="140">
        <v>6585</v>
      </c>
      <c r="E74" s="140">
        <v>6520</v>
      </c>
      <c r="F74" s="140">
        <v>6499</v>
      </c>
      <c r="G74" s="140">
        <v>6510</v>
      </c>
      <c r="H74" s="140">
        <v>6277</v>
      </c>
      <c r="I74" s="140">
        <v>6617</v>
      </c>
      <c r="J74" s="140">
        <v>6473</v>
      </c>
      <c r="K74" s="140">
        <v>6393</v>
      </c>
      <c r="O74" s="11"/>
      <c r="P74" s="11"/>
      <c r="Q74" s="11"/>
      <c r="R74" s="11"/>
      <c r="S74" s="31"/>
      <c r="T74" s="11"/>
      <c r="U74" s="11"/>
      <c r="V74" s="11"/>
      <c r="W74" s="11"/>
    </row>
    <row r="75" spans="2:23">
      <c r="B75" s="139" t="s">
        <v>157</v>
      </c>
      <c r="C75" s="140">
        <v>6315</v>
      </c>
      <c r="D75" s="140">
        <v>6727</v>
      </c>
      <c r="E75" s="140">
        <v>6707</v>
      </c>
      <c r="F75" s="140">
        <v>6563</v>
      </c>
      <c r="G75" s="140">
        <v>6493</v>
      </c>
      <c r="H75" s="140">
        <v>6483</v>
      </c>
      <c r="I75" s="140">
        <v>6268</v>
      </c>
      <c r="J75" s="140">
        <v>6673</v>
      </c>
      <c r="K75" s="140">
        <v>6493</v>
      </c>
      <c r="O75" s="11"/>
      <c r="P75" s="11"/>
      <c r="Q75" s="11"/>
      <c r="R75" s="11"/>
      <c r="S75" s="31"/>
      <c r="T75" s="11"/>
      <c r="U75" s="11"/>
      <c r="V75" s="11"/>
      <c r="W75" s="11"/>
    </row>
    <row r="76" spans="2:23">
      <c r="B76" s="139" t="s">
        <v>158</v>
      </c>
      <c r="C76" s="140">
        <v>6094</v>
      </c>
      <c r="D76" s="140">
        <v>6472</v>
      </c>
      <c r="E76" s="140">
        <v>6806</v>
      </c>
      <c r="F76" s="140">
        <v>6737</v>
      </c>
      <c r="G76" s="140">
        <v>6555</v>
      </c>
      <c r="H76" s="140">
        <v>6470</v>
      </c>
      <c r="I76" s="140">
        <v>6509</v>
      </c>
      <c r="J76" s="140">
        <v>6361</v>
      </c>
      <c r="K76" s="140">
        <v>6796</v>
      </c>
    </row>
    <row r="77" spans="2:23">
      <c r="B77" s="139" t="s">
        <v>159</v>
      </c>
      <c r="C77" s="140">
        <v>6155</v>
      </c>
      <c r="D77" s="140">
        <v>6317</v>
      </c>
      <c r="E77" s="140">
        <v>6503</v>
      </c>
      <c r="F77" s="140">
        <v>6891</v>
      </c>
      <c r="G77" s="140">
        <v>6711</v>
      </c>
      <c r="H77" s="140">
        <v>6531</v>
      </c>
      <c r="I77" s="140">
        <v>6415</v>
      </c>
      <c r="J77" s="140">
        <v>6471</v>
      </c>
      <c r="K77" s="140">
        <v>6333</v>
      </c>
      <c r="M77" s="1"/>
      <c r="N77" s="1"/>
      <c r="O77" s="1"/>
      <c r="P77" s="1"/>
      <c r="Q77" s="1"/>
      <c r="R77" s="1"/>
      <c r="S77" s="30"/>
      <c r="T77" s="1"/>
      <c r="U77" s="1"/>
      <c r="V77" s="1"/>
      <c r="W77" s="1"/>
    </row>
    <row r="78" spans="2:23">
      <c r="B78" s="139" t="s">
        <v>160</v>
      </c>
      <c r="C78" s="140">
        <v>6187</v>
      </c>
      <c r="D78" s="140">
        <v>6252</v>
      </c>
      <c r="E78" s="140">
        <v>6329</v>
      </c>
      <c r="F78" s="140">
        <v>6535</v>
      </c>
      <c r="G78" s="140">
        <v>6810</v>
      </c>
      <c r="H78" s="140">
        <v>6663</v>
      </c>
      <c r="I78" s="140">
        <v>6490</v>
      </c>
      <c r="J78" s="140">
        <v>6411</v>
      </c>
      <c r="K78" s="140">
        <v>6462</v>
      </c>
      <c r="O78" s="11"/>
      <c r="P78" s="11"/>
      <c r="Q78" s="11"/>
      <c r="R78" s="11"/>
      <c r="S78" s="31"/>
      <c r="T78" s="11"/>
      <c r="U78" s="11"/>
      <c r="V78" s="11"/>
      <c r="W78" s="11"/>
    </row>
    <row r="79" spans="2:23">
      <c r="B79" s="139" t="s">
        <v>161</v>
      </c>
      <c r="C79" s="140">
        <v>6251</v>
      </c>
      <c r="D79" s="140">
        <v>6355</v>
      </c>
      <c r="E79" s="140">
        <v>6282</v>
      </c>
      <c r="F79" s="140">
        <v>6384</v>
      </c>
      <c r="G79" s="140">
        <v>6464</v>
      </c>
      <c r="H79" s="140">
        <v>6866</v>
      </c>
      <c r="I79" s="140">
        <v>6670.2</v>
      </c>
      <c r="J79" s="140">
        <v>6509</v>
      </c>
      <c r="K79" s="140">
        <v>6456</v>
      </c>
      <c r="O79" s="11"/>
      <c r="P79" s="11"/>
      <c r="Q79" s="11"/>
      <c r="R79" s="11"/>
      <c r="S79" s="31"/>
      <c r="T79" s="11"/>
      <c r="U79" s="11"/>
      <c r="V79" s="11"/>
      <c r="W79" s="11"/>
    </row>
    <row r="80" spans="2:23">
      <c r="B80" s="139" t="s">
        <v>163</v>
      </c>
      <c r="C80" s="140">
        <v>6296</v>
      </c>
      <c r="D80" s="140">
        <v>6293</v>
      </c>
      <c r="E80" s="140">
        <v>6394</v>
      </c>
      <c r="F80" s="140">
        <v>6385</v>
      </c>
      <c r="G80" s="140">
        <v>6278</v>
      </c>
      <c r="H80" s="140">
        <v>6547</v>
      </c>
      <c r="I80" s="140">
        <v>6953</v>
      </c>
      <c r="J80" s="140">
        <v>6743</v>
      </c>
      <c r="K80" s="140">
        <v>6658</v>
      </c>
      <c r="O80" s="11"/>
      <c r="P80" s="11"/>
      <c r="Q80" s="11"/>
      <c r="R80" s="11"/>
      <c r="S80" s="31"/>
      <c r="T80" s="11"/>
      <c r="U80" s="11"/>
      <c r="V80" s="11"/>
      <c r="W80" s="11"/>
    </row>
    <row r="81" spans="2:23">
      <c r="B81" s="139" t="s">
        <v>164</v>
      </c>
      <c r="C81" s="140">
        <v>6398</v>
      </c>
      <c r="D81" s="140">
        <v>6381</v>
      </c>
      <c r="E81" s="140">
        <v>6336</v>
      </c>
      <c r="F81" s="140">
        <v>6438</v>
      </c>
      <c r="G81" s="140">
        <v>6366</v>
      </c>
      <c r="H81" s="140">
        <v>6291</v>
      </c>
      <c r="I81" s="140">
        <v>6537</v>
      </c>
      <c r="J81" s="140">
        <v>6843</v>
      </c>
      <c r="K81" s="140">
        <v>6732</v>
      </c>
    </row>
    <row r="82" spans="2:23">
      <c r="B82" s="139" t="s">
        <v>165</v>
      </c>
      <c r="C82" s="140">
        <v>6252</v>
      </c>
      <c r="D82" s="140">
        <v>6395</v>
      </c>
      <c r="E82" s="140">
        <v>6346</v>
      </c>
      <c r="F82" s="140">
        <v>6287</v>
      </c>
      <c r="G82" s="140">
        <v>6307</v>
      </c>
      <c r="H82" s="140">
        <v>6154</v>
      </c>
      <c r="I82" s="140">
        <v>6343</v>
      </c>
      <c r="J82" s="140">
        <v>6375</v>
      </c>
      <c r="K82" s="140">
        <v>6790</v>
      </c>
      <c r="M82" s="1"/>
      <c r="N82" s="1"/>
      <c r="O82" s="1"/>
      <c r="P82" s="1"/>
      <c r="Q82" s="1"/>
      <c r="R82" s="1"/>
      <c r="S82" s="30"/>
      <c r="T82" s="1"/>
      <c r="U82" s="1"/>
      <c r="V82" s="1"/>
      <c r="W82" s="1"/>
    </row>
    <row r="83" spans="2:23">
      <c r="B83" s="139" t="s">
        <v>166</v>
      </c>
      <c r="C83" s="140">
        <v>6323</v>
      </c>
      <c r="D83" s="140">
        <v>6159</v>
      </c>
      <c r="E83" s="140">
        <v>6404</v>
      </c>
      <c r="F83" s="140">
        <v>6219</v>
      </c>
      <c r="G83" s="140">
        <v>6212</v>
      </c>
      <c r="H83" s="140">
        <v>5967</v>
      </c>
      <c r="I83" s="140">
        <v>6245</v>
      </c>
      <c r="J83" s="140">
        <v>6273</v>
      </c>
      <c r="K83" s="140">
        <v>6176</v>
      </c>
      <c r="O83" s="11"/>
      <c r="P83" s="11"/>
      <c r="Q83" s="11"/>
      <c r="R83" s="11"/>
      <c r="S83" s="31"/>
      <c r="T83" s="11"/>
      <c r="U83" s="11"/>
      <c r="V83" s="11"/>
      <c r="W83" s="11"/>
    </row>
    <row r="84" spans="2:23">
      <c r="B84" s="139" t="s">
        <v>247</v>
      </c>
      <c r="C84" s="140">
        <v>26071</v>
      </c>
      <c r="D84" s="140">
        <v>26237</v>
      </c>
      <c r="E84" s="140">
        <v>26549</v>
      </c>
      <c r="F84" s="140">
        <v>26497</v>
      </c>
      <c r="G84" s="140">
        <v>26293</v>
      </c>
      <c r="H84" s="140">
        <v>26272</v>
      </c>
      <c r="I84" s="140">
        <v>27056</v>
      </c>
      <c r="J84" s="140">
        <v>27211</v>
      </c>
      <c r="K84" s="140">
        <v>27483</v>
      </c>
      <c r="O84" s="11"/>
      <c r="P84" s="11"/>
      <c r="Q84" s="11"/>
      <c r="R84" s="11"/>
      <c r="S84" s="31"/>
      <c r="T84" s="11"/>
      <c r="U84" s="11"/>
      <c r="V84" s="11"/>
      <c r="W84" s="11"/>
    </row>
    <row r="85" spans="2:23">
      <c r="O85" s="11"/>
      <c r="P85" s="11"/>
      <c r="Q85" s="11"/>
      <c r="R85" s="11"/>
      <c r="S85" s="31"/>
      <c r="T85" s="11"/>
      <c r="U85" s="11"/>
      <c r="V85" s="11"/>
      <c r="W85" s="11"/>
    </row>
    <row r="87" spans="2:23">
      <c r="M87" s="1"/>
      <c r="N87" s="1"/>
      <c r="O87" s="1"/>
      <c r="P87" s="1"/>
      <c r="Q87" s="1"/>
      <c r="R87" s="1"/>
      <c r="S87" s="30"/>
      <c r="T87" s="1"/>
      <c r="U87" s="1"/>
      <c r="V87" s="1"/>
      <c r="W87" s="1"/>
    </row>
    <row r="88" spans="2:23">
      <c r="O88" s="11"/>
      <c r="P88" s="11"/>
      <c r="Q88" s="11"/>
      <c r="R88" s="11"/>
      <c r="S88" s="31"/>
      <c r="T88" s="11"/>
      <c r="U88" s="11"/>
      <c r="V88" s="11"/>
      <c r="W88" s="11"/>
    </row>
    <row r="89" spans="2:23">
      <c r="O89" s="11"/>
      <c r="P89" s="11"/>
      <c r="Q89" s="11"/>
      <c r="R89" s="11"/>
      <c r="S89" s="31"/>
      <c r="T89" s="11"/>
      <c r="U89" s="11"/>
      <c r="V89" s="11"/>
      <c r="W89" s="11"/>
    </row>
    <row r="90" spans="2:23">
      <c r="O90" s="11"/>
      <c r="P90" s="11"/>
      <c r="Q90" s="11"/>
      <c r="R90" s="11"/>
      <c r="S90" s="31"/>
      <c r="T90" s="11"/>
      <c r="U90" s="11"/>
      <c r="V90" s="11"/>
      <c r="W90" s="11"/>
    </row>
    <row r="92" spans="2:23">
      <c r="M92" s="1"/>
      <c r="N92" s="1"/>
      <c r="O92" s="1"/>
      <c r="P92" s="1"/>
      <c r="Q92" s="1"/>
      <c r="R92" s="1"/>
      <c r="S92" s="30"/>
      <c r="T92" s="1"/>
      <c r="U92" s="1"/>
      <c r="V92" s="1"/>
      <c r="W92" s="1"/>
    </row>
    <row r="93" spans="2:23">
      <c r="O93" s="11"/>
      <c r="P93" s="11"/>
      <c r="Q93" s="11"/>
      <c r="R93" s="11"/>
      <c r="S93" s="31"/>
      <c r="T93" s="11"/>
      <c r="U93" s="11"/>
      <c r="V93" s="11"/>
      <c r="W93" s="11"/>
    </row>
    <row r="94" spans="2:23">
      <c r="O94" s="11"/>
      <c r="P94" s="11"/>
      <c r="Q94" s="11"/>
      <c r="R94" s="11"/>
      <c r="S94" s="31"/>
      <c r="T94" s="11"/>
      <c r="U94" s="11"/>
      <c r="V94" s="11"/>
      <c r="W94" s="11"/>
    </row>
    <row r="95" spans="2:23">
      <c r="O95" s="11"/>
      <c r="P95" s="11"/>
      <c r="Q95" s="11"/>
      <c r="R95" s="11"/>
      <c r="S95" s="31"/>
      <c r="T95" s="11"/>
      <c r="U95" s="11"/>
      <c r="V95" s="11"/>
      <c r="W95" s="11"/>
    </row>
    <row r="97" spans="13:23">
      <c r="M97" s="1"/>
      <c r="N97" s="1"/>
      <c r="O97" s="1"/>
      <c r="P97" s="1"/>
      <c r="Q97" s="1"/>
      <c r="R97" s="1"/>
      <c r="S97" s="30"/>
      <c r="T97" s="1"/>
      <c r="U97" s="1"/>
      <c r="V97" s="1"/>
      <c r="W97" s="1"/>
    </row>
    <row r="98" spans="13:23">
      <c r="O98" s="11"/>
      <c r="P98" s="11"/>
      <c r="Q98" s="11"/>
      <c r="R98" s="11"/>
      <c r="S98" s="31"/>
      <c r="T98" s="11"/>
      <c r="U98" s="11"/>
      <c r="V98" s="11"/>
      <c r="W98" s="11"/>
    </row>
    <row r="99" spans="13:23">
      <c r="O99" s="11"/>
      <c r="P99" s="11"/>
      <c r="Q99" s="11"/>
      <c r="R99" s="11"/>
      <c r="S99" s="31"/>
      <c r="T99" s="11"/>
      <c r="U99" s="11"/>
      <c r="V99" s="11"/>
      <c r="W99" s="11"/>
    </row>
    <row r="100" spans="13:23">
      <c r="O100" s="11"/>
      <c r="P100" s="11"/>
      <c r="Q100" s="11"/>
      <c r="R100" s="11"/>
      <c r="S100" s="31"/>
      <c r="T100" s="11"/>
      <c r="U100" s="11"/>
      <c r="V100" s="11"/>
      <c r="W100" s="11"/>
    </row>
    <row r="102" spans="13:23">
      <c r="M102" s="1"/>
      <c r="N102" s="1"/>
      <c r="O102" s="1"/>
      <c r="P102" s="1"/>
      <c r="Q102" s="1"/>
      <c r="R102" s="1"/>
      <c r="S102" s="30"/>
      <c r="T102" s="1"/>
      <c r="U102" s="1"/>
      <c r="V102" s="1"/>
      <c r="W102" s="1"/>
    </row>
    <row r="103" spans="13:23">
      <c r="O103" s="11"/>
      <c r="P103" s="11"/>
      <c r="Q103" s="11"/>
      <c r="R103" s="11"/>
      <c r="S103" s="31"/>
      <c r="T103" s="11"/>
      <c r="U103" s="11"/>
      <c r="V103" s="11"/>
      <c r="W103" s="11"/>
    </row>
    <row r="104" spans="13:23">
      <c r="O104" s="11"/>
      <c r="P104" s="11"/>
      <c r="Q104" s="11"/>
      <c r="R104" s="11"/>
      <c r="S104" s="31"/>
      <c r="T104" s="11"/>
      <c r="U104" s="11"/>
      <c r="V104" s="11"/>
      <c r="W104" s="11"/>
    </row>
    <row r="105" spans="13:23">
      <c r="O105" s="11"/>
      <c r="P105" s="11"/>
      <c r="Q105" s="11"/>
      <c r="R105" s="11"/>
      <c r="S105" s="31"/>
      <c r="T105" s="11"/>
      <c r="U105" s="11"/>
      <c r="V105" s="11"/>
      <c r="W105" s="11"/>
    </row>
    <row r="107" spans="13:23">
      <c r="M107" s="1"/>
      <c r="N107" s="1"/>
      <c r="O107" s="1"/>
      <c r="P107" s="1"/>
      <c r="Q107" s="1"/>
      <c r="R107" s="1"/>
      <c r="S107" s="30"/>
      <c r="T107" s="1"/>
      <c r="U107" s="1"/>
      <c r="V107" s="1"/>
      <c r="W107" s="1"/>
    </row>
    <row r="108" spans="13:23">
      <c r="O108" s="11"/>
      <c r="P108" s="11"/>
      <c r="Q108" s="11"/>
      <c r="R108" s="11"/>
      <c r="S108" s="31"/>
      <c r="T108" s="11"/>
      <c r="U108" s="11"/>
      <c r="V108" s="11"/>
      <c r="W108" s="11"/>
    </row>
    <row r="109" spans="13:23">
      <c r="O109" s="11"/>
      <c r="P109" s="11"/>
      <c r="Q109" s="11"/>
      <c r="R109" s="11"/>
      <c r="S109" s="31"/>
      <c r="T109" s="11"/>
      <c r="U109" s="11"/>
      <c r="V109" s="11"/>
      <c r="W109" s="11"/>
    </row>
    <row r="110" spans="13:23">
      <c r="O110" s="11"/>
      <c r="P110" s="11"/>
      <c r="Q110" s="11"/>
      <c r="R110" s="11"/>
      <c r="S110" s="31"/>
      <c r="T110" s="11"/>
      <c r="U110" s="11"/>
      <c r="V110" s="11"/>
      <c r="W110" s="11"/>
    </row>
    <row r="112" spans="13:23">
      <c r="M112" s="1"/>
      <c r="N112" s="1"/>
      <c r="O112" s="1"/>
      <c r="P112" s="1"/>
      <c r="Q112" s="1"/>
      <c r="R112" s="1"/>
      <c r="S112" s="30"/>
      <c r="T112" s="1"/>
      <c r="U112" s="1"/>
      <c r="V112" s="1"/>
      <c r="W112" s="1"/>
    </row>
    <row r="113" spans="13:23">
      <c r="O113" s="11"/>
      <c r="P113" s="11"/>
      <c r="Q113" s="11"/>
      <c r="R113" s="11"/>
      <c r="S113" s="31"/>
      <c r="T113" s="11"/>
      <c r="U113" s="11"/>
      <c r="V113" s="11"/>
      <c r="W113" s="11"/>
    </row>
    <row r="114" spans="13:23">
      <c r="O114" s="11"/>
      <c r="P114" s="11"/>
      <c r="Q114" s="11"/>
      <c r="R114" s="11"/>
      <c r="S114" s="31"/>
      <c r="T114" s="11"/>
      <c r="U114" s="11"/>
      <c r="V114" s="11"/>
      <c r="W114" s="11"/>
    </row>
    <row r="115" spans="13:23">
      <c r="O115" s="11"/>
      <c r="P115" s="11"/>
      <c r="Q115" s="11"/>
      <c r="R115" s="11"/>
      <c r="S115" s="31"/>
      <c r="T115" s="11"/>
      <c r="U115" s="11"/>
      <c r="V115" s="11"/>
      <c r="W115" s="11"/>
    </row>
    <row r="117" spans="13:23">
      <c r="M117" s="1"/>
      <c r="N117" s="1"/>
      <c r="O117" s="1"/>
      <c r="P117" s="1"/>
      <c r="Q117" s="1"/>
      <c r="R117" s="1"/>
      <c r="S117" s="30"/>
      <c r="T117" s="1"/>
      <c r="U117" s="1"/>
      <c r="V117" s="1"/>
      <c r="W117" s="1"/>
    </row>
    <row r="118" spans="13:23">
      <c r="O118" s="11"/>
      <c r="P118" s="11"/>
      <c r="Q118" s="11"/>
      <c r="R118" s="11"/>
      <c r="S118" s="31"/>
      <c r="T118" s="11"/>
      <c r="U118" s="11"/>
      <c r="V118" s="11"/>
      <c r="W118" s="11"/>
    </row>
    <row r="119" spans="13:23">
      <c r="O119" s="11"/>
      <c r="P119" s="11"/>
      <c r="Q119" s="11"/>
      <c r="R119" s="11"/>
      <c r="S119" s="31"/>
      <c r="T119" s="11"/>
      <c r="U119" s="11"/>
      <c r="V119" s="11"/>
      <c r="W119" s="11"/>
    </row>
    <row r="120" spans="13:23">
      <c r="O120" s="11"/>
      <c r="P120" s="11"/>
      <c r="Q120" s="11"/>
      <c r="R120" s="11"/>
      <c r="S120" s="31"/>
      <c r="T120" s="11"/>
      <c r="U120" s="11"/>
      <c r="V120" s="11"/>
      <c r="W120" s="11"/>
    </row>
    <row r="122" spans="13:23">
      <c r="M122" s="1"/>
      <c r="N122" s="1"/>
      <c r="O122" s="1"/>
      <c r="P122" s="1"/>
      <c r="Q122" s="1"/>
      <c r="R122" s="1"/>
      <c r="S122" s="30"/>
      <c r="T122" s="1"/>
      <c r="U122" s="1"/>
      <c r="V122" s="1"/>
      <c r="W122" s="1"/>
    </row>
    <row r="123" spans="13:23">
      <c r="O123" s="11"/>
      <c r="P123" s="11"/>
      <c r="Q123" s="11"/>
      <c r="R123" s="11"/>
      <c r="S123" s="31"/>
      <c r="T123" s="11"/>
      <c r="U123" s="11"/>
      <c r="V123" s="11"/>
      <c r="W123" s="11"/>
    </row>
    <row r="124" spans="13:23">
      <c r="O124" s="11"/>
      <c r="P124" s="11"/>
      <c r="Q124" s="11"/>
      <c r="R124" s="11"/>
      <c r="S124" s="31"/>
      <c r="T124" s="11"/>
      <c r="U124" s="11"/>
      <c r="V124" s="11"/>
      <c r="W124" s="11"/>
    </row>
    <row r="125" spans="13:23">
      <c r="O125" s="11"/>
      <c r="P125" s="11"/>
      <c r="Q125" s="11"/>
      <c r="R125" s="11"/>
      <c r="S125" s="31"/>
      <c r="T125" s="11"/>
      <c r="U125" s="11"/>
      <c r="V125" s="11"/>
      <c r="W125" s="11"/>
    </row>
    <row r="127" spans="13:23">
      <c r="M127" s="1"/>
      <c r="N127" s="1"/>
      <c r="O127" s="1"/>
      <c r="P127" s="1"/>
      <c r="Q127" s="1"/>
      <c r="R127" s="1"/>
      <c r="S127" s="30"/>
      <c r="T127" s="1"/>
      <c r="U127" s="1"/>
      <c r="V127" s="1"/>
      <c r="W127" s="1"/>
    </row>
    <row r="128" spans="13:23">
      <c r="O128" s="11"/>
      <c r="P128" s="11"/>
      <c r="Q128" s="11"/>
      <c r="R128" s="11"/>
      <c r="S128" s="31"/>
      <c r="T128" s="11"/>
      <c r="U128" s="11"/>
      <c r="V128" s="11"/>
      <c r="W128" s="11"/>
    </row>
    <row r="129" spans="13:23">
      <c r="O129" s="11"/>
      <c r="P129" s="11"/>
      <c r="Q129" s="11"/>
      <c r="R129" s="11"/>
      <c r="S129" s="31"/>
      <c r="T129" s="11"/>
      <c r="U129" s="11"/>
      <c r="V129" s="11"/>
      <c r="W129" s="11"/>
    </row>
    <row r="130" spans="13:23">
      <c r="O130" s="11"/>
      <c r="P130" s="11"/>
      <c r="Q130" s="11"/>
      <c r="R130" s="11"/>
      <c r="S130" s="31"/>
      <c r="T130" s="11"/>
      <c r="U130" s="11"/>
      <c r="V130" s="11"/>
      <c r="W130" s="11"/>
    </row>
    <row r="132" spans="13:23">
      <c r="M132" s="1"/>
      <c r="N132" s="1"/>
      <c r="O132" s="1"/>
      <c r="P132" s="1"/>
      <c r="Q132" s="1"/>
      <c r="R132" s="1"/>
      <c r="S132" s="30"/>
      <c r="T132" s="1"/>
      <c r="U132" s="1"/>
      <c r="V132" s="1"/>
      <c r="W132" s="1"/>
    </row>
    <row r="133" spans="13:23">
      <c r="O133" s="11"/>
      <c r="P133" s="11"/>
      <c r="Q133" s="11"/>
      <c r="R133" s="11"/>
      <c r="S133" s="31"/>
      <c r="T133" s="11"/>
      <c r="U133" s="11"/>
      <c r="V133" s="11"/>
      <c r="W133" s="11"/>
    </row>
    <row r="134" spans="13:23">
      <c r="O134" s="11"/>
      <c r="P134" s="11"/>
      <c r="Q134" s="11"/>
      <c r="R134" s="11"/>
      <c r="S134" s="31"/>
      <c r="T134" s="11"/>
      <c r="U134" s="11"/>
      <c r="V134" s="11"/>
      <c r="W134" s="11"/>
    </row>
    <row r="135" spans="13:23">
      <c r="O135" s="11"/>
      <c r="P135" s="11"/>
      <c r="Q135" s="11"/>
      <c r="R135" s="11"/>
      <c r="S135" s="31"/>
      <c r="T135" s="11"/>
      <c r="U135" s="11"/>
      <c r="V135" s="11"/>
      <c r="W135" s="11"/>
    </row>
    <row r="137" spans="13:23">
      <c r="M137" s="1"/>
      <c r="N137" s="1"/>
      <c r="O137" s="1"/>
      <c r="P137" s="1"/>
      <c r="Q137" s="1"/>
      <c r="R137" s="1"/>
      <c r="S137" s="30"/>
      <c r="T137" s="1"/>
      <c r="U137" s="1"/>
      <c r="V137" s="1"/>
      <c r="W137" s="1"/>
    </row>
    <row r="138" spans="13:23">
      <c r="O138" s="11"/>
      <c r="P138" s="11"/>
      <c r="Q138" s="11"/>
      <c r="R138" s="11"/>
      <c r="S138" s="31"/>
      <c r="T138" s="11"/>
      <c r="U138" s="11"/>
      <c r="V138" s="11"/>
      <c r="W138" s="11"/>
    </row>
    <row r="139" spans="13:23">
      <c r="O139" s="11"/>
      <c r="P139" s="11"/>
      <c r="Q139" s="11"/>
      <c r="R139" s="11"/>
      <c r="S139" s="31"/>
      <c r="T139" s="11"/>
      <c r="U139" s="11"/>
      <c r="V139" s="11"/>
      <c r="W139" s="11"/>
    </row>
    <row r="141" spans="13:23">
      <c r="M141" s="1"/>
      <c r="N141" s="1"/>
      <c r="O141" s="1"/>
      <c r="P141" s="1"/>
      <c r="Q141" s="1"/>
      <c r="R141" s="1"/>
      <c r="S141" s="30"/>
      <c r="T141" s="1"/>
      <c r="U141" s="1"/>
      <c r="V141" s="1"/>
      <c r="W141" s="1"/>
    </row>
    <row r="142" spans="13:23">
      <c r="O142" s="11"/>
      <c r="P142" s="11"/>
      <c r="Q142" s="11"/>
      <c r="R142" s="11"/>
      <c r="S142" s="31"/>
      <c r="T142" s="11"/>
      <c r="U142" s="11"/>
      <c r="V142" s="11"/>
      <c r="W142" s="11"/>
    </row>
    <row r="143" spans="13:23">
      <c r="O143" s="11"/>
      <c r="P143" s="11"/>
      <c r="Q143" s="11"/>
      <c r="R143" s="11"/>
      <c r="S143" s="31"/>
      <c r="T143" s="11"/>
      <c r="U143" s="11"/>
      <c r="V143" s="11"/>
      <c r="W143" s="11"/>
    </row>
    <row r="144" spans="13:23">
      <c r="O144" s="11"/>
      <c r="P144" s="11"/>
      <c r="Q144" s="11"/>
      <c r="R144" s="11"/>
      <c r="S144" s="31"/>
      <c r="T144" s="11"/>
      <c r="U144" s="11"/>
      <c r="V144" s="11"/>
      <c r="W144" s="11"/>
    </row>
    <row r="146" spans="13:23">
      <c r="M146" s="1"/>
      <c r="N146" s="1"/>
      <c r="O146" s="1"/>
      <c r="P146" s="1"/>
      <c r="Q146" s="1"/>
      <c r="R146" s="1"/>
      <c r="S146" s="30"/>
      <c r="T146" s="1"/>
      <c r="U146" s="1"/>
      <c r="V146" s="1"/>
      <c r="W146" s="1"/>
    </row>
    <row r="147" spans="13:23">
      <c r="O147" s="11"/>
      <c r="P147" s="11"/>
      <c r="Q147" s="11"/>
      <c r="R147" s="11"/>
      <c r="S147" s="31"/>
      <c r="T147" s="11"/>
      <c r="U147" s="11"/>
      <c r="V147" s="11"/>
      <c r="W147" s="11"/>
    </row>
    <row r="148" spans="13:23">
      <c r="O148" s="11"/>
      <c r="P148" s="11"/>
      <c r="Q148" s="11"/>
      <c r="R148" s="11"/>
      <c r="S148" s="31"/>
      <c r="T148" s="11"/>
      <c r="U148" s="11"/>
      <c r="V148" s="11"/>
      <c r="W148" s="11"/>
    </row>
    <row r="149" spans="13:23">
      <c r="O149" s="11"/>
      <c r="P149" s="11"/>
      <c r="Q149" s="11"/>
      <c r="R149" s="11"/>
      <c r="S149" s="31"/>
      <c r="T149" s="11"/>
      <c r="U149" s="11"/>
      <c r="V149" s="11"/>
      <c r="W149" s="11"/>
    </row>
    <row r="151" spans="13:23">
      <c r="M151" s="1"/>
      <c r="N151" s="1"/>
      <c r="O151" s="1"/>
      <c r="P151" s="1"/>
      <c r="Q151" s="1"/>
      <c r="R151" s="1"/>
      <c r="S151" s="30"/>
      <c r="T151" s="1"/>
      <c r="U151" s="1"/>
      <c r="V151" s="1"/>
      <c r="W151" s="1"/>
    </row>
    <row r="152" spans="13:23">
      <c r="O152" s="11"/>
      <c r="P152" s="11"/>
      <c r="Q152" s="11"/>
      <c r="R152" s="11"/>
      <c r="S152" s="31"/>
      <c r="T152" s="11"/>
      <c r="U152" s="11"/>
      <c r="V152" s="11"/>
      <c r="W152" s="11"/>
    </row>
    <row r="153" spans="13:23">
      <c r="O153" s="11"/>
      <c r="P153" s="11"/>
      <c r="Q153" s="11"/>
      <c r="R153" s="11"/>
      <c r="S153" s="31"/>
      <c r="T153" s="11"/>
      <c r="U153" s="11"/>
      <c r="V153" s="11"/>
      <c r="W153" s="11"/>
    </row>
    <row r="154" spans="13:23">
      <c r="O154" s="11"/>
      <c r="P154" s="11"/>
      <c r="Q154" s="11"/>
      <c r="R154" s="11"/>
      <c r="S154" s="31"/>
      <c r="T154" s="11"/>
      <c r="U154" s="11"/>
      <c r="V154" s="11"/>
      <c r="W154" s="11"/>
    </row>
    <row r="156" spans="13:23">
      <c r="M156" s="1"/>
      <c r="N156" s="1"/>
      <c r="O156" s="1"/>
      <c r="P156" s="1"/>
      <c r="Q156" s="1"/>
      <c r="R156" s="1"/>
      <c r="S156" s="30"/>
      <c r="T156" s="1"/>
      <c r="U156" s="1"/>
      <c r="V156" s="1"/>
      <c r="W156" s="1"/>
    </row>
    <row r="157" spans="13:23">
      <c r="O157" s="11"/>
      <c r="P157" s="11"/>
      <c r="Q157" s="11"/>
      <c r="R157" s="11"/>
      <c r="S157" s="31"/>
      <c r="T157" s="11"/>
      <c r="U157" s="11"/>
      <c r="V157" s="11"/>
      <c r="W157" s="11"/>
    </row>
    <row r="158" spans="13:23">
      <c r="O158" s="11"/>
      <c r="P158" s="11"/>
      <c r="Q158" s="11"/>
      <c r="R158" s="11"/>
      <c r="S158" s="31"/>
      <c r="T158" s="11"/>
      <c r="U158" s="11"/>
      <c r="V158" s="11"/>
      <c r="W158" s="11"/>
    </row>
    <row r="160" spans="13:23">
      <c r="M160" s="1"/>
      <c r="N160" s="1"/>
      <c r="O160" s="1"/>
      <c r="P160" s="1"/>
      <c r="Q160" s="1"/>
      <c r="R160" s="1"/>
      <c r="S160" s="30"/>
      <c r="T160" s="1"/>
      <c r="U160" s="1"/>
      <c r="V160" s="1"/>
      <c r="W160" s="1"/>
    </row>
    <row r="161" spans="13:23">
      <c r="O161" s="11"/>
      <c r="P161" s="11"/>
      <c r="Q161" s="11"/>
      <c r="R161" s="11"/>
      <c r="S161" s="31"/>
      <c r="T161" s="11"/>
      <c r="U161" s="11"/>
      <c r="V161" s="11"/>
      <c r="W161" s="11"/>
    </row>
    <row r="162" spans="13:23">
      <c r="O162" s="11"/>
      <c r="P162" s="11"/>
      <c r="Q162" s="11"/>
      <c r="R162" s="11"/>
      <c r="S162" s="31"/>
      <c r="T162" s="11"/>
      <c r="U162" s="11"/>
      <c r="V162" s="11"/>
      <c r="W162" s="11"/>
    </row>
    <row r="163" spans="13:23">
      <c r="O163" s="11"/>
      <c r="P163" s="11"/>
      <c r="Q163" s="11"/>
      <c r="R163" s="11"/>
      <c r="S163" s="31"/>
      <c r="T163" s="11"/>
      <c r="U163" s="11"/>
      <c r="V163" s="11"/>
      <c r="W163" s="11"/>
    </row>
    <row r="165" spans="13:23">
      <c r="M165" s="1"/>
      <c r="N165" s="1"/>
      <c r="O165" s="1"/>
      <c r="P165" s="1"/>
      <c r="Q165" s="1"/>
      <c r="R165" s="1"/>
      <c r="S165" s="30"/>
      <c r="T165" s="1"/>
      <c r="U165" s="1"/>
      <c r="V165" s="1"/>
      <c r="W165" s="1"/>
    </row>
    <row r="166" spans="13:23">
      <c r="O166" s="11"/>
      <c r="P166" s="11"/>
      <c r="Q166" s="11"/>
      <c r="R166" s="11"/>
      <c r="S166" s="31"/>
      <c r="T166" s="11"/>
      <c r="U166" s="11"/>
      <c r="V166" s="11"/>
      <c r="W166" s="11"/>
    </row>
    <row r="167" spans="13:23">
      <c r="O167" s="11"/>
      <c r="P167" s="11"/>
      <c r="Q167" s="11"/>
      <c r="R167" s="11"/>
      <c r="S167" s="31"/>
      <c r="T167" s="11"/>
      <c r="U167" s="11"/>
      <c r="V167" s="11"/>
      <c r="W167" s="11"/>
    </row>
    <row r="168" spans="13:23">
      <c r="O168" s="11"/>
      <c r="P168" s="11"/>
      <c r="Q168" s="11"/>
      <c r="R168" s="11"/>
      <c r="S168" s="31"/>
      <c r="T168" s="11"/>
      <c r="U168" s="11"/>
      <c r="V168" s="11"/>
      <c r="W168" s="11"/>
    </row>
    <row r="170" spans="13:23">
      <c r="M170" s="1"/>
      <c r="N170" s="1"/>
      <c r="O170" s="1"/>
      <c r="P170" s="1"/>
      <c r="Q170" s="1"/>
      <c r="R170" s="1"/>
      <c r="S170" s="30"/>
      <c r="T170" s="1"/>
      <c r="U170" s="1"/>
      <c r="V170" s="1"/>
      <c r="W170" s="1"/>
    </row>
    <row r="171" spans="13:23">
      <c r="O171" s="11"/>
      <c r="P171" s="11"/>
      <c r="Q171" s="11"/>
      <c r="R171" s="11"/>
      <c r="S171" s="31"/>
      <c r="T171" s="11"/>
      <c r="U171" s="11"/>
      <c r="V171" s="11"/>
      <c r="W171" s="11"/>
    </row>
    <row r="172" spans="13:23">
      <c r="O172" s="11"/>
      <c r="P172" s="11"/>
      <c r="Q172" s="11"/>
      <c r="R172" s="11"/>
      <c r="S172" s="31"/>
      <c r="T172" s="11"/>
      <c r="U172" s="11"/>
      <c r="V172" s="11"/>
      <c r="W172" s="11"/>
    </row>
    <row r="173" spans="13:23">
      <c r="O173" s="11"/>
      <c r="P173" s="11"/>
      <c r="Q173" s="11"/>
      <c r="R173" s="11"/>
      <c r="S173" s="31"/>
      <c r="T173" s="11"/>
      <c r="U173" s="11"/>
      <c r="V173" s="11"/>
      <c r="W173" s="11"/>
    </row>
    <row r="175" spans="13:23">
      <c r="M175" s="1"/>
      <c r="N175" s="1"/>
      <c r="O175" s="1"/>
      <c r="P175" s="1"/>
      <c r="Q175" s="1"/>
      <c r="R175" s="1"/>
      <c r="S175" s="30"/>
      <c r="T175" s="1"/>
      <c r="U175" s="1"/>
      <c r="V175" s="1"/>
      <c r="W175" s="1"/>
    </row>
    <row r="176" spans="13:23">
      <c r="O176" s="11"/>
      <c r="P176" s="11"/>
      <c r="Q176" s="11"/>
      <c r="R176" s="11"/>
      <c r="S176" s="31"/>
      <c r="T176" s="11"/>
      <c r="U176" s="11"/>
      <c r="V176" s="11"/>
      <c r="W176" s="11"/>
    </row>
    <row r="177" spans="13:23">
      <c r="O177" s="11"/>
      <c r="P177" s="11"/>
      <c r="Q177" s="11"/>
      <c r="R177" s="11"/>
      <c r="S177" s="31"/>
      <c r="T177" s="11"/>
      <c r="U177" s="11"/>
      <c r="V177" s="11"/>
      <c r="W177" s="11"/>
    </row>
    <row r="178" spans="13:23">
      <c r="O178" s="11"/>
      <c r="P178" s="11"/>
      <c r="Q178" s="11"/>
      <c r="R178" s="11"/>
      <c r="S178" s="31"/>
      <c r="T178" s="11"/>
      <c r="U178" s="11"/>
      <c r="V178" s="11"/>
      <c r="W178" s="11"/>
    </row>
    <row r="180" spans="13:23">
      <c r="M180" s="1"/>
      <c r="N180" s="1"/>
      <c r="O180" s="1"/>
      <c r="P180" s="1"/>
      <c r="Q180" s="1"/>
      <c r="R180" s="1"/>
      <c r="S180" s="30"/>
      <c r="T180" s="1"/>
      <c r="U180" s="1"/>
      <c r="V180" s="1"/>
      <c r="W180" s="1"/>
    </row>
    <row r="181" spans="13:23">
      <c r="O181" s="11"/>
      <c r="P181" s="11"/>
      <c r="Q181" s="11"/>
      <c r="R181" s="11"/>
      <c r="S181" s="31"/>
      <c r="T181" s="11"/>
      <c r="U181" s="11"/>
      <c r="V181" s="11"/>
      <c r="W181" s="11"/>
    </row>
    <row r="182" spans="13:23">
      <c r="O182" s="11"/>
      <c r="P182" s="11"/>
      <c r="Q182" s="11"/>
      <c r="R182" s="11"/>
      <c r="S182" s="31"/>
      <c r="T182" s="11"/>
      <c r="U182" s="11"/>
      <c r="V182" s="11"/>
      <c r="W182" s="11"/>
    </row>
    <row r="184" spans="13:23">
      <c r="M184" s="1"/>
      <c r="N184" s="1"/>
      <c r="O184" s="1"/>
      <c r="P184" s="1"/>
      <c r="Q184" s="1"/>
      <c r="R184" s="1"/>
      <c r="S184" s="30"/>
      <c r="T184" s="1"/>
      <c r="U184" s="1"/>
      <c r="V184" s="1"/>
      <c r="W184" s="1"/>
    </row>
    <row r="185" spans="13:23">
      <c r="O185" s="11"/>
      <c r="P185" s="11"/>
      <c r="Q185" s="11"/>
      <c r="R185" s="11"/>
      <c r="S185" s="31"/>
      <c r="T185" s="11"/>
      <c r="U185" s="11"/>
      <c r="V185" s="11"/>
      <c r="W185" s="11"/>
    </row>
    <row r="186" spans="13:23">
      <c r="O186" s="11"/>
      <c r="P186" s="11"/>
      <c r="Q186" s="11"/>
      <c r="R186" s="11"/>
      <c r="S186" s="31"/>
      <c r="T186" s="11"/>
      <c r="U186" s="11"/>
      <c r="V186" s="11"/>
      <c r="W186" s="11"/>
    </row>
    <row r="187" spans="13:23">
      <c r="O187" s="11"/>
      <c r="P187" s="11"/>
      <c r="Q187" s="11"/>
      <c r="R187" s="11"/>
      <c r="S187" s="31"/>
      <c r="T187" s="11"/>
      <c r="U187" s="11"/>
      <c r="V187" s="11"/>
      <c r="W187" s="11"/>
    </row>
    <row r="189" spans="13:23">
      <c r="M189" s="1"/>
      <c r="N189" s="1"/>
      <c r="O189" s="1"/>
      <c r="P189" s="1"/>
      <c r="Q189" s="1"/>
      <c r="R189" s="1"/>
      <c r="S189" s="30"/>
      <c r="T189" s="1"/>
      <c r="U189" s="1"/>
      <c r="V189" s="1"/>
      <c r="W189" s="1"/>
    </row>
    <row r="190" spans="13:23">
      <c r="O190" s="11"/>
      <c r="P190" s="11"/>
      <c r="Q190" s="11"/>
      <c r="R190" s="11"/>
      <c r="S190" s="31"/>
      <c r="T190" s="11"/>
      <c r="U190" s="11"/>
      <c r="V190" s="11"/>
      <c r="W190" s="11"/>
    </row>
    <row r="191" spans="13:23">
      <c r="O191" s="11"/>
      <c r="P191" s="11"/>
      <c r="Q191" s="11"/>
      <c r="R191" s="11"/>
      <c r="S191" s="31"/>
      <c r="T191" s="11"/>
      <c r="U191" s="11"/>
      <c r="V191" s="11"/>
      <c r="W191" s="11"/>
    </row>
    <row r="192" spans="13:23">
      <c r="O192" s="11"/>
      <c r="P192" s="11"/>
      <c r="Q192" s="11"/>
      <c r="R192" s="11"/>
      <c r="S192" s="31"/>
      <c r="T192" s="11"/>
      <c r="U192" s="11"/>
      <c r="V192" s="11"/>
      <c r="W192" s="11"/>
    </row>
    <row r="194" spans="13:23">
      <c r="M194" s="1"/>
      <c r="N194" s="1"/>
      <c r="O194" s="1"/>
      <c r="P194" s="1"/>
      <c r="Q194" s="1"/>
      <c r="R194" s="1"/>
      <c r="S194" s="30"/>
      <c r="T194" s="1"/>
      <c r="U194" s="1"/>
      <c r="V194" s="1"/>
      <c r="W194" s="1"/>
    </row>
    <row r="195" spans="13:23">
      <c r="O195" s="11"/>
      <c r="P195" s="11"/>
      <c r="Q195" s="11"/>
      <c r="R195" s="11"/>
      <c r="S195" s="31"/>
      <c r="T195" s="11"/>
      <c r="U195" s="11"/>
      <c r="V195" s="11"/>
      <c r="W195" s="11"/>
    </row>
    <row r="196" spans="13:23">
      <c r="O196" s="11"/>
      <c r="P196" s="11"/>
      <c r="Q196" s="11"/>
      <c r="R196" s="11"/>
      <c r="S196" s="31"/>
      <c r="T196" s="11"/>
      <c r="U196" s="11"/>
      <c r="V196" s="11"/>
      <c r="W196" s="11"/>
    </row>
    <row r="197" spans="13:23">
      <c r="O197" s="11"/>
      <c r="P197" s="11"/>
      <c r="Q197" s="11"/>
      <c r="R197" s="11"/>
      <c r="S197" s="31"/>
      <c r="T197" s="11"/>
      <c r="U197" s="11"/>
      <c r="V197" s="11"/>
      <c r="W197" s="11"/>
    </row>
    <row r="199" spans="13:23">
      <c r="M199" s="1"/>
      <c r="N199" s="1"/>
      <c r="O199" s="1"/>
      <c r="P199" s="1"/>
      <c r="Q199" s="1"/>
      <c r="R199" s="1"/>
      <c r="S199" s="30"/>
      <c r="T199" s="1"/>
      <c r="U199" s="1"/>
      <c r="V199" s="1"/>
      <c r="W199" s="1"/>
    </row>
    <row r="200" spans="13:23">
      <c r="O200" s="11"/>
      <c r="P200" s="11"/>
      <c r="Q200" s="11"/>
      <c r="R200" s="11"/>
      <c r="S200" s="31"/>
      <c r="T200" s="11"/>
      <c r="U200" s="11"/>
      <c r="V200" s="11"/>
      <c r="W200" s="11"/>
    </row>
    <row r="201" spans="13:23">
      <c r="O201" s="11"/>
      <c r="P201" s="11"/>
      <c r="Q201" s="11"/>
      <c r="R201" s="11"/>
      <c r="S201" s="31"/>
      <c r="T201" s="11"/>
      <c r="U201" s="11"/>
      <c r="V201" s="11"/>
      <c r="W201" s="11"/>
    </row>
    <row r="202" spans="13:23">
      <c r="O202" s="11"/>
      <c r="P202" s="11"/>
      <c r="Q202" s="11"/>
      <c r="R202" s="11"/>
      <c r="S202" s="31"/>
      <c r="T202" s="11"/>
      <c r="U202" s="11"/>
      <c r="V202" s="11"/>
      <c r="W202" s="11"/>
    </row>
  </sheetData>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1300D-4E40-4949-B015-7113B7A3BA13}">
  <dimension ref="A1:W202"/>
  <sheetViews>
    <sheetView workbookViewId="0">
      <selection activeCell="B13" sqref="B13:K84"/>
    </sheetView>
  </sheetViews>
  <sheetFormatPr defaultRowHeight="15"/>
  <cols>
    <col min="1" max="1" width="10.42578125" style="9" bestFit="1" customWidth="1"/>
    <col min="2" max="2" width="13.28515625" style="9" bestFit="1" customWidth="1"/>
    <col min="3" max="3" width="16.28515625" style="9" bestFit="1" customWidth="1"/>
    <col min="4" max="4" width="79.140625" style="9" bestFit="1" customWidth="1"/>
    <col min="5" max="9" width="9.7109375" style="9" bestFit="1" customWidth="1"/>
    <col min="10" max="11" width="9.7109375" style="9" customWidth="1"/>
    <col min="12" max="12" width="6.7109375" style="9" customWidth="1"/>
    <col min="13" max="13" width="18.28515625" style="9" bestFit="1" customWidth="1"/>
    <col min="14" max="14" width="14.5703125" style="9" bestFit="1" customWidth="1"/>
    <col min="15" max="15" width="9.7109375" style="9" bestFit="1" customWidth="1"/>
    <col min="16" max="16" width="14.5703125" style="9" bestFit="1" customWidth="1"/>
    <col min="17" max="17" width="9.7109375" style="9" bestFit="1" customWidth="1"/>
    <col min="18" max="18" width="14.5703125" style="9" bestFit="1" customWidth="1"/>
    <col min="19" max="19" width="11.85546875" style="29" customWidth="1"/>
    <col min="20" max="20" width="12.5703125" style="9" customWidth="1"/>
    <col min="21" max="23" width="11.85546875" style="9" customWidth="1"/>
    <col min="24" max="16384" width="9.140625" style="9"/>
  </cols>
  <sheetData>
    <row r="1" spans="1:23">
      <c r="B1" s="141" t="s">
        <v>193</v>
      </c>
      <c r="C1" s="9" t="s">
        <v>34</v>
      </c>
      <c r="D1" s="9" t="s">
        <v>129</v>
      </c>
      <c r="M1" s="1" t="s">
        <v>149</v>
      </c>
      <c r="N1" s="9" t="s">
        <v>268</v>
      </c>
    </row>
    <row r="2" spans="1:23">
      <c r="D2" s="9" t="s">
        <v>241</v>
      </c>
      <c r="M2" s="1"/>
    </row>
    <row r="3" spans="1:23">
      <c r="B3" s="128" t="s">
        <v>118</v>
      </c>
      <c r="C3" s="128" t="s">
        <v>112</v>
      </c>
      <c r="D3" s="128"/>
      <c r="E3" s="128"/>
      <c r="F3" s="128"/>
      <c r="G3" s="128"/>
      <c r="H3" s="128"/>
      <c r="I3" s="128"/>
      <c r="J3" s="128"/>
      <c r="K3" s="128"/>
      <c r="S3" s="29" t="s">
        <v>229</v>
      </c>
    </row>
    <row r="4" spans="1:23">
      <c r="B4" s="129" t="s">
        <v>110</v>
      </c>
      <c r="C4" s="129" t="s">
        <v>0</v>
      </c>
      <c r="D4" s="129" t="s">
        <v>103</v>
      </c>
      <c r="E4" s="129" t="s">
        <v>104</v>
      </c>
      <c r="F4" s="129" t="s">
        <v>105</v>
      </c>
      <c r="G4" s="129" t="s">
        <v>106</v>
      </c>
      <c r="H4" s="129" t="s">
        <v>107</v>
      </c>
      <c r="I4" s="129" t="s">
        <v>108</v>
      </c>
      <c r="J4" s="129" t="s">
        <v>230</v>
      </c>
      <c r="K4" s="129" t="s">
        <v>234</v>
      </c>
      <c r="M4" s="1" t="s">
        <v>116</v>
      </c>
      <c r="N4" s="1"/>
      <c r="O4" s="1" t="str">
        <f t="shared" ref="O4:W4" si="0">C4</f>
        <v>2015-2016</v>
      </c>
      <c r="P4" s="1" t="str">
        <f t="shared" si="0"/>
        <v>2016-2017</v>
      </c>
      <c r="Q4" s="1" t="str">
        <f t="shared" si="0"/>
        <v>2017-2018</v>
      </c>
      <c r="R4" s="1" t="str">
        <f t="shared" si="0"/>
        <v>2018-2019</v>
      </c>
      <c r="S4" s="30" t="str">
        <f t="shared" si="0"/>
        <v>2019-2020</v>
      </c>
      <c r="T4" s="1" t="str">
        <f t="shared" si="0"/>
        <v>2020-2021</v>
      </c>
      <c r="U4" s="1" t="str">
        <f t="shared" si="0"/>
        <v>2021-2022</v>
      </c>
      <c r="V4" s="1" t="str">
        <f t="shared" si="0"/>
        <v>2022-2023</v>
      </c>
      <c r="W4" s="1" t="str">
        <f t="shared" si="0"/>
        <v>2023-2024</v>
      </c>
    </row>
    <row r="5" spans="1:23">
      <c r="A5" s="1"/>
      <c r="B5" s="10" t="s">
        <v>113</v>
      </c>
      <c r="C5" s="8">
        <v>1371.5</v>
      </c>
      <c r="D5" s="8">
        <v>1580.5</v>
      </c>
      <c r="E5" s="8">
        <v>1603.5</v>
      </c>
      <c r="F5" s="8">
        <v>1536</v>
      </c>
      <c r="G5" s="8">
        <v>1612.5</v>
      </c>
      <c r="H5" s="8">
        <v>2373.5</v>
      </c>
      <c r="I5" s="8">
        <v>2029</v>
      </c>
      <c r="J5" s="8">
        <v>1625.5</v>
      </c>
      <c r="K5" s="8">
        <v>1730</v>
      </c>
      <c r="N5" s="9" t="str">
        <f>B5</f>
        <v>Home-Based</v>
      </c>
      <c r="O5" s="11">
        <f>C5/C8</f>
        <v>3.0241557611104374E-2</v>
      </c>
      <c r="P5" s="11">
        <f t="shared" ref="P5:W5" si="1">D5/D8</f>
        <v>3.4271898344410349E-2</v>
      </c>
      <c r="Q5" s="11">
        <f t="shared" si="1"/>
        <v>3.4400643604183427E-2</v>
      </c>
      <c r="R5" s="11">
        <f t="shared" si="1"/>
        <v>3.310344827586207E-2</v>
      </c>
      <c r="S5" s="31">
        <f t="shared" si="1"/>
        <v>3.4524102640960036E-2</v>
      </c>
      <c r="T5" s="11">
        <f t="shared" si="1"/>
        <v>5.2055575659878714E-2</v>
      </c>
      <c r="U5" s="11">
        <f t="shared" si="1"/>
        <v>4.4563044958380003E-2</v>
      </c>
      <c r="V5" s="11">
        <f t="shared" si="1"/>
        <v>3.5645757266756575E-2</v>
      </c>
      <c r="W5" s="11">
        <f t="shared" si="1"/>
        <v>3.7902854764147842E-2</v>
      </c>
    </row>
    <row r="6" spans="1:23">
      <c r="B6" s="10" t="s">
        <v>114</v>
      </c>
      <c r="C6" s="8">
        <v>1851</v>
      </c>
      <c r="D6" s="8">
        <v>1909</v>
      </c>
      <c r="E6" s="8">
        <v>1769</v>
      </c>
      <c r="F6" s="8">
        <v>1714</v>
      </c>
      <c r="G6" s="8">
        <v>1656</v>
      </c>
      <c r="H6" s="8">
        <v>1809</v>
      </c>
      <c r="I6" s="8">
        <v>1692</v>
      </c>
      <c r="J6" s="8">
        <v>1950</v>
      </c>
      <c r="K6" s="8">
        <v>1917</v>
      </c>
      <c r="N6" s="9" t="str">
        <f>B6</f>
        <v>Private</v>
      </c>
      <c r="O6" s="11">
        <f t="shared" ref="O6:W6" si="2">C6/C8</f>
        <v>4.0814526531647244E-2</v>
      </c>
      <c r="P6" s="11">
        <f t="shared" si="2"/>
        <v>4.1395162252122343E-2</v>
      </c>
      <c r="Q6" s="11">
        <f t="shared" si="2"/>
        <v>3.7951193349423436E-2</v>
      </c>
      <c r="R6" s="11">
        <f t="shared" si="2"/>
        <v>3.6939655172413793E-2</v>
      </c>
      <c r="S6" s="31">
        <f t="shared" si="2"/>
        <v>3.5455450526158026E-2</v>
      </c>
      <c r="T6" s="11">
        <f t="shared" si="2"/>
        <v>3.9674967924466231E-2</v>
      </c>
      <c r="U6" s="11">
        <f t="shared" si="2"/>
        <v>3.7161494366475589E-2</v>
      </c>
      <c r="V6" s="11">
        <f t="shared" si="2"/>
        <v>4.2761751258182296E-2</v>
      </c>
      <c r="W6" s="11">
        <f t="shared" si="2"/>
        <v>4.1999868545012378E-2</v>
      </c>
    </row>
    <row r="7" spans="1:23">
      <c r="B7" s="10" t="s">
        <v>115</v>
      </c>
      <c r="C7" s="8">
        <v>42129</v>
      </c>
      <c r="D7" s="8">
        <v>42627</v>
      </c>
      <c r="E7" s="8">
        <v>43240</v>
      </c>
      <c r="F7" s="8">
        <v>43150</v>
      </c>
      <c r="G7" s="8">
        <v>43438</v>
      </c>
      <c r="H7" s="8">
        <v>41413</v>
      </c>
      <c r="I7" s="8">
        <v>41810</v>
      </c>
      <c r="J7" s="8">
        <v>42026</v>
      </c>
      <c r="K7" s="8">
        <v>41996</v>
      </c>
      <c r="N7" s="9" t="str">
        <f>B7</f>
        <v>Public</v>
      </c>
      <c r="O7" s="11">
        <f t="shared" ref="O7:W7" si="3">C7/C8</f>
        <v>0.92894391585724834</v>
      </c>
      <c r="P7" s="11">
        <f t="shared" si="3"/>
        <v>0.92433293940346728</v>
      </c>
      <c r="Q7" s="11">
        <f t="shared" si="3"/>
        <v>0.92764816304639308</v>
      </c>
      <c r="R7" s="11">
        <f t="shared" si="3"/>
        <v>0.92995689655172409</v>
      </c>
      <c r="S7" s="31">
        <f t="shared" si="3"/>
        <v>0.93002044683288199</v>
      </c>
      <c r="T7" s="11">
        <f t="shared" si="3"/>
        <v>0.90826945641565504</v>
      </c>
      <c r="U7" s="11">
        <f t="shared" si="3"/>
        <v>0.91827546067514443</v>
      </c>
      <c r="V7" s="11">
        <f t="shared" si="3"/>
        <v>0.92159249147506117</v>
      </c>
      <c r="W7" s="11">
        <f t="shared" si="3"/>
        <v>0.92009727669083974</v>
      </c>
    </row>
    <row r="8" spans="1:23">
      <c r="B8" s="130" t="s">
        <v>111</v>
      </c>
      <c r="C8" s="131">
        <v>45351.5</v>
      </c>
      <c r="D8" s="131">
        <v>46116.5</v>
      </c>
      <c r="E8" s="131">
        <v>46612.5</v>
      </c>
      <c r="F8" s="131">
        <v>46400</v>
      </c>
      <c r="G8" s="131">
        <v>46706.5</v>
      </c>
      <c r="H8" s="131">
        <v>45595.5</v>
      </c>
      <c r="I8" s="131">
        <v>45531</v>
      </c>
      <c r="J8" s="131">
        <v>45601.5</v>
      </c>
      <c r="K8" s="131">
        <v>45643</v>
      </c>
    </row>
    <row r="9" spans="1:23">
      <c r="B9" s="10"/>
      <c r="C9" s="8"/>
      <c r="D9" s="8"/>
      <c r="E9" s="8"/>
      <c r="F9" s="8"/>
      <c r="G9" s="8"/>
      <c r="H9" s="8"/>
      <c r="I9" s="8"/>
      <c r="J9" s="8"/>
      <c r="K9" s="8"/>
    </row>
    <row r="10" spans="1:23">
      <c r="B10" s="10"/>
      <c r="C10" s="8"/>
      <c r="D10" s="8"/>
      <c r="E10" s="8"/>
      <c r="F10" s="8"/>
      <c r="G10" s="8"/>
      <c r="H10" s="8"/>
      <c r="I10" s="8"/>
      <c r="J10" s="8"/>
      <c r="K10" s="8"/>
    </row>
    <row r="11" spans="1:23">
      <c r="B11" s="9" t="s">
        <v>193</v>
      </c>
      <c r="C11" s="9" t="s">
        <v>34</v>
      </c>
    </row>
    <row r="12" spans="1:23">
      <c r="B12" s="1" t="s">
        <v>149</v>
      </c>
      <c r="C12" s="10"/>
      <c r="D12" s="1"/>
      <c r="E12" s="10"/>
      <c r="F12" s="10"/>
      <c r="G12" s="10"/>
      <c r="H12" s="10"/>
      <c r="I12" s="10"/>
      <c r="J12" s="10"/>
      <c r="K12" s="10"/>
      <c r="M12" s="1"/>
    </row>
    <row r="13" spans="1:23">
      <c r="B13" s="128"/>
      <c r="C13" s="128" t="s">
        <v>112</v>
      </c>
      <c r="D13" s="128"/>
      <c r="E13" s="128"/>
      <c r="F13" s="128"/>
      <c r="G13" s="128"/>
      <c r="H13" s="128"/>
      <c r="I13" s="128"/>
      <c r="J13" s="128"/>
      <c r="K13" s="128"/>
    </row>
    <row r="14" spans="1:23">
      <c r="B14" s="129" t="s">
        <v>110</v>
      </c>
      <c r="C14" s="129" t="s">
        <v>0</v>
      </c>
      <c r="D14" s="129" t="s">
        <v>103</v>
      </c>
      <c r="E14" s="129" t="s">
        <v>104</v>
      </c>
      <c r="F14" s="129" t="s">
        <v>105</v>
      </c>
      <c r="G14" s="129" t="s">
        <v>106</v>
      </c>
      <c r="H14" s="129" t="s">
        <v>107</v>
      </c>
      <c r="I14" s="129" t="s">
        <v>108</v>
      </c>
      <c r="J14" s="129" t="s">
        <v>230</v>
      </c>
      <c r="K14" s="129" t="s">
        <v>234</v>
      </c>
      <c r="S14" s="29" t="s">
        <v>229</v>
      </c>
    </row>
    <row r="15" spans="1:23">
      <c r="B15" s="132" t="s">
        <v>127</v>
      </c>
      <c r="C15" s="133"/>
      <c r="D15" s="133"/>
      <c r="E15" s="133"/>
      <c r="F15" s="133"/>
      <c r="G15" s="133"/>
      <c r="H15" s="133"/>
      <c r="I15" s="133"/>
      <c r="J15" s="133"/>
      <c r="K15" s="133"/>
      <c r="M15" s="1" t="s">
        <v>167</v>
      </c>
      <c r="N15" s="1"/>
      <c r="O15" s="1" t="str">
        <f>$C$14</f>
        <v>2015-2016</v>
      </c>
      <c r="P15" s="1" t="str">
        <f>$D$14</f>
        <v>2016-2017</v>
      </c>
      <c r="Q15" s="1" t="str">
        <f>$E$14</f>
        <v>2017-2018</v>
      </c>
      <c r="R15" s="1" t="str">
        <f>$F$14</f>
        <v>2018-2019</v>
      </c>
      <c r="S15" s="30" t="str">
        <f>$G$14</f>
        <v>2019-2020</v>
      </c>
      <c r="T15" s="1" t="str">
        <f>$H$14</f>
        <v>2020-2021</v>
      </c>
      <c r="U15" s="1" t="str">
        <f>$I$14</f>
        <v>2021-2022</v>
      </c>
      <c r="V15" s="1" t="str">
        <f>J$14</f>
        <v>2022-2023</v>
      </c>
      <c r="W15" s="1" t="str">
        <f>$K$14</f>
        <v>2023-2024</v>
      </c>
    </row>
    <row r="16" spans="1:23">
      <c r="B16" s="3" t="s">
        <v>113</v>
      </c>
      <c r="C16" s="8">
        <v>119.50000000000001</v>
      </c>
      <c r="D16" s="8">
        <v>135.5</v>
      </c>
      <c r="E16" s="8">
        <v>146.5</v>
      </c>
      <c r="F16" s="8">
        <v>130</v>
      </c>
      <c r="G16" s="8">
        <v>142.5</v>
      </c>
      <c r="H16" s="8">
        <v>236.5</v>
      </c>
      <c r="I16" s="8">
        <v>194</v>
      </c>
      <c r="J16" s="8">
        <v>154.5</v>
      </c>
      <c r="K16" s="8">
        <v>159</v>
      </c>
      <c r="N16" s="9" t="str">
        <f>B16</f>
        <v>Home-Based</v>
      </c>
      <c r="O16" s="11">
        <f>C16/SUM(C16:C18)</f>
        <v>3.6261568805947511E-2</v>
      </c>
      <c r="P16" s="11">
        <f t="shared" ref="P16:V16" si="4">D16/SUM(D16:D18)</f>
        <v>3.9077144917087241E-2</v>
      </c>
      <c r="Q16" s="11">
        <f t="shared" si="4"/>
        <v>4.0666204024982652E-2</v>
      </c>
      <c r="R16" s="11">
        <f t="shared" si="4"/>
        <v>3.7217291726309762E-2</v>
      </c>
      <c r="S16" s="31">
        <f t="shared" si="4"/>
        <v>3.9110745162618359E-2</v>
      </c>
      <c r="T16" s="11">
        <f t="shared" si="4"/>
        <v>7.5043630017452012E-2</v>
      </c>
      <c r="U16" s="11">
        <f t="shared" si="4"/>
        <v>5.6559766763848399E-2</v>
      </c>
      <c r="V16" s="11">
        <f t="shared" si="4"/>
        <v>4.6153846153846156E-2</v>
      </c>
      <c r="W16" s="11">
        <f>K16/SUM(K16:K18)</f>
        <v>4.9921507064364205E-2</v>
      </c>
    </row>
    <row r="17" spans="2:23">
      <c r="B17" s="3" t="s">
        <v>114</v>
      </c>
      <c r="C17" s="8">
        <v>234</v>
      </c>
      <c r="D17" s="8">
        <v>233</v>
      </c>
      <c r="E17" s="8">
        <v>209</v>
      </c>
      <c r="F17" s="8">
        <v>195</v>
      </c>
      <c r="G17" s="8">
        <v>175</v>
      </c>
      <c r="H17" s="8">
        <v>203</v>
      </c>
      <c r="I17" s="8">
        <v>209</v>
      </c>
      <c r="J17" s="8">
        <v>248</v>
      </c>
      <c r="K17" s="8">
        <v>188</v>
      </c>
      <c r="N17" s="9" t="str">
        <f>B17</f>
        <v>Private</v>
      </c>
      <c r="O17" s="11">
        <f>C17/SUM(C16:C18)</f>
        <v>7.1005917159763315E-2</v>
      </c>
      <c r="P17" s="11">
        <f t="shared" ref="P17:W17" si="5">D17/SUM(D16:D18)</f>
        <v>6.719538572458543E-2</v>
      </c>
      <c r="Q17" s="11">
        <f t="shared" si="5"/>
        <v>5.8015267175572517E-2</v>
      </c>
      <c r="R17" s="11">
        <f t="shared" si="5"/>
        <v>5.5825937589464643E-2</v>
      </c>
      <c r="S17" s="31">
        <f t="shared" si="5"/>
        <v>4.8030739673390971E-2</v>
      </c>
      <c r="T17" s="11">
        <f t="shared" si="5"/>
        <v>6.4413771220053942E-2</v>
      </c>
      <c r="U17" s="11">
        <f t="shared" si="5"/>
        <v>6.0932944606413991E-2</v>
      </c>
      <c r="V17" s="11">
        <f t="shared" si="5"/>
        <v>7.4085138162808067E-2</v>
      </c>
      <c r="W17" s="11">
        <f t="shared" si="5"/>
        <v>5.9026687598116169E-2</v>
      </c>
    </row>
    <row r="18" spans="2:23">
      <c r="B18" s="3" t="s">
        <v>115</v>
      </c>
      <c r="C18" s="8">
        <v>2942</v>
      </c>
      <c r="D18" s="8">
        <v>3099</v>
      </c>
      <c r="E18" s="8">
        <v>3247</v>
      </c>
      <c r="F18" s="8">
        <v>3168</v>
      </c>
      <c r="G18" s="8">
        <v>3326</v>
      </c>
      <c r="H18" s="8">
        <v>2712</v>
      </c>
      <c r="I18" s="8">
        <v>3027</v>
      </c>
      <c r="J18" s="8">
        <v>2945</v>
      </c>
      <c r="K18" s="8">
        <v>2838</v>
      </c>
      <c r="M18" s="19"/>
      <c r="N18" s="19" t="str">
        <f>B18</f>
        <v>Public</v>
      </c>
      <c r="O18" s="20">
        <f>C18/SUM(C16:C18)</f>
        <v>0.89273251403428922</v>
      </c>
      <c r="P18" s="20">
        <f t="shared" ref="P18:W18" si="6">D18/SUM(D16:D18)</f>
        <v>0.89372746935832736</v>
      </c>
      <c r="Q18" s="20">
        <f t="shared" si="6"/>
        <v>0.90131852879944485</v>
      </c>
      <c r="R18" s="20">
        <f t="shared" si="6"/>
        <v>0.90695677068422564</v>
      </c>
      <c r="S18" s="32">
        <f t="shared" si="6"/>
        <v>0.91285851516399064</v>
      </c>
      <c r="T18" s="20">
        <f t="shared" si="6"/>
        <v>0.86054259876249406</v>
      </c>
      <c r="U18" s="20">
        <f t="shared" si="6"/>
        <v>0.8825072886297376</v>
      </c>
      <c r="V18" s="20">
        <f t="shared" si="6"/>
        <v>0.87976101568334575</v>
      </c>
      <c r="W18" s="20">
        <f t="shared" si="6"/>
        <v>0.8910518053375196</v>
      </c>
    </row>
    <row r="19" spans="2:23">
      <c r="B19" s="132" t="s">
        <v>128</v>
      </c>
      <c r="C19" s="133"/>
      <c r="D19" s="133"/>
      <c r="E19" s="133"/>
      <c r="F19" s="133"/>
      <c r="G19" s="133"/>
      <c r="H19" s="133"/>
      <c r="I19" s="133"/>
      <c r="J19" s="133"/>
      <c r="K19" s="133"/>
      <c r="M19" s="1" t="s">
        <v>168</v>
      </c>
      <c r="N19" s="1"/>
      <c r="O19" s="1" t="str">
        <f>$C$14</f>
        <v>2015-2016</v>
      </c>
      <c r="P19" s="1" t="str">
        <f>$D$14</f>
        <v>2016-2017</v>
      </c>
      <c r="Q19" s="1" t="str">
        <f>$E$14</f>
        <v>2017-2018</v>
      </c>
      <c r="R19" s="1" t="str">
        <f>$F$14</f>
        <v>2018-2019</v>
      </c>
      <c r="S19" s="30" t="str">
        <f>$G$14</f>
        <v>2019-2020</v>
      </c>
      <c r="T19" s="1" t="str">
        <f>$H$14</f>
        <v>2020-2021</v>
      </c>
      <c r="U19" s="1" t="str">
        <f>$I$14</f>
        <v>2021-2022</v>
      </c>
      <c r="V19" s="1" t="str">
        <f>J$14</f>
        <v>2022-2023</v>
      </c>
      <c r="W19" s="1" t="str">
        <f>$K$14</f>
        <v>2023-2024</v>
      </c>
    </row>
    <row r="20" spans="2:23">
      <c r="B20" s="3" t="s">
        <v>113</v>
      </c>
      <c r="C20" s="8">
        <v>119.5</v>
      </c>
      <c r="D20" s="8">
        <v>135.5</v>
      </c>
      <c r="E20" s="8">
        <v>146.5</v>
      </c>
      <c r="F20" s="8">
        <v>130</v>
      </c>
      <c r="G20" s="8">
        <v>142.5</v>
      </c>
      <c r="H20" s="8">
        <v>236.50000000000003</v>
      </c>
      <c r="I20" s="8">
        <v>194</v>
      </c>
      <c r="J20" s="8">
        <v>154.5</v>
      </c>
      <c r="K20" s="8">
        <v>159</v>
      </c>
      <c r="N20" s="9" t="str">
        <f>B20</f>
        <v>Home-Based</v>
      </c>
      <c r="O20" s="11">
        <f>C20/SUM(C20:C22)</f>
        <v>3.4462869502523433E-2</v>
      </c>
      <c r="P20" s="11">
        <f t="shared" ref="P20:W20" si="7">D20/SUM(D20:D22)</f>
        <v>3.9941046425939569E-2</v>
      </c>
      <c r="Q20" s="11">
        <f t="shared" si="7"/>
        <v>4.1378336393164808E-2</v>
      </c>
      <c r="R20" s="11">
        <f t="shared" si="7"/>
        <v>3.6764705882352942E-2</v>
      </c>
      <c r="S20" s="31">
        <f t="shared" si="7"/>
        <v>4.0813403981096952E-2</v>
      </c>
      <c r="T20" s="11">
        <f t="shared" si="7"/>
        <v>6.769715185344212E-2</v>
      </c>
      <c r="U20" s="11">
        <f t="shared" si="7"/>
        <v>5.939987752602572E-2</v>
      </c>
      <c r="V20" s="11">
        <f t="shared" si="7"/>
        <v>4.4569450454348764E-2</v>
      </c>
      <c r="W20" s="11">
        <f t="shared" si="7"/>
        <v>4.7491039426523295E-2</v>
      </c>
    </row>
    <row r="21" spans="2:23">
      <c r="B21" s="3" t="s">
        <v>114</v>
      </c>
      <c r="C21" s="8">
        <v>219</v>
      </c>
      <c r="D21" s="8">
        <v>191</v>
      </c>
      <c r="E21" s="8">
        <v>175</v>
      </c>
      <c r="F21" s="8">
        <v>156</v>
      </c>
      <c r="G21" s="8">
        <v>164</v>
      </c>
      <c r="H21" s="8">
        <v>181</v>
      </c>
      <c r="I21" s="8">
        <v>156</v>
      </c>
      <c r="J21" s="8">
        <v>207</v>
      </c>
      <c r="K21" s="8">
        <v>192</v>
      </c>
      <c r="N21" s="9" t="str">
        <f>B21</f>
        <v>Private</v>
      </c>
      <c r="O21" s="11">
        <f>C21/SUM(C20:C22)</f>
        <v>6.3157894736842107E-2</v>
      </c>
      <c r="P21" s="11">
        <f t="shared" ref="P21:W21" si="8">D21/SUM(D20:D22)</f>
        <v>5.6300663227708179E-2</v>
      </c>
      <c r="Q21" s="11">
        <f t="shared" si="8"/>
        <v>4.9428046886033049E-2</v>
      </c>
      <c r="R21" s="11">
        <f t="shared" si="8"/>
        <v>4.4117647058823532E-2</v>
      </c>
      <c r="S21" s="31">
        <f t="shared" si="8"/>
        <v>4.6971215809823857E-2</v>
      </c>
      <c r="T21" s="11">
        <f t="shared" si="8"/>
        <v>5.1810505223987405E-2</v>
      </c>
      <c r="U21" s="11">
        <f t="shared" si="8"/>
        <v>4.7764849969381504E-2</v>
      </c>
      <c r="V21" s="11">
        <f t="shared" si="8"/>
        <v>5.9714409346603201E-2</v>
      </c>
      <c r="W21" s="11">
        <f t="shared" si="8"/>
        <v>5.7347670250896057E-2</v>
      </c>
    </row>
    <row r="22" spans="2:23">
      <c r="B22" s="3" t="s">
        <v>115</v>
      </c>
      <c r="C22" s="8">
        <v>3129</v>
      </c>
      <c r="D22" s="8">
        <v>3066</v>
      </c>
      <c r="E22" s="8">
        <v>3219</v>
      </c>
      <c r="F22" s="8">
        <v>3250</v>
      </c>
      <c r="G22" s="8">
        <v>3185</v>
      </c>
      <c r="H22" s="8">
        <v>3076</v>
      </c>
      <c r="I22" s="8">
        <v>2916</v>
      </c>
      <c r="J22" s="8">
        <v>3105</v>
      </c>
      <c r="K22" s="8">
        <v>2997</v>
      </c>
      <c r="M22" s="19"/>
      <c r="N22" s="19" t="str">
        <f>B22</f>
        <v>Public</v>
      </c>
      <c r="O22" s="20">
        <f>C22/SUM(C20:C22)</f>
        <v>0.9023792357606345</v>
      </c>
      <c r="P22" s="20">
        <f t="shared" ref="P22:W22" si="9">D22/SUM(D20:D22)</f>
        <v>0.90375829034635224</v>
      </c>
      <c r="Q22" s="20">
        <f t="shared" si="9"/>
        <v>0.90919361672080212</v>
      </c>
      <c r="R22" s="20">
        <f t="shared" si="9"/>
        <v>0.91911764705882348</v>
      </c>
      <c r="S22" s="32">
        <f t="shared" si="9"/>
        <v>0.91221538020907922</v>
      </c>
      <c r="T22" s="20">
        <f t="shared" si="9"/>
        <v>0.8804923429225705</v>
      </c>
      <c r="U22" s="20">
        <f t="shared" si="9"/>
        <v>0.89283527250459283</v>
      </c>
      <c r="V22" s="20">
        <f t="shared" si="9"/>
        <v>0.89571614019904799</v>
      </c>
      <c r="W22" s="20">
        <f t="shared" si="9"/>
        <v>0.89516129032258063</v>
      </c>
    </row>
    <row r="23" spans="2:23">
      <c r="B23" s="132" t="s">
        <v>130</v>
      </c>
      <c r="C23" s="133"/>
      <c r="D23" s="133"/>
      <c r="E23" s="133"/>
      <c r="F23" s="133"/>
      <c r="G23" s="133"/>
      <c r="H23" s="133"/>
      <c r="I23" s="133"/>
      <c r="J23" s="133"/>
      <c r="K23" s="133"/>
      <c r="M23" s="1" t="s">
        <v>169</v>
      </c>
      <c r="N23" s="1"/>
      <c r="O23" s="1" t="str">
        <f>$C$14</f>
        <v>2015-2016</v>
      </c>
      <c r="P23" s="1" t="str">
        <f>$D$14</f>
        <v>2016-2017</v>
      </c>
      <c r="Q23" s="1" t="str">
        <f>$E$14</f>
        <v>2017-2018</v>
      </c>
      <c r="R23" s="1" t="str">
        <f>$F$14</f>
        <v>2018-2019</v>
      </c>
      <c r="S23" s="30" t="str">
        <f>$G$14</f>
        <v>2019-2020</v>
      </c>
      <c r="T23" s="1" t="str">
        <f>$H$14</f>
        <v>2020-2021</v>
      </c>
      <c r="U23" s="1" t="str">
        <f>$I$14</f>
        <v>2021-2022</v>
      </c>
      <c r="V23" s="1" t="str">
        <f>J$14</f>
        <v>2022-2023</v>
      </c>
      <c r="W23" s="1" t="str">
        <f>$K$14</f>
        <v>2023-2024</v>
      </c>
    </row>
    <row r="24" spans="2:23">
      <c r="B24" s="3" t="s">
        <v>113</v>
      </c>
      <c r="C24" s="8">
        <v>119.5</v>
      </c>
      <c r="D24" s="8">
        <v>135.5</v>
      </c>
      <c r="E24" s="8">
        <v>146.5</v>
      </c>
      <c r="F24" s="8">
        <v>130</v>
      </c>
      <c r="G24" s="8">
        <v>142.5</v>
      </c>
      <c r="H24" s="8">
        <v>236.5</v>
      </c>
      <c r="I24" s="8">
        <v>194</v>
      </c>
      <c r="J24" s="8">
        <v>154.5</v>
      </c>
      <c r="K24" s="8">
        <v>159</v>
      </c>
      <c r="N24" s="9" t="str">
        <f>B24</f>
        <v>Home-Based</v>
      </c>
      <c r="O24" s="11">
        <f>C24/SUM(C24:C26)</f>
        <v>3.4743422009012939E-2</v>
      </c>
      <c r="P24" s="11">
        <f t="shared" ref="P24:W24" si="10">D24/SUM(D24:D26)</f>
        <v>3.781219478163806E-2</v>
      </c>
      <c r="Q24" s="11">
        <f t="shared" si="10"/>
        <v>4.2968177152075085E-2</v>
      </c>
      <c r="R24" s="11">
        <f t="shared" si="10"/>
        <v>3.6879432624113473E-2</v>
      </c>
      <c r="S24" s="31">
        <f t="shared" si="10"/>
        <v>3.9910376697941466E-2</v>
      </c>
      <c r="T24" s="11">
        <f t="shared" si="10"/>
        <v>6.9222888921410805E-2</v>
      </c>
      <c r="U24" s="11">
        <f t="shared" si="10"/>
        <v>5.6020791221484262E-2</v>
      </c>
      <c r="V24" s="11">
        <f t="shared" si="10"/>
        <v>4.6557179448546031E-2</v>
      </c>
      <c r="W24" s="11">
        <f t="shared" si="10"/>
        <v>4.5029736618521665E-2</v>
      </c>
    </row>
    <row r="25" spans="2:23">
      <c r="B25" s="3" t="s">
        <v>114</v>
      </c>
      <c r="C25" s="8">
        <v>188</v>
      </c>
      <c r="D25" s="8">
        <v>227</v>
      </c>
      <c r="E25" s="8">
        <v>162</v>
      </c>
      <c r="F25" s="8">
        <v>163</v>
      </c>
      <c r="G25" s="8">
        <v>147</v>
      </c>
      <c r="H25" s="8">
        <v>177</v>
      </c>
      <c r="I25" s="8">
        <v>166</v>
      </c>
      <c r="J25" s="8">
        <v>174</v>
      </c>
      <c r="K25" s="8">
        <v>182</v>
      </c>
      <c r="N25" s="9" t="str">
        <f>B25</f>
        <v>Private</v>
      </c>
      <c r="O25" s="11">
        <f>C25/SUM(C24:C26)</f>
        <v>5.4659107428405289E-2</v>
      </c>
      <c r="P25" s="11">
        <f t="shared" ref="P25:W25" si="11">D25/SUM(D24:D26)</f>
        <v>6.3345890888795872E-2</v>
      </c>
      <c r="Q25" s="11">
        <f t="shared" si="11"/>
        <v>4.7514298284205898E-2</v>
      </c>
      <c r="R25" s="11">
        <f t="shared" si="11"/>
        <v>4.624113475177305E-2</v>
      </c>
      <c r="S25" s="31">
        <f t="shared" si="11"/>
        <v>4.117070438313962E-2</v>
      </c>
      <c r="T25" s="11">
        <f t="shared" si="11"/>
        <v>5.1807405239279965E-2</v>
      </c>
      <c r="U25" s="11">
        <f t="shared" si="11"/>
        <v>4.7935316199826737E-2</v>
      </c>
      <c r="V25" s="11">
        <f t="shared" si="11"/>
        <v>5.2433328310983879E-2</v>
      </c>
      <c r="W25" s="11">
        <f t="shared" si="11"/>
        <v>5.1543472104219765E-2</v>
      </c>
    </row>
    <row r="26" spans="2:23">
      <c r="B26" s="3" t="s">
        <v>115</v>
      </c>
      <c r="C26" s="8">
        <v>3132</v>
      </c>
      <c r="D26" s="8">
        <v>3221</v>
      </c>
      <c r="E26" s="8">
        <v>3101</v>
      </c>
      <c r="F26" s="8">
        <v>3232</v>
      </c>
      <c r="G26" s="8">
        <v>3281</v>
      </c>
      <c r="H26" s="8">
        <v>3003</v>
      </c>
      <c r="I26" s="8">
        <v>3103</v>
      </c>
      <c r="J26" s="8">
        <v>2990</v>
      </c>
      <c r="K26" s="8">
        <v>3190</v>
      </c>
      <c r="M26" s="19"/>
      <c r="N26" s="19" t="str">
        <f>B26</f>
        <v>Public</v>
      </c>
      <c r="O26" s="20">
        <f>C26/SUM(C24:C26)</f>
        <v>0.91059747056258178</v>
      </c>
      <c r="P26" s="20">
        <f t="shared" ref="P26:W26" si="12">D26/SUM(D24:D26)</f>
        <v>0.89884191432956606</v>
      </c>
      <c r="Q26" s="20">
        <f t="shared" si="12"/>
        <v>0.90951752456371904</v>
      </c>
      <c r="R26" s="20">
        <f t="shared" si="12"/>
        <v>0.91687943262411342</v>
      </c>
      <c r="S26" s="32">
        <f t="shared" si="12"/>
        <v>0.91891891891891897</v>
      </c>
      <c r="T26" s="20">
        <f t="shared" si="12"/>
        <v>0.87896970583930922</v>
      </c>
      <c r="U26" s="20">
        <f t="shared" si="12"/>
        <v>0.89604389257868899</v>
      </c>
      <c r="V26" s="20">
        <f t="shared" si="12"/>
        <v>0.90100949224047011</v>
      </c>
      <c r="W26" s="20">
        <f t="shared" si="12"/>
        <v>0.90342679127725856</v>
      </c>
    </row>
    <row r="27" spans="2:23">
      <c r="B27" s="132" t="s">
        <v>133</v>
      </c>
      <c r="C27" s="133"/>
      <c r="D27" s="133"/>
      <c r="E27" s="133"/>
      <c r="F27" s="133"/>
      <c r="G27" s="133"/>
      <c r="H27" s="133"/>
      <c r="I27" s="133"/>
      <c r="J27" s="133"/>
      <c r="K27" s="133"/>
      <c r="M27" s="1" t="s">
        <v>170</v>
      </c>
      <c r="N27" s="1"/>
      <c r="O27" s="1" t="str">
        <f>$C$14</f>
        <v>2015-2016</v>
      </c>
      <c r="P27" s="1" t="str">
        <f>$D$14</f>
        <v>2016-2017</v>
      </c>
      <c r="Q27" s="1" t="str">
        <f>$E$14</f>
        <v>2017-2018</v>
      </c>
      <c r="R27" s="1" t="str">
        <f>$F$14</f>
        <v>2018-2019</v>
      </c>
      <c r="S27" s="30" t="str">
        <f>$G$14</f>
        <v>2019-2020</v>
      </c>
      <c r="T27" s="1" t="str">
        <f>$H$14</f>
        <v>2020-2021</v>
      </c>
      <c r="U27" s="1" t="str">
        <f>$I$14</f>
        <v>2021-2022</v>
      </c>
      <c r="V27" s="1" t="str">
        <f>J$14</f>
        <v>2022-2023</v>
      </c>
      <c r="W27" s="1" t="str">
        <f>$K$14</f>
        <v>2023-2024</v>
      </c>
    </row>
    <row r="28" spans="2:23">
      <c r="B28" s="3" t="s">
        <v>113</v>
      </c>
      <c r="C28" s="8">
        <v>116</v>
      </c>
      <c r="D28" s="8">
        <v>136</v>
      </c>
      <c r="E28" s="8">
        <v>135</v>
      </c>
      <c r="F28" s="8">
        <v>111</v>
      </c>
      <c r="G28" s="8">
        <v>130</v>
      </c>
      <c r="H28" s="8">
        <v>252</v>
      </c>
      <c r="I28" s="8">
        <v>192</v>
      </c>
      <c r="J28" s="8">
        <v>142</v>
      </c>
      <c r="K28" s="8">
        <v>175</v>
      </c>
      <c r="N28" s="9" t="str">
        <f>B28</f>
        <v>Home-Based</v>
      </c>
      <c r="O28" s="11">
        <f>C28/SUM(C28:C30)</f>
        <v>3.2611751475962888E-2</v>
      </c>
      <c r="P28" s="11">
        <f t="shared" ref="P28:W28" si="13">D28/SUM(D28:D30)</f>
        <v>3.8266741699493526E-2</v>
      </c>
      <c r="Q28" s="11">
        <f t="shared" si="13"/>
        <v>3.7375415282392029E-2</v>
      </c>
      <c r="R28" s="11">
        <f t="shared" si="13"/>
        <v>3.2666274278987641E-2</v>
      </c>
      <c r="S28" s="31">
        <f t="shared" si="13"/>
        <v>3.679592414378715E-2</v>
      </c>
      <c r="T28" s="11">
        <f t="shared" si="13"/>
        <v>7.1266968325791852E-2</v>
      </c>
      <c r="U28" s="11">
        <f t="shared" si="13"/>
        <v>5.670407560543414E-2</v>
      </c>
      <c r="V28" s="11">
        <f t="shared" si="13"/>
        <v>4.0444317858160071E-2</v>
      </c>
      <c r="W28" s="11">
        <f t="shared" si="13"/>
        <v>5.1698670605612999E-2</v>
      </c>
    </row>
    <row r="29" spans="2:23">
      <c r="B29" s="3" t="s">
        <v>114</v>
      </c>
      <c r="C29" s="8">
        <v>177</v>
      </c>
      <c r="D29" s="8">
        <v>192</v>
      </c>
      <c r="E29" s="8">
        <v>169</v>
      </c>
      <c r="F29" s="8">
        <v>143</v>
      </c>
      <c r="G29" s="8">
        <v>156</v>
      </c>
      <c r="H29" s="8">
        <v>158</v>
      </c>
      <c r="I29" s="8">
        <v>156</v>
      </c>
      <c r="J29" s="8">
        <v>186</v>
      </c>
      <c r="K29" s="8">
        <v>166</v>
      </c>
      <c r="N29" s="9" t="str">
        <f>B29</f>
        <v>Private</v>
      </c>
      <c r="O29" s="11">
        <f>C29/SUM(C28:C30)</f>
        <v>4.9761034579701997E-2</v>
      </c>
      <c r="P29" s="11">
        <f t="shared" ref="P29:W29" si="14">D29/SUM(D28:D30)</f>
        <v>5.4023635340461451E-2</v>
      </c>
      <c r="Q29" s="11">
        <f t="shared" si="14"/>
        <v>4.6788482834994462E-2</v>
      </c>
      <c r="R29" s="11">
        <f t="shared" si="14"/>
        <v>4.2083578575632725E-2</v>
      </c>
      <c r="S29" s="31">
        <f t="shared" si="14"/>
        <v>4.4155108972544578E-2</v>
      </c>
      <c r="T29" s="11">
        <f t="shared" si="14"/>
        <v>4.4683257918552037E-2</v>
      </c>
      <c r="U29" s="11">
        <f t="shared" si="14"/>
        <v>4.6072061429415237E-2</v>
      </c>
      <c r="V29" s="11">
        <f t="shared" si="14"/>
        <v>5.2976360011392769E-2</v>
      </c>
      <c r="W29" s="11">
        <f t="shared" si="14"/>
        <v>4.9039881831610045E-2</v>
      </c>
    </row>
    <row r="30" spans="2:23">
      <c r="B30" s="3" t="s">
        <v>115</v>
      </c>
      <c r="C30" s="8">
        <v>3264</v>
      </c>
      <c r="D30" s="8">
        <v>3226</v>
      </c>
      <c r="E30" s="8">
        <v>3308</v>
      </c>
      <c r="F30" s="8">
        <v>3144</v>
      </c>
      <c r="G30" s="8">
        <v>3247</v>
      </c>
      <c r="H30" s="8">
        <v>3126</v>
      </c>
      <c r="I30" s="8">
        <v>3038</v>
      </c>
      <c r="J30" s="8">
        <v>3183</v>
      </c>
      <c r="K30" s="8">
        <v>3044</v>
      </c>
      <c r="M30" s="19"/>
      <c r="N30" s="19" t="str">
        <f>B30</f>
        <v>Public</v>
      </c>
      <c r="O30" s="20">
        <f>C30/SUM(C28:C30)</f>
        <v>0.91762721394433511</v>
      </c>
      <c r="P30" s="20">
        <f t="shared" ref="P30:W30" si="15">D30/SUM(D28:D30)</f>
        <v>0.90770962296004498</v>
      </c>
      <c r="Q30" s="20">
        <f t="shared" si="15"/>
        <v>0.91583610188261355</v>
      </c>
      <c r="R30" s="20">
        <f t="shared" si="15"/>
        <v>0.92525014714537968</v>
      </c>
      <c r="S30" s="32">
        <f t="shared" si="15"/>
        <v>0.91904896688366822</v>
      </c>
      <c r="T30" s="20">
        <f t="shared" si="15"/>
        <v>0.88404977375565608</v>
      </c>
      <c r="U30" s="20">
        <f t="shared" si="15"/>
        <v>0.89722386296515066</v>
      </c>
      <c r="V30" s="20">
        <f t="shared" si="15"/>
        <v>0.90657932213044712</v>
      </c>
      <c r="W30" s="20">
        <f t="shared" si="15"/>
        <v>0.89926144756277693</v>
      </c>
    </row>
    <row r="31" spans="2:23">
      <c r="B31" s="132" t="s">
        <v>134</v>
      </c>
      <c r="C31" s="133"/>
      <c r="D31" s="133"/>
      <c r="E31" s="133"/>
      <c r="F31" s="133"/>
      <c r="G31" s="133"/>
      <c r="H31" s="133"/>
      <c r="I31" s="133"/>
      <c r="J31" s="133"/>
      <c r="K31" s="133"/>
      <c r="M31" s="1" t="s">
        <v>171</v>
      </c>
      <c r="N31" s="1"/>
      <c r="O31" s="1" t="str">
        <f>$C$14</f>
        <v>2015-2016</v>
      </c>
      <c r="P31" s="1" t="str">
        <f>$D$14</f>
        <v>2016-2017</v>
      </c>
      <c r="Q31" s="1" t="str">
        <f>$E$14</f>
        <v>2017-2018</v>
      </c>
      <c r="R31" s="1" t="str">
        <f>$F$14</f>
        <v>2018-2019</v>
      </c>
      <c r="S31" s="30" t="str">
        <f>$G$14</f>
        <v>2019-2020</v>
      </c>
      <c r="T31" s="1" t="str">
        <f>$H$14</f>
        <v>2020-2021</v>
      </c>
      <c r="U31" s="1" t="str">
        <f>$I$14</f>
        <v>2021-2022</v>
      </c>
      <c r="V31" s="1" t="str">
        <f>J$14</f>
        <v>2022-2023</v>
      </c>
      <c r="W31" s="1" t="str">
        <f>$K$14</f>
        <v>2023-2024</v>
      </c>
    </row>
    <row r="32" spans="2:23">
      <c r="B32" s="3" t="s">
        <v>113</v>
      </c>
      <c r="C32" s="8">
        <v>123</v>
      </c>
      <c r="D32" s="8">
        <v>135</v>
      </c>
      <c r="E32" s="8">
        <v>158</v>
      </c>
      <c r="F32" s="8">
        <v>149</v>
      </c>
      <c r="G32" s="8">
        <v>155</v>
      </c>
      <c r="H32" s="8">
        <v>221</v>
      </c>
      <c r="I32" s="8">
        <v>196</v>
      </c>
      <c r="J32" s="8">
        <v>167</v>
      </c>
      <c r="K32" s="8">
        <v>143</v>
      </c>
      <c r="N32" s="9" t="str">
        <f>B32</f>
        <v>Home-Based</v>
      </c>
      <c r="O32" s="11">
        <f>C32/SUM(C32:C34)</f>
        <v>3.7216338880484118E-2</v>
      </c>
      <c r="P32" s="11">
        <f t="shared" ref="P32:W32" si="16">D32/SUM(D32:D34)</f>
        <v>3.7272225289895086E-2</v>
      </c>
      <c r="Q32" s="11">
        <f t="shared" si="16"/>
        <v>4.3803714998613803E-2</v>
      </c>
      <c r="R32" s="11">
        <f t="shared" si="16"/>
        <v>4.1205752212389382E-2</v>
      </c>
      <c r="S32" s="31">
        <f t="shared" si="16"/>
        <v>4.4591484464902187E-2</v>
      </c>
      <c r="T32" s="11">
        <f t="shared" si="16"/>
        <v>6.4039408866995079E-2</v>
      </c>
      <c r="U32" s="11">
        <f t="shared" si="16"/>
        <v>5.6386651323360182E-2</v>
      </c>
      <c r="V32" s="11">
        <f t="shared" si="16"/>
        <v>4.8930559624963378E-2</v>
      </c>
      <c r="W32" s="11">
        <f t="shared" si="16"/>
        <v>4.0601930721181144E-2</v>
      </c>
    </row>
    <row r="33" spans="2:23">
      <c r="B33" s="3" t="s">
        <v>114</v>
      </c>
      <c r="C33" s="8">
        <v>152</v>
      </c>
      <c r="D33" s="8">
        <v>175</v>
      </c>
      <c r="E33" s="8">
        <v>162</v>
      </c>
      <c r="F33" s="8">
        <v>164</v>
      </c>
      <c r="G33" s="8">
        <v>128</v>
      </c>
      <c r="H33" s="8">
        <v>151</v>
      </c>
      <c r="I33" s="8">
        <v>143</v>
      </c>
      <c r="J33" s="8">
        <v>183</v>
      </c>
      <c r="K33" s="8">
        <v>185</v>
      </c>
      <c r="N33" s="9" t="str">
        <f>B33</f>
        <v>Private</v>
      </c>
      <c r="O33" s="11">
        <f>C33/SUM(C32:C34)</f>
        <v>4.599092284417549E-2</v>
      </c>
      <c r="P33" s="11">
        <f t="shared" ref="P33:W33" si="17">D33/SUM(D32:D34)</f>
        <v>4.8315847598012149E-2</v>
      </c>
      <c r="Q33" s="11">
        <f t="shared" si="17"/>
        <v>4.4912669808705293E-2</v>
      </c>
      <c r="R33" s="11">
        <f t="shared" si="17"/>
        <v>4.5353982300884957E-2</v>
      </c>
      <c r="S33" s="31">
        <f t="shared" si="17"/>
        <v>3.6823935558112773E-2</v>
      </c>
      <c r="T33" s="11">
        <f t="shared" si="17"/>
        <v>4.3755433207765863E-2</v>
      </c>
      <c r="U33" s="11">
        <f t="shared" si="17"/>
        <v>4.1139240506329111E-2</v>
      </c>
      <c r="V33" s="11">
        <f t="shared" si="17"/>
        <v>5.3618517433343102E-2</v>
      </c>
      <c r="W33" s="11">
        <f t="shared" si="17"/>
        <v>5.2526973310618966E-2</v>
      </c>
    </row>
    <row r="34" spans="2:23">
      <c r="B34" s="3" t="s">
        <v>115</v>
      </c>
      <c r="C34" s="8">
        <v>3030</v>
      </c>
      <c r="D34" s="8">
        <v>3312</v>
      </c>
      <c r="E34" s="8">
        <v>3287</v>
      </c>
      <c r="F34" s="8">
        <v>3303</v>
      </c>
      <c r="G34" s="8">
        <v>3193</v>
      </c>
      <c r="H34" s="8">
        <v>3079</v>
      </c>
      <c r="I34" s="8">
        <v>3137</v>
      </c>
      <c r="J34" s="8">
        <v>3063</v>
      </c>
      <c r="K34" s="8">
        <v>3194</v>
      </c>
      <c r="M34" s="19"/>
      <c r="N34" s="19" t="str">
        <f>B34</f>
        <v>Public</v>
      </c>
      <c r="O34" s="20">
        <f>C34/SUM(C32:C34)</f>
        <v>0.91679273827534036</v>
      </c>
      <c r="P34" s="20">
        <f t="shared" ref="P34:V34" si="18">D34/SUM(D32:D34)</f>
        <v>0.91441192711209274</v>
      </c>
      <c r="Q34" s="20">
        <f t="shared" si="18"/>
        <v>0.91128361519268086</v>
      </c>
      <c r="R34" s="20">
        <f t="shared" si="18"/>
        <v>0.91344026548672563</v>
      </c>
      <c r="S34" s="32">
        <f t="shared" si="18"/>
        <v>0.91858457997698506</v>
      </c>
      <c r="T34" s="20">
        <f t="shared" si="18"/>
        <v>0.89220515792523902</v>
      </c>
      <c r="U34" s="20">
        <f t="shared" si="18"/>
        <v>0.90247410817031071</v>
      </c>
      <c r="V34" s="20">
        <f t="shared" si="18"/>
        <v>0.89745092294169349</v>
      </c>
      <c r="W34" s="20">
        <f>K34/SUM(K32:K34)</f>
        <v>0.90687109596819993</v>
      </c>
    </row>
    <row r="35" spans="2:23">
      <c r="B35" s="132" t="s">
        <v>135</v>
      </c>
      <c r="C35" s="133"/>
      <c r="D35" s="133"/>
      <c r="E35" s="133"/>
      <c r="F35" s="133"/>
      <c r="G35" s="133"/>
      <c r="H35" s="133"/>
      <c r="I35" s="133"/>
      <c r="J35" s="133"/>
      <c r="K35" s="133"/>
      <c r="M35" s="1" t="s">
        <v>172</v>
      </c>
      <c r="N35" s="1"/>
      <c r="O35" s="1" t="str">
        <f>$C$14</f>
        <v>2015-2016</v>
      </c>
      <c r="P35" s="1" t="str">
        <f>$D$14</f>
        <v>2016-2017</v>
      </c>
      <c r="Q35" s="1" t="str">
        <f>$E$14</f>
        <v>2017-2018</v>
      </c>
      <c r="R35" s="1" t="str">
        <f>$F$14</f>
        <v>2018-2019</v>
      </c>
      <c r="S35" s="30" t="str">
        <f>$G$14</f>
        <v>2019-2020</v>
      </c>
      <c r="T35" s="1" t="str">
        <f>$H$14</f>
        <v>2020-2021</v>
      </c>
      <c r="U35" s="1" t="str">
        <f>$I$14</f>
        <v>2021-2022</v>
      </c>
      <c r="V35" s="1" t="str">
        <f>J$14</f>
        <v>2022-2023</v>
      </c>
      <c r="W35" s="1" t="str">
        <f>$K$14</f>
        <v>2023-2024</v>
      </c>
    </row>
    <row r="36" spans="2:23">
      <c r="B36" s="3" t="s">
        <v>113</v>
      </c>
      <c r="C36" s="8">
        <v>120</v>
      </c>
      <c r="D36" s="8">
        <v>128</v>
      </c>
      <c r="E36" s="8">
        <v>128</v>
      </c>
      <c r="F36" s="8">
        <v>152</v>
      </c>
      <c r="G36" s="8">
        <v>136</v>
      </c>
      <c r="H36" s="8">
        <v>240</v>
      </c>
      <c r="I36" s="8">
        <v>183</v>
      </c>
      <c r="J36" s="8">
        <v>156</v>
      </c>
      <c r="K36" s="8">
        <v>167</v>
      </c>
      <c r="N36" s="9" t="str">
        <f>B36</f>
        <v>Home-Based</v>
      </c>
      <c r="O36" s="11">
        <f>C36/SUM(C36:C38)</f>
        <v>3.5263003232441963E-2</v>
      </c>
      <c r="P36" s="11">
        <f t="shared" ref="P36:W36" si="19">D36/SUM(D36:D38)</f>
        <v>3.8220364287847121E-2</v>
      </c>
      <c r="Q36" s="11">
        <f t="shared" si="19"/>
        <v>3.5097340279681928E-2</v>
      </c>
      <c r="R36" s="11">
        <f t="shared" si="19"/>
        <v>4.1575492341356671E-2</v>
      </c>
      <c r="S36" s="31">
        <f t="shared" si="19"/>
        <v>3.7188952693464589E-2</v>
      </c>
      <c r="T36" s="11">
        <f t="shared" si="19"/>
        <v>6.9605568445475635E-2</v>
      </c>
      <c r="U36" s="11">
        <f t="shared" si="19"/>
        <v>5.3058857639895624E-2</v>
      </c>
      <c r="V36" s="11">
        <f t="shared" si="19"/>
        <v>4.4155108972544578E-2</v>
      </c>
      <c r="W36" s="11">
        <f t="shared" si="19"/>
        <v>4.8363741673906745E-2</v>
      </c>
    </row>
    <row r="37" spans="2:23">
      <c r="B37" s="3" t="s">
        <v>114</v>
      </c>
      <c r="C37" s="8">
        <v>159</v>
      </c>
      <c r="D37" s="8">
        <v>144</v>
      </c>
      <c r="E37" s="8">
        <v>149</v>
      </c>
      <c r="F37" s="8">
        <v>161</v>
      </c>
      <c r="G37" s="8">
        <v>140</v>
      </c>
      <c r="H37" s="8">
        <v>148</v>
      </c>
      <c r="I37" s="8">
        <v>163</v>
      </c>
      <c r="J37" s="8">
        <v>154</v>
      </c>
      <c r="K37" s="8">
        <v>180</v>
      </c>
      <c r="N37" s="9" t="str">
        <f>B37</f>
        <v>Private</v>
      </c>
      <c r="O37" s="11">
        <f>C37/SUM(C36:C38)</f>
        <v>4.6723479282985599E-2</v>
      </c>
      <c r="P37" s="11">
        <f t="shared" ref="P37:W37" si="20">D37/SUM(D36:D38)</f>
        <v>4.2997909823828007E-2</v>
      </c>
      <c r="Q37" s="11">
        <f t="shared" si="20"/>
        <v>4.0855497669317245E-2</v>
      </c>
      <c r="R37" s="11">
        <f t="shared" si="20"/>
        <v>4.4037199124726478E-2</v>
      </c>
      <c r="S37" s="31">
        <f t="shared" si="20"/>
        <v>3.8282745419742956E-2</v>
      </c>
      <c r="T37" s="11">
        <f t="shared" si="20"/>
        <v>4.2923433874709975E-2</v>
      </c>
      <c r="U37" s="11">
        <f t="shared" si="20"/>
        <v>4.7260075384169327E-2</v>
      </c>
      <c r="V37" s="11">
        <f t="shared" si="20"/>
        <v>4.3589017831870934E-2</v>
      </c>
      <c r="W37" s="11">
        <f t="shared" si="20"/>
        <v>5.2128583840139006E-2</v>
      </c>
    </row>
    <row r="38" spans="2:23">
      <c r="B38" s="3" t="s">
        <v>115</v>
      </c>
      <c r="C38" s="8">
        <v>3124</v>
      </c>
      <c r="D38" s="8">
        <v>3077</v>
      </c>
      <c r="E38" s="8">
        <v>3370</v>
      </c>
      <c r="F38" s="8">
        <v>3343</v>
      </c>
      <c r="G38" s="8">
        <v>3381</v>
      </c>
      <c r="H38" s="8">
        <v>3060</v>
      </c>
      <c r="I38" s="8">
        <v>3103</v>
      </c>
      <c r="J38" s="8">
        <v>3223</v>
      </c>
      <c r="K38" s="8">
        <v>3106</v>
      </c>
      <c r="M38" s="19"/>
      <c r="N38" s="19" t="str">
        <f>B38</f>
        <v>Public</v>
      </c>
      <c r="O38" s="20">
        <f>C38/SUM(C36:C38)</f>
        <v>0.91801351748457238</v>
      </c>
      <c r="P38" s="20">
        <f t="shared" ref="P38:W38" si="21">D38/SUM(D36:D38)</f>
        <v>0.91878172588832485</v>
      </c>
      <c r="Q38" s="20">
        <f t="shared" si="21"/>
        <v>0.92404716205100079</v>
      </c>
      <c r="R38" s="20">
        <f t="shared" si="21"/>
        <v>0.91438730853391681</v>
      </c>
      <c r="S38" s="32">
        <f t="shared" si="21"/>
        <v>0.92452830188679247</v>
      </c>
      <c r="T38" s="20">
        <f t="shared" si="21"/>
        <v>0.88747099767981441</v>
      </c>
      <c r="U38" s="20">
        <f t="shared" si="21"/>
        <v>0.89968106697593508</v>
      </c>
      <c r="V38" s="20">
        <f t="shared" si="21"/>
        <v>0.91225587319558454</v>
      </c>
      <c r="W38" s="20">
        <f t="shared" si="21"/>
        <v>0.89950767448595426</v>
      </c>
    </row>
    <row r="39" spans="2:23">
      <c r="B39" s="132" t="s">
        <v>136</v>
      </c>
      <c r="C39" s="133"/>
      <c r="D39" s="133"/>
      <c r="E39" s="133"/>
      <c r="F39" s="133"/>
      <c r="G39" s="133"/>
      <c r="H39" s="133"/>
      <c r="I39" s="133"/>
      <c r="J39" s="133"/>
      <c r="K39" s="133"/>
      <c r="M39" s="1" t="s">
        <v>173</v>
      </c>
      <c r="N39" s="1"/>
      <c r="O39" s="1" t="str">
        <f>$C$14</f>
        <v>2015-2016</v>
      </c>
      <c r="P39" s="1" t="str">
        <f>$D$14</f>
        <v>2016-2017</v>
      </c>
      <c r="Q39" s="1" t="str">
        <f>$E$14</f>
        <v>2017-2018</v>
      </c>
      <c r="R39" s="1" t="str">
        <f>$F$14</f>
        <v>2018-2019</v>
      </c>
      <c r="S39" s="30" t="str">
        <f>$G$14</f>
        <v>2019-2020</v>
      </c>
      <c r="T39" s="1" t="str">
        <f>$H$14</f>
        <v>2020-2021</v>
      </c>
      <c r="U39" s="1" t="str">
        <f>$I$14</f>
        <v>2021-2022</v>
      </c>
      <c r="V39" s="1" t="str">
        <f>J$14</f>
        <v>2022-2023</v>
      </c>
      <c r="W39" s="1" t="str">
        <f>$K$14</f>
        <v>2023-2024</v>
      </c>
    </row>
    <row r="40" spans="2:23">
      <c r="B40" s="3" t="s">
        <v>113</v>
      </c>
      <c r="C40" s="8">
        <v>116</v>
      </c>
      <c r="D40" s="8">
        <v>121</v>
      </c>
      <c r="E40" s="8">
        <v>126</v>
      </c>
      <c r="F40" s="8">
        <v>130</v>
      </c>
      <c r="G40" s="8">
        <v>140</v>
      </c>
      <c r="H40" s="8">
        <v>203</v>
      </c>
      <c r="I40" s="8">
        <v>188</v>
      </c>
      <c r="J40" s="8">
        <v>128</v>
      </c>
      <c r="K40" s="8">
        <v>161</v>
      </c>
      <c r="N40" s="9" t="str">
        <f>B40</f>
        <v>Home-Based</v>
      </c>
      <c r="O40" s="11">
        <f>C40/SUM(C40:C42)</f>
        <v>3.4137728075338436E-2</v>
      </c>
      <c r="P40" s="11">
        <f t="shared" ref="P40:W40" si="22">D40/SUM(D40:D42)</f>
        <v>3.4960993932389481E-2</v>
      </c>
      <c r="Q40" s="11">
        <f t="shared" si="22"/>
        <v>3.6649214659685861E-2</v>
      </c>
      <c r="R40" s="11">
        <f t="shared" si="22"/>
        <v>3.5278154681139755E-2</v>
      </c>
      <c r="S40" s="31">
        <f t="shared" si="22"/>
        <v>3.7827614158335583E-2</v>
      </c>
      <c r="T40" s="11">
        <f t="shared" si="22"/>
        <v>5.5984555984555984E-2</v>
      </c>
      <c r="U40" s="11">
        <f t="shared" si="22"/>
        <v>5.4508553203827199E-2</v>
      </c>
      <c r="V40" s="11">
        <f t="shared" si="22"/>
        <v>3.7209302325581395E-2</v>
      </c>
      <c r="W40" s="11">
        <f t="shared" si="22"/>
        <v>4.5505935556811761E-2</v>
      </c>
    </row>
    <row r="41" spans="2:23">
      <c r="B41" s="3" t="s">
        <v>114</v>
      </c>
      <c r="C41" s="8">
        <v>162</v>
      </c>
      <c r="D41" s="8">
        <v>168</v>
      </c>
      <c r="E41" s="8">
        <v>163</v>
      </c>
      <c r="F41" s="8">
        <v>172</v>
      </c>
      <c r="G41" s="8">
        <v>173</v>
      </c>
      <c r="H41" s="8">
        <v>179</v>
      </c>
      <c r="I41" s="8">
        <v>140</v>
      </c>
      <c r="J41" s="8">
        <v>187</v>
      </c>
      <c r="K41" s="8">
        <v>189</v>
      </c>
      <c r="N41" s="9" t="str">
        <f>B41</f>
        <v>Private</v>
      </c>
      <c r="O41" s="11">
        <f>C41/SUM(C40:C42)</f>
        <v>4.7675103001765744E-2</v>
      </c>
      <c r="P41" s="11">
        <f t="shared" ref="P41:W41" si="23">D41/SUM(D40:D42)</f>
        <v>4.8540884137532506E-2</v>
      </c>
      <c r="Q41" s="11">
        <f t="shared" si="23"/>
        <v>4.7411285631180917E-2</v>
      </c>
      <c r="R41" s="11">
        <f t="shared" si="23"/>
        <v>4.667571234735414E-2</v>
      </c>
      <c r="S41" s="31">
        <f t="shared" si="23"/>
        <v>4.6744123209943256E-2</v>
      </c>
      <c r="T41" s="11">
        <f t="shared" si="23"/>
        <v>4.9365692222835079E-2</v>
      </c>
      <c r="U41" s="11">
        <f t="shared" si="23"/>
        <v>4.0591475790084083E-2</v>
      </c>
      <c r="V41" s="11">
        <f t="shared" si="23"/>
        <v>5.4360465116279066E-2</v>
      </c>
      <c r="W41" s="11">
        <f t="shared" si="23"/>
        <v>5.3420011305822496E-2</v>
      </c>
    </row>
    <row r="42" spans="2:23">
      <c r="B42" s="3" t="s">
        <v>115</v>
      </c>
      <c r="C42" s="8">
        <v>3120</v>
      </c>
      <c r="D42" s="8">
        <v>3172</v>
      </c>
      <c r="E42" s="8">
        <v>3149</v>
      </c>
      <c r="F42" s="8">
        <v>3383</v>
      </c>
      <c r="G42" s="8">
        <v>3388</v>
      </c>
      <c r="H42" s="8">
        <v>3244</v>
      </c>
      <c r="I42" s="8">
        <v>3121</v>
      </c>
      <c r="J42" s="8">
        <v>3125</v>
      </c>
      <c r="K42" s="8">
        <v>3188</v>
      </c>
      <c r="M42" s="19"/>
      <c r="N42" s="19" t="str">
        <f>B42</f>
        <v>Public</v>
      </c>
      <c r="O42" s="20">
        <f>C42/SUM(C40:C42)</f>
        <v>0.91818716892289587</v>
      </c>
      <c r="P42" s="20">
        <f t="shared" ref="P42:W42" si="24">D42/SUM(D40:D42)</f>
        <v>0.91649812193007796</v>
      </c>
      <c r="Q42" s="20">
        <f t="shared" si="24"/>
        <v>0.91593949970913324</v>
      </c>
      <c r="R42" s="20">
        <f t="shared" si="24"/>
        <v>0.91804613297150606</v>
      </c>
      <c r="S42" s="32">
        <f t="shared" si="24"/>
        <v>0.91542826263172117</v>
      </c>
      <c r="T42" s="20">
        <f t="shared" si="24"/>
        <v>0.89464975179260897</v>
      </c>
      <c r="U42" s="20">
        <f t="shared" si="24"/>
        <v>0.90489997100608877</v>
      </c>
      <c r="V42" s="20">
        <f t="shared" si="24"/>
        <v>0.90843023255813948</v>
      </c>
      <c r="W42" s="20">
        <f t="shared" si="24"/>
        <v>0.90107405313736577</v>
      </c>
    </row>
    <row r="43" spans="2:23">
      <c r="B43" s="132" t="s">
        <v>137</v>
      </c>
      <c r="C43" s="133"/>
      <c r="D43" s="133"/>
      <c r="E43" s="133"/>
      <c r="F43" s="133"/>
      <c r="G43" s="133"/>
      <c r="H43" s="133"/>
      <c r="I43" s="133"/>
      <c r="J43" s="133"/>
      <c r="K43" s="133"/>
      <c r="M43" s="1" t="s">
        <v>174</v>
      </c>
      <c r="N43" s="1"/>
      <c r="O43" s="1" t="str">
        <f>$C$14</f>
        <v>2015-2016</v>
      </c>
      <c r="P43" s="1" t="str">
        <f>$D$14</f>
        <v>2016-2017</v>
      </c>
      <c r="Q43" s="1" t="str">
        <f>$E$14</f>
        <v>2017-2018</v>
      </c>
      <c r="R43" s="1" t="str">
        <f>$F$14</f>
        <v>2018-2019</v>
      </c>
      <c r="S43" s="30" t="str">
        <f>$G$14</f>
        <v>2019-2020</v>
      </c>
      <c r="T43" s="1" t="str">
        <f>$H$14</f>
        <v>2020-2021</v>
      </c>
      <c r="U43" s="1" t="str">
        <f>$I$14</f>
        <v>2021-2022</v>
      </c>
      <c r="V43" s="1" t="str">
        <f>J$14</f>
        <v>2022-2023</v>
      </c>
      <c r="W43" s="1" t="str">
        <f>$K$14</f>
        <v>2023-2024</v>
      </c>
    </row>
    <row r="44" spans="2:23">
      <c r="B44" s="3" t="s">
        <v>113</v>
      </c>
      <c r="C44" s="8">
        <v>123</v>
      </c>
      <c r="D44" s="8">
        <v>138</v>
      </c>
      <c r="E44" s="8">
        <v>112</v>
      </c>
      <c r="F44" s="8">
        <v>113</v>
      </c>
      <c r="G44" s="8">
        <v>142</v>
      </c>
      <c r="H44" s="8">
        <v>182</v>
      </c>
      <c r="I44" s="8">
        <v>158</v>
      </c>
      <c r="J44" s="8">
        <v>134</v>
      </c>
      <c r="K44" s="8">
        <v>132</v>
      </c>
      <c r="N44" s="9" t="str">
        <f>B44</f>
        <v>Home-Based</v>
      </c>
      <c r="O44" s="11">
        <f>C44/SUM(C44:C46)</f>
        <v>3.5807860262008731E-2</v>
      </c>
      <c r="P44" s="11">
        <f t="shared" ref="P44:W44" si="25">D44/SUM(D44:D46)</f>
        <v>3.9919004917558579E-2</v>
      </c>
      <c r="Q44" s="11">
        <f t="shared" si="25"/>
        <v>3.2285961372153359E-2</v>
      </c>
      <c r="R44" s="11">
        <f t="shared" si="25"/>
        <v>3.2801161103047899E-2</v>
      </c>
      <c r="S44" s="31">
        <f t="shared" si="25"/>
        <v>3.8607939097335509E-2</v>
      </c>
      <c r="T44" s="11">
        <f t="shared" si="25"/>
        <v>5.0654049540773724E-2</v>
      </c>
      <c r="U44" s="11">
        <f t="shared" si="25"/>
        <v>4.3864519711271518E-2</v>
      </c>
      <c r="V44" s="11">
        <f t="shared" si="25"/>
        <v>3.8851841113366196E-2</v>
      </c>
      <c r="W44" s="11">
        <f t="shared" si="25"/>
        <v>3.7833190025795355E-2</v>
      </c>
    </row>
    <row r="45" spans="2:23">
      <c r="B45" s="3" t="s">
        <v>114</v>
      </c>
      <c r="C45" s="8">
        <v>173</v>
      </c>
      <c r="D45" s="8">
        <v>165</v>
      </c>
      <c r="E45" s="8">
        <v>157</v>
      </c>
      <c r="F45" s="8">
        <v>158</v>
      </c>
      <c r="G45" s="8">
        <v>178</v>
      </c>
      <c r="H45" s="8">
        <v>163</v>
      </c>
      <c r="I45" s="8">
        <v>163</v>
      </c>
      <c r="J45" s="8">
        <v>173</v>
      </c>
      <c r="K45" s="8">
        <v>190</v>
      </c>
      <c r="N45" s="9" t="str">
        <f>B45</f>
        <v>Private</v>
      </c>
      <c r="O45" s="11">
        <f>C45/SUM(C44:C46)</f>
        <v>5.0363901018922852E-2</v>
      </c>
      <c r="P45" s="11">
        <f t="shared" ref="P45:W45" si="26">D45/SUM(D44:D46)</f>
        <v>4.7729245010124384E-2</v>
      </c>
      <c r="Q45" s="11">
        <f t="shared" si="26"/>
        <v>4.5257999423464979E-2</v>
      </c>
      <c r="R45" s="11">
        <f t="shared" si="26"/>
        <v>4.5863570391872277E-2</v>
      </c>
      <c r="S45" s="31">
        <f t="shared" si="26"/>
        <v>4.8395867319195214E-2</v>
      </c>
      <c r="T45" s="11">
        <f t="shared" si="26"/>
        <v>4.5365989423879767E-2</v>
      </c>
      <c r="U45" s="11">
        <f t="shared" si="26"/>
        <v>4.5252637423653527E-2</v>
      </c>
      <c r="V45" s="11">
        <f t="shared" si="26"/>
        <v>5.0159466512032472E-2</v>
      </c>
      <c r="W45" s="11">
        <f t="shared" si="26"/>
        <v>5.4456864431069077E-2</v>
      </c>
    </row>
    <row r="46" spans="2:23">
      <c r="B46" s="3" t="s">
        <v>115</v>
      </c>
      <c r="C46" s="8">
        <v>3139</v>
      </c>
      <c r="D46" s="8">
        <v>3154</v>
      </c>
      <c r="E46" s="8">
        <v>3200</v>
      </c>
      <c r="F46" s="8">
        <v>3174</v>
      </c>
      <c r="G46" s="8">
        <v>3358</v>
      </c>
      <c r="H46" s="8">
        <v>3248</v>
      </c>
      <c r="I46" s="8">
        <v>3281</v>
      </c>
      <c r="J46" s="8">
        <v>3142</v>
      </c>
      <c r="K46" s="8">
        <v>3167</v>
      </c>
      <c r="M46" s="19"/>
      <c r="N46" s="19" t="str">
        <f>B46</f>
        <v>Public</v>
      </c>
      <c r="O46" s="20">
        <f>C46/SUM(C44:C46)</f>
        <v>0.91382823871906838</v>
      </c>
      <c r="P46" s="20">
        <f t="shared" ref="P46:W46" si="27">D46/SUM(D44:D46)</f>
        <v>0.91235175007231706</v>
      </c>
      <c r="Q46" s="20">
        <f t="shared" si="27"/>
        <v>0.92245603920438168</v>
      </c>
      <c r="R46" s="20">
        <f t="shared" si="27"/>
        <v>0.92133526850507985</v>
      </c>
      <c r="S46" s="32">
        <f t="shared" si="27"/>
        <v>0.91299619358346928</v>
      </c>
      <c r="T46" s="20">
        <f t="shared" si="27"/>
        <v>0.9039799610353465</v>
      </c>
      <c r="U46" s="20">
        <f t="shared" si="27"/>
        <v>0.91088284286507493</v>
      </c>
      <c r="V46" s="20">
        <f t="shared" si="27"/>
        <v>0.91098869237460134</v>
      </c>
      <c r="W46" s="20">
        <f t="shared" si="27"/>
        <v>0.90770994554313555</v>
      </c>
    </row>
    <row r="47" spans="2:23">
      <c r="B47" s="132" t="s">
        <v>147</v>
      </c>
      <c r="C47" s="133"/>
      <c r="D47" s="133"/>
      <c r="E47" s="133"/>
      <c r="F47" s="133"/>
      <c r="G47" s="133"/>
      <c r="H47" s="133"/>
      <c r="I47" s="133"/>
      <c r="J47" s="133"/>
      <c r="K47" s="133"/>
      <c r="M47" s="1" t="s">
        <v>175</v>
      </c>
      <c r="N47" s="1"/>
      <c r="O47" s="1" t="str">
        <f>$C$14</f>
        <v>2015-2016</v>
      </c>
      <c r="P47" s="1" t="str">
        <f>$D$14</f>
        <v>2016-2017</v>
      </c>
      <c r="Q47" s="1" t="str">
        <f>$E$14</f>
        <v>2017-2018</v>
      </c>
      <c r="R47" s="1" t="str">
        <f>$F$14</f>
        <v>2018-2019</v>
      </c>
      <c r="S47" s="30" t="str">
        <f>$G$14</f>
        <v>2019-2020</v>
      </c>
      <c r="T47" s="1" t="str">
        <f>$H$14</f>
        <v>2020-2021</v>
      </c>
      <c r="U47" s="1" t="str">
        <f>$I$14</f>
        <v>2021-2022</v>
      </c>
      <c r="V47" s="1" t="str">
        <f>J$14</f>
        <v>2022-2023</v>
      </c>
      <c r="W47" s="1" t="str">
        <f>$K$14</f>
        <v>2023-2024</v>
      </c>
    </row>
    <row r="48" spans="2:23">
      <c r="B48" s="3" t="s">
        <v>113</v>
      </c>
      <c r="C48" s="8">
        <v>97</v>
      </c>
      <c r="D48" s="8">
        <v>123</v>
      </c>
      <c r="E48" s="8">
        <v>131</v>
      </c>
      <c r="F48" s="8">
        <v>109</v>
      </c>
      <c r="G48" s="8">
        <v>132</v>
      </c>
      <c r="H48" s="8">
        <v>187</v>
      </c>
      <c r="I48" s="8">
        <v>151</v>
      </c>
      <c r="J48" s="8">
        <v>107</v>
      </c>
      <c r="K48" s="8">
        <v>141</v>
      </c>
      <c r="N48" s="9" t="str">
        <f>B48</f>
        <v>Home-Based</v>
      </c>
      <c r="O48" s="11">
        <f>C48/SUM(C48:C50)</f>
        <v>2.9827798277982778E-2</v>
      </c>
      <c r="P48" s="11">
        <f t="shared" ref="P48:V48" si="28">D48/SUM(D48:D50)</f>
        <v>3.4893617021276593E-2</v>
      </c>
      <c r="Q48" s="11">
        <f t="shared" si="28"/>
        <v>3.7439268362389255E-2</v>
      </c>
      <c r="R48" s="11">
        <f t="shared" si="28"/>
        <v>3.1466512702078522E-2</v>
      </c>
      <c r="S48" s="31">
        <f t="shared" si="28"/>
        <v>3.7822349570200572E-2</v>
      </c>
      <c r="T48" s="11">
        <f t="shared" si="28"/>
        <v>5.1134809953513806E-2</v>
      </c>
      <c r="U48" s="11">
        <f t="shared" si="28"/>
        <v>4.2344363432417272E-2</v>
      </c>
      <c r="V48" s="11">
        <f t="shared" si="28"/>
        <v>2.9930069930069931E-2</v>
      </c>
      <c r="W48" s="11">
        <f>K48/SUM(K48:K50)</f>
        <v>4.065743944636678E-2</v>
      </c>
    </row>
    <row r="49" spans="2:23">
      <c r="B49" s="3" t="s">
        <v>114</v>
      </c>
      <c r="C49" s="8">
        <v>132</v>
      </c>
      <c r="D49" s="8">
        <v>171</v>
      </c>
      <c r="E49" s="8">
        <v>158</v>
      </c>
      <c r="F49" s="8">
        <v>153</v>
      </c>
      <c r="G49" s="8">
        <v>146</v>
      </c>
      <c r="H49" s="8">
        <v>160</v>
      </c>
      <c r="I49" s="8">
        <v>153</v>
      </c>
      <c r="J49" s="8">
        <v>181</v>
      </c>
      <c r="K49" s="8">
        <v>162</v>
      </c>
      <c r="N49" s="9" t="str">
        <f>B49</f>
        <v>Private</v>
      </c>
      <c r="O49" s="11">
        <f>C49/SUM(C48:C50)</f>
        <v>4.0590405904059039E-2</v>
      </c>
      <c r="P49" s="11">
        <f t="shared" ref="P49:W49" si="29">D49/SUM(D48:D50)</f>
        <v>4.851063829787234E-2</v>
      </c>
      <c r="Q49" s="11">
        <f t="shared" si="29"/>
        <v>4.5155758788225205E-2</v>
      </c>
      <c r="R49" s="11">
        <f t="shared" si="29"/>
        <v>4.4168591224018477E-2</v>
      </c>
      <c r="S49" s="31">
        <f t="shared" si="29"/>
        <v>4.1833810888252151E-2</v>
      </c>
      <c r="T49" s="11">
        <f t="shared" si="29"/>
        <v>4.3751709051134811E-2</v>
      </c>
      <c r="U49" s="11">
        <f t="shared" si="29"/>
        <v>4.290521592821088E-2</v>
      </c>
      <c r="V49" s="11">
        <f t="shared" si="29"/>
        <v>5.0629370629370632E-2</v>
      </c>
      <c r="W49" s="11">
        <f t="shared" si="29"/>
        <v>4.6712802768166091E-2</v>
      </c>
    </row>
    <row r="50" spans="2:23">
      <c r="B50" s="3" t="s">
        <v>115</v>
      </c>
      <c r="C50" s="8">
        <v>3023</v>
      </c>
      <c r="D50" s="8">
        <v>3231</v>
      </c>
      <c r="E50" s="8">
        <v>3210</v>
      </c>
      <c r="F50" s="8">
        <v>3202</v>
      </c>
      <c r="G50" s="8">
        <v>3212</v>
      </c>
      <c r="H50" s="8">
        <v>3310</v>
      </c>
      <c r="I50" s="8">
        <v>3262</v>
      </c>
      <c r="J50" s="8">
        <v>3287</v>
      </c>
      <c r="K50" s="8">
        <v>3165</v>
      </c>
      <c r="M50" s="19"/>
      <c r="N50" s="19" t="str">
        <f>B50</f>
        <v>Public</v>
      </c>
      <c r="O50" s="20">
        <f>C50/SUM(C48:C50)</f>
        <v>0.92958179581795819</v>
      </c>
      <c r="P50" s="20">
        <f t="shared" ref="P50:W50" si="30">D50/SUM(D48:D50)</f>
        <v>0.91659574468085103</v>
      </c>
      <c r="Q50" s="20">
        <f t="shared" si="30"/>
        <v>0.91740497284938549</v>
      </c>
      <c r="R50" s="20">
        <f t="shared" si="30"/>
        <v>0.92436489607390304</v>
      </c>
      <c r="S50" s="32">
        <f t="shared" si="30"/>
        <v>0.9203438395415473</v>
      </c>
      <c r="T50" s="20">
        <f t="shared" si="30"/>
        <v>0.90511348099535138</v>
      </c>
      <c r="U50" s="20">
        <f t="shared" si="30"/>
        <v>0.91475042063937184</v>
      </c>
      <c r="V50" s="20">
        <f t="shared" si="30"/>
        <v>0.91944055944055947</v>
      </c>
      <c r="W50" s="20">
        <f t="shared" si="30"/>
        <v>0.91262975778546718</v>
      </c>
    </row>
    <row r="51" spans="2:23">
      <c r="B51" s="132" t="s">
        <v>148</v>
      </c>
      <c r="C51" s="133"/>
      <c r="D51" s="133"/>
      <c r="E51" s="133"/>
      <c r="F51" s="133"/>
      <c r="G51" s="133"/>
      <c r="H51" s="133"/>
      <c r="I51" s="133"/>
      <c r="J51" s="133"/>
      <c r="K51" s="133"/>
      <c r="M51" s="1" t="s">
        <v>176</v>
      </c>
      <c r="N51" s="1"/>
      <c r="O51" s="1" t="str">
        <f>$C$14</f>
        <v>2015-2016</v>
      </c>
      <c r="P51" s="1" t="str">
        <f>$D$14</f>
        <v>2016-2017</v>
      </c>
      <c r="Q51" s="1" t="str">
        <f>$E$14</f>
        <v>2017-2018</v>
      </c>
      <c r="R51" s="1" t="str">
        <f>$F$14</f>
        <v>2018-2019</v>
      </c>
      <c r="S51" s="30" t="str">
        <f>$G$14</f>
        <v>2019-2020</v>
      </c>
      <c r="T51" s="1" t="str">
        <f>$H$14</f>
        <v>2020-2021</v>
      </c>
      <c r="U51" s="1" t="str">
        <f>$I$14</f>
        <v>2021-2022</v>
      </c>
      <c r="V51" s="1" t="str">
        <f>J$14</f>
        <v>2022-2023</v>
      </c>
      <c r="W51" s="1" t="str">
        <f>$K$14</f>
        <v>2023-2024</v>
      </c>
    </row>
    <row r="52" spans="2:23">
      <c r="B52" s="3" t="s">
        <v>113</v>
      </c>
      <c r="C52" s="8">
        <v>94</v>
      </c>
      <c r="D52" s="8">
        <v>103</v>
      </c>
      <c r="E52" s="8">
        <v>98</v>
      </c>
      <c r="F52" s="8">
        <v>103</v>
      </c>
      <c r="G52" s="8">
        <v>89</v>
      </c>
      <c r="H52" s="8">
        <v>108</v>
      </c>
      <c r="I52" s="8">
        <v>125</v>
      </c>
      <c r="J52" s="8">
        <v>88</v>
      </c>
      <c r="K52" s="8">
        <v>95</v>
      </c>
      <c r="N52" s="9" t="str">
        <f>B52</f>
        <v>Home-Based</v>
      </c>
      <c r="O52" s="11">
        <f>C52/SUM(C52:C54)</f>
        <v>2.6493799323562571E-2</v>
      </c>
      <c r="P52" s="11">
        <f t="shared" ref="P52:W52" si="31">D52/SUM(D52:D54)</f>
        <v>3.0509478672985781E-2</v>
      </c>
      <c r="Q52" s="11">
        <f t="shared" si="31"/>
        <v>2.7566807313642756E-2</v>
      </c>
      <c r="R52" s="11">
        <f t="shared" si="31"/>
        <v>2.9277998862990335E-2</v>
      </c>
      <c r="S52" s="31">
        <f t="shared" si="31"/>
        <v>2.5269733106189664E-2</v>
      </c>
      <c r="T52" s="11">
        <f t="shared" si="31"/>
        <v>3.1367993029334885E-2</v>
      </c>
      <c r="U52" s="11">
        <f t="shared" si="31"/>
        <v>3.3939723051859896E-2</v>
      </c>
      <c r="V52" s="11">
        <f t="shared" si="31"/>
        <v>2.4830699774266364E-2</v>
      </c>
      <c r="W52" s="11">
        <f t="shared" si="31"/>
        <v>2.6484527460273209E-2</v>
      </c>
    </row>
    <row r="53" spans="2:23">
      <c r="B53" s="3" t="s">
        <v>114</v>
      </c>
      <c r="C53" s="8">
        <v>66</v>
      </c>
      <c r="D53" s="8">
        <v>65</v>
      </c>
      <c r="E53" s="8">
        <v>84</v>
      </c>
      <c r="F53" s="8">
        <v>59</v>
      </c>
      <c r="G53" s="8">
        <v>77</v>
      </c>
      <c r="H53" s="8">
        <v>92</v>
      </c>
      <c r="I53" s="8">
        <v>87</v>
      </c>
      <c r="J53" s="8">
        <v>73</v>
      </c>
      <c r="K53" s="8">
        <v>97</v>
      </c>
      <c r="N53" s="9" t="str">
        <f>B53</f>
        <v>Private</v>
      </c>
      <c r="O53" s="11">
        <f>C53/SUM(C52:C54)</f>
        <v>1.8602029312288614E-2</v>
      </c>
      <c r="P53" s="11">
        <f t="shared" ref="P53:W53" si="32">D53/SUM(D52:D54)</f>
        <v>1.9253554502369669E-2</v>
      </c>
      <c r="Q53" s="11">
        <f t="shared" si="32"/>
        <v>2.3628691983122362E-2</v>
      </c>
      <c r="R53" s="11">
        <f t="shared" si="32"/>
        <v>1.6770892552586698E-2</v>
      </c>
      <c r="S53" s="31">
        <f t="shared" si="32"/>
        <v>2.1862578080636002E-2</v>
      </c>
      <c r="T53" s="11">
        <f t="shared" si="32"/>
        <v>2.67208829509149E-2</v>
      </c>
      <c r="U53" s="11">
        <f t="shared" si="32"/>
        <v>2.3622047244094488E-2</v>
      </c>
      <c r="V53" s="11">
        <f t="shared" si="32"/>
        <v>2.0598194130925507E-2</v>
      </c>
      <c r="W53" s="11">
        <f t="shared" si="32"/>
        <v>2.7042096459436855E-2</v>
      </c>
    </row>
    <row r="54" spans="2:23">
      <c r="B54" s="3" t="s">
        <v>115</v>
      </c>
      <c r="C54" s="8">
        <v>3388</v>
      </c>
      <c r="D54" s="8">
        <v>3208</v>
      </c>
      <c r="E54" s="8">
        <v>3373</v>
      </c>
      <c r="F54" s="8">
        <v>3356</v>
      </c>
      <c r="G54" s="8">
        <v>3356</v>
      </c>
      <c r="H54" s="8">
        <v>3243</v>
      </c>
      <c r="I54" s="8">
        <v>3471</v>
      </c>
      <c r="J54" s="8">
        <v>3383</v>
      </c>
      <c r="K54" s="8">
        <v>3395</v>
      </c>
      <c r="M54" s="19"/>
      <c r="N54" s="19" t="str">
        <f>B54</f>
        <v>Public</v>
      </c>
      <c r="O54" s="20">
        <f>C54/SUM(C52:C54)</f>
        <v>0.95490417136414885</v>
      </c>
      <c r="P54" s="20">
        <f t="shared" ref="P54:W54" si="33">D54/SUM(D52:D54)</f>
        <v>0.95023696682464454</v>
      </c>
      <c r="Q54" s="20">
        <f t="shared" si="33"/>
        <v>0.94880450070323485</v>
      </c>
      <c r="R54" s="20">
        <f t="shared" si="33"/>
        <v>0.953951108584423</v>
      </c>
      <c r="S54" s="32">
        <f t="shared" si="33"/>
        <v>0.9528676888131743</v>
      </c>
      <c r="T54" s="20">
        <f t="shared" si="33"/>
        <v>0.94191112401975019</v>
      </c>
      <c r="U54" s="20">
        <f t="shared" si="33"/>
        <v>0.94243822970404556</v>
      </c>
      <c r="V54" s="20">
        <f t="shared" si="33"/>
        <v>0.95457110609480811</v>
      </c>
      <c r="W54" s="20">
        <f t="shared" si="33"/>
        <v>0.94647337608028992</v>
      </c>
    </row>
    <row r="55" spans="2:23">
      <c r="B55" s="132" t="s">
        <v>150</v>
      </c>
      <c r="C55" s="133"/>
      <c r="D55" s="133"/>
      <c r="E55" s="133"/>
      <c r="F55" s="133"/>
      <c r="G55" s="133"/>
      <c r="H55" s="133"/>
      <c r="I55" s="133"/>
      <c r="J55" s="133"/>
      <c r="K55" s="133"/>
      <c r="M55" s="1" t="s">
        <v>177</v>
      </c>
      <c r="N55" s="1"/>
      <c r="O55" s="1" t="str">
        <f>$C$14</f>
        <v>2015-2016</v>
      </c>
      <c r="P55" s="1" t="str">
        <f>$D$14</f>
        <v>2016-2017</v>
      </c>
      <c r="Q55" s="1" t="str">
        <f>$E$14</f>
        <v>2017-2018</v>
      </c>
      <c r="R55" s="1" t="str">
        <f>$F$14</f>
        <v>2018-2019</v>
      </c>
      <c r="S55" s="30" t="str">
        <f>$G$14</f>
        <v>2019-2020</v>
      </c>
      <c r="T55" s="1" t="str">
        <f>$H$14</f>
        <v>2020-2021</v>
      </c>
      <c r="U55" s="1" t="str">
        <f>$I$14</f>
        <v>2021-2022</v>
      </c>
      <c r="V55" s="1" t="str">
        <f>J$14</f>
        <v>2022-2023</v>
      </c>
      <c r="W55" s="1" t="str">
        <f>$K$14</f>
        <v>2023-2024</v>
      </c>
    </row>
    <row r="56" spans="2:23">
      <c r="B56" s="3" t="s">
        <v>113</v>
      </c>
      <c r="C56" s="8">
        <v>86</v>
      </c>
      <c r="D56" s="8">
        <v>94</v>
      </c>
      <c r="E56" s="8">
        <v>96</v>
      </c>
      <c r="F56" s="8">
        <v>103</v>
      </c>
      <c r="G56" s="8">
        <v>94</v>
      </c>
      <c r="H56" s="8">
        <v>97</v>
      </c>
      <c r="I56" s="8">
        <v>91</v>
      </c>
      <c r="J56" s="8">
        <v>95</v>
      </c>
      <c r="K56" s="8">
        <v>103</v>
      </c>
      <c r="N56" s="9" t="str">
        <f>B56</f>
        <v>Home-Based</v>
      </c>
      <c r="O56" s="11">
        <f>C56/SUM(C56:C58)</f>
        <v>2.5242148517757558E-2</v>
      </c>
      <c r="P56" s="11">
        <f t="shared" ref="P56:W56" si="34">D56/SUM(D56:D58)</f>
        <v>2.6568682871678916E-2</v>
      </c>
      <c r="Q56" s="11">
        <f t="shared" si="34"/>
        <v>2.8185554903112156E-2</v>
      </c>
      <c r="R56" s="11">
        <f t="shared" si="34"/>
        <v>2.9153693744692896E-2</v>
      </c>
      <c r="S56" s="31">
        <f t="shared" si="34"/>
        <v>2.7042577675489069E-2</v>
      </c>
      <c r="T56" s="11">
        <f t="shared" si="34"/>
        <v>2.7793696275071632E-2</v>
      </c>
      <c r="U56" s="11">
        <f t="shared" si="34"/>
        <v>2.6631548141644718E-2</v>
      </c>
      <c r="V56" s="11">
        <f t="shared" si="34"/>
        <v>2.6359600443951164E-2</v>
      </c>
      <c r="W56" s="11">
        <f t="shared" si="34"/>
        <v>2.8634973589102029E-2</v>
      </c>
    </row>
    <row r="57" spans="2:23">
      <c r="B57" s="3" t="s">
        <v>114</v>
      </c>
      <c r="C57" s="8">
        <v>77</v>
      </c>
      <c r="D57" s="8">
        <v>72</v>
      </c>
      <c r="E57" s="8">
        <v>69</v>
      </c>
      <c r="F57" s="8">
        <v>78</v>
      </c>
      <c r="G57" s="8">
        <v>53</v>
      </c>
      <c r="H57" s="8">
        <v>88</v>
      </c>
      <c r="I57" s="8">
        <v>66</v>
      </c>
      <c r="J57" s="8">
        <v>75</v>
      </c>
      <c r="K57" s="8">
        <v>68</v>
      </c>
      <c r="N57" s="9" t="str">
        <f>B57</f>
        <v>Private</v>
      </c>
      <c r="O57" s="11">
        <f>C57/SUM(C56:C58)</f>
        <v>2.2600528324038745E-2</v>
      </c>
      <c r="P57" s="11">
        <f t="shared" ref="P57:W57" si="35">D57/SUM(D56:D58)</f>
        <v>2.0350480497456191E-2</v>
      </c>
      <c r="Q57" s="11">
        <f t="shared" si="35"/>
        <v>2.0258367586611863E-2</v>
      </c>
      <c r="R57" s="11">
        <f t="shared" si="35"/>
        <v>2.2077554486272289E-2</v>
      </c>
      <c r="S57" s="31">
        <f t="shared" si="35"/>
        <v>1.5247410817031071E-2</v>
      </c>
      <c r="T57" s="11">
        <f t="shared" si="35"/>
        <v>2.5214899713467048E-2</v>
      </c>
      <c r="U57" s="11">
        <f t="shared" si="35"/>
        <v>1.9315188762071993E-2</v>
      </c>
      <c r="V57" s="11">
        <f t="shared" si="35"/>
        <v>2.0810210876803552E-2</v>
      </c>
      <c r="W57" s="11">
        <f t="shared" si="35"/>
        <v>1.8904642757853769E-2</v>
      </c>
    </row>
    <row r="58" spans="2:23">
      <c r="B58" s="3" t="s">
        <v>115</v>
      </c>
      <c r="C58" s="8">
        <v>3244</v>
      </c>
      <c r="D58" s="8">
        <v>3372</v>
      </c>
      <c r="E58" s="8">
        <v>3241</v>
      </c>
      <c r="F58" s="8">
        <v>3352</v>
      </c>
      <c r="G58" s="8">
        <v>3329</v>
      </c>
      <c r="H58" s="8">
        <v>3305</v>
      </c>
      <c r="I58" s="8">
        <v>3260</v>
      </c>
      <c r="J58" s="8">
        <v>3434</v>
      </c>
      <c r="K58" s="8">
        <v>3426</v>
      </c>
      <c r="M58" s="19"/>
      <c r="N58" s="19" t="str">
        <f>B58</f>
        <v>Public</v>
      </c>
      <c r="O58" s="20">
        <f>C58/SUM(C56:C58)</f>
        <v>0.95215732315820367</v>
      </c>
      <c r="P58" s="20">
        <f t="shared" ref="P58:W58" si="36">D58/SUM(D56:D58)</f>
        <v>0.95308083663086485</v>
      </c>
      <c r="Q58" s="20">
        <f t="shared" si="36"/>
        <v>0.95155607751027593</v>
      </c>
      <c r="R58" s="20">
        <f t="shared" si="36"/>
        <v>0.94876875176903486</v>
      </c>
      <c r="S58" s="32">
        <f t="shared" si="36"/>
        <v>0.95771001150747981</v>
      </c>
      <c r="T58" s="20">
        <f t="shared" si="36"/>
        <v>0.94699140401146131</v>
      </c>
      <c r="U58" s="20">
        <f t="shared" si="36"/>
        <v>0.95405326309628324</v>
      </c>
      <c r="V58" s="20">
        <f t="shared" si="36"/>
        <v>0.95283018867924529</v>
      </c>
      <c r="W58" s="20">
        <f t="shared" si="36"/>
        <v>0.9524603836530442</v>
      </c>
    </row>
    <row r="59" spans="2:23">
      <c r="B59" s="132" t="s">
        <v>151</v>
      </c>
      <c r="C59" s="133"/>
      <c r="D59" s="133"/>
      <c r="E59" s="133"/>
      <c r="F59" s="133"/>
      <c r="G59" s="133"/>
      <c r="H59" s="133"/>
      <c r="I59" s="133"/>
      <c r="J59" s="133"/>
      <c r="K59" s="133"/>
      <c r="M59" s="1" t="s">
        <v>178</v>
      </c>
      <c r="N59" s="1"/>
      <c r="O59" s="1" t="str">
        <f>$C$14</f>
        <v>2015-2016</v>
      </c>
      <c r="P59" s="1" t="str">
        <f>$D$14</f>
        <v>2016-2017</v>
      </c>
      <c r="Q59" s="1" t="str">
        <f>$E$14</f>
        <v>2017-2018</v>
      </c>
      <c r="R59" s="1" t="str">
        <f>$F$14</f>
        <v>2018-2019</v>
      </c>
      <c r="S59" s="30" t="str">
        <f>$G$14</f>
        <v>2019-2020</v>
      </c>
      <c r="T59" s="1" t="str">
        <f>$H$14</f>
        <v>2020-2021</v>
      </c>
      <c r="U59" s="1" t="str">
        <f>$I$14</f>
        <v>2021-2022</v>
      </c>
      <c r="V59" s="1" t="str">
        <f>J$14</f>
        <v>2022-2023</v>
      </c>
      <c r="W59" s="1" t="str">
        <f>$K$14</f>
        <v>2023-2024</v>
      </c>
    </row>
    <row r="60" spans="2:23">
      <c r="B60" s="3" t="s">
        <v>113</v>
      </c>
      <c r="C60" s="8">
        <v>70</v>
      </c>
      <c r="D60" s="8">
        <v>103</v>
      </c>
      <c r="E60" s="8">
        <v>98</v>
      </c>
      <c r="F60" s="8">
        <v>78</v>
      </c>
      <c r="G60" s="8">
        <v>84</v>
      </c>
      <c r="H60" s="8">
        <v>86</v>
      </c>
      <c r="I60" s="8">
        <v>91</v>
      </c>
      <c r="J60" s="8">
        <v>71</v>
      </c>
      <c r="K60" s="8">
        <v>83</v>
      </c>
      <c r="N60" s="9" t="str">
        <f>B60</f>
        <v>Home-Based</v>
      </c>
      <c r="O60" s="11">
        <f>C60/SUM(C60:C62)</f>
        <v>2.0278099652375436E-2</v>
      </c>
      <c r="P60" s="11">
        <f t="shared" ref="P60:W60" si="37">D60/SUM(D60:D62)</f>
        <v>3.0654761904761903E-2</v>
      </c>
      <c r="Q60" s="11">
        <f t="shared" si="37"/>
        <v>2.7872582480091012E-2</v>
      </c>
      <c r="R60" s="11">
        <f t="shared" si="37"/>
        <v>2.4081506637851188E-2</v>
      </c>
      <c r="S60" s="31">
        <f t="shared" si="37"/>
        <v>2.5059665871121718E-2</v>
      </c>
      <c r="T60" s="11">
        <f t="shared" si="37"/>
        <v>2.6469682979378271E-2</v>
      </c>
      <c r="U60" s="11">
        <f t="shared" si="37"/>
        <v>2.6812021213906894E-2</v>
      </c>
      <c r="V60" s="11">
        <f t="shared" si="37"/>
        <v>2.1087021087021086E-2</v>
      </c>
      <c r="W60" s="11">
        <f t="shared" si="37"/>
        <v>2.2652838427947599E-2</v>
      </c>
    </row>
    <row r="61" spans="2:23">
      <c r="B61" s="3" t="s">
        <v>114</v>
      </c>
      <c r="C61" s="8">
        <v>62</v>
      </c>
      <c r="D61" s="8">
        <v>52</v>
      </c>
      <c r="E61" s="8">
        <v>58</v>
      </c>
      <c r="F61" s="8">
        <v>59</v>
      </c>
      <c r="G61" s="8">
        <v>68</v>
      </c>
      <c r="H61" s="8">
        <v>66</v>
      </c>
      <c r="I61" s="8">
        <v>49</v>
      </c>
      <c r="J61" s="8">
        <v>63</v>
      </c>
      <c r="K61" s="8">
        <v>66</v>
      </c>
      <c r="N61" s="9" t="str">
        <f>B61</f>
        <v>Private</v>
      </c>
      <c r="O61" s="11">
        <f>C61/SUM(C60:C62)</f>
        <v>1.7960602549246814E-2</v>
      </c>
      <c r="P61" s="11">
        <f t="shared" ref="P61:W61" si="38">D61/SUM(D60:D62)</f>
        <v>1.5476190476190477E-2</v>
      </c>
      <c r="Q61" s="11">
        <f t="shared" si="38"/>
        <v>1.6496018202502846E-2</v>
      </c>
      <c r="R61" s="11">
        <f t="shared" si="38"/>
        <v>1.821549861068231E-2</v>
      </c>
      <c r="S61" s="31">
        <f t="shared" si="38"/>
        <v>2.028639618138425E-2</v>
      </c>
      <c r="T61" s="11">
        <f t="shared" si="38"/>
        <v>2.0313942751615882E-2</v>
      </c>
      <c r="U61" s="11">
        <f t="shared" si="38"/>
        <v>1.4437242192103713E-2</v>
      </c>
      <c r="V61" s="11">
        <f t="shared" si="38"/>
        <v>1.8711018711018712E-2</v>
      </c>
      <c r="W61" s="11">
        <f t="shared" si="38"/>
        <v>1.8013100436681223E-2</v>
      </c>
    </row>
    <row r="62" spans="2:23">
      <c r="B62" s="3" t="s">
        <v>115</v>
      </c>
      <c r="C62" s="8">
        <v>3320</v>
      </c>
      <c r="D62" s="8">
        <v>3205</v>
      </c>
      <c r="E62" s="8">
        <v>3360</v>
      </c>
      <c r="F62" s="8">
        <v>3102</v>
      </c>
      <c r="G62" s="8">
        <v>3200</v>
      </c>
      <c r="H62" s="8">
        <v>3097</v>
      </c>
      <c r="I62" s="8">
        <v>3254</v>
      </c>
      <c r="J62" s="8">
        <v>3233</v>
      </c>
      <c r="K62" s="8">
        <v>3515</v>
      </c>
      <c r="M62" s="19"/>
      <c r="N62" s="19" t="str">
        <f>B62</f>
        <v>Public</v>
      </c>
      <c r="O62" s="20">
        <f>C62/SUM(C60:C62)</f>
        <v>0.96176129779837771</v>
      </c>
      <c r="P62" s="20">
        <f t="shared" ref="P62:W62" si="39">D62/SUM(D60:D62)</f>
        <v>0.95386904761904767</v>
      </c>
      <c r="Q62" s="20">
        <f t="shared" si="39"/>
        <v>0.95563139931740615</v>
      </c>
      <c r="R62" s="20">
        <f t="shared" si="39"/>
        <v>0.95770299475146647</v>
      </c>
      <c r="S62" s="32">
        <f t="shared" si="39"/>
        <v>0.95465393794749398</v>
      </c>
      <c r="T62" s="20">
        <f t="shared" si="39"/>
        <v>0.95321637426900585</v>
      </c>
      <c r="U62" s="20">
        <f t="shared" si="39"/>
        <v>0.95875073659398935</v>
      </c>
      <c r="V62" s="20">
        <f t="shared" si="39"/>
        <v>0.96020196020196025</v>
      </c>
      <c r="W62" s="20">
        <f t="shared" si="39"/>
        <v>0.95933406113537123</v>
      </c>
    </row>
    <row r="63" spans="2:23">
      <c r="B63" s="132" t="s">
        <v>152</v>
      </c>
      <c r="C63" s="133"/>
      <c r="D63" s="133"/>
      <c r="E63" s="133"/>
      <c r="F63" s="133"/>
      <c r="G63" s="133"/>
      <c r="H63" s="133"/>
      <c r="I63" s="133"/>
      <c r="J63" s="133"/>
      <c r="K63" s="133"/>
      <c r="M63" s="1" t="s">
        <v>179</v>
      </c>
      <c r="N63" s="1"/>
      <c r="O63" s="1" t="str">
        <f>$C$14</f>
        <v>2015-2016</v>
      </c>
      <c r="P63" s="1" t="str">
        <f>$D$14</f>
        <v>2016-2017</v>
      </c>
      <c r="Q63" s="1" t="str">
        <f>$E$14</f>
        <v>2017-2018</v>
      </c>
      <c r="R63" s="1" t="str">
        <f>$F$14</f>
        <v>2018-2019</v>
      </c>
      <c r="S63" s="30" t="str">
        <f>$G$14</f>
        <v>2019-2020</v>
      </c>
      <c r="T63" s="1" t="str">
        <f>$H$14</f>
        <v>2020-2021</v>
      </c>
      <c r="U63" s="1" t="str">
        <f>$I$14</f>
        <v>2021-2022</v>
      </c>
      <c r="V63" s="1" t="str">
        <f>J$14</f>
        <v>2022-2023</v>
      </c>
      <c r="W63" s="1" t="str">
        <f>$K$14</f>
        <v>2023-2024</v>
      </c>
    </row>
    <row r="64" spans="2:23">
      <c r="B64" s="3" t="s">
        <v>113</v>
      </c>
      <c r="C64" s="8">
        <v>68</v>
      </c>
      <c r="D64" s="8">
        <v>93</v>
      </c>
      <c r="E64" s="8">
        <v>82</v>
      </c>
      <c r="F64" s="8">
        <v>98</v>
      </c>
      <c r="G64" s="8">
        <v>83</v>
      </c>
      <c r="H64" s="8">
        <v>88</v>
      </c>
      <c r="I64" s="8">
        <v>72</v>
      </c>
      <c r="J64" s="8">
        <v>74</v>
      </c>
      <c r="K64" s="8">
        <v>53</v>
      </c>
      <c r="N64" s="9" t="str">
        <f>B64</f>
        <v>Home-Based</v>
      </c>
      <c r="O64" s="11">
        <f>C64/SUM(C64:C66)</f>
        <v>1.8393291858263456E-2</v>
      </c>
      <c r="P64" s="11">
        <f t="shared" ref="P64:W64" si="40">D64/SUM(D64:D66)</f>
        <v>2.5169147496617049E-2</v>
      </c>
      <c r="Q64" s="11">
        <f t="shared" si="40"/>
        <v>2.304665542439573E-2</v>
      </c>
      <c r="R64" s="11">
        <f t="shared" si="40"/>
        <v>2.7944111776447105E-2</v>
      </c>
      <c r="S64" s="31">
        <f t="shared" si="40"/>
        <v>2.5554187192118227E-2</v>
      </c>
      <c r="T64" s="11">
        <f t="shared" si="40"/>
        <v>2.6977314530962599E-2</v>
      </c>
      <c r="U64" s="11">
        <f t="shared" si="40"/>
        <v>2.15633423180593E-2</v>
      </c>
      <c r="V64" s="11">
        <f t="shared" si="40"/>
        <v>2.1643755484059668E-2</v>
      </c>
      <c r="W64" s="11">
        <f t="shared" si="40"/>
        <v>1.6429014259144451E-2</v>
      </c>
    </row>
    <row r="65" spans="2:23">
      <c r="B65" s="3" t="s">
        <v>114</v>
      </c>
      <c r="C65" s="8">
        <v>50</v>
      </c>
      <c r="D65" s="8">
        <v>54</v>
      </c>
      <c r="E65" s="8">
        <v>54</v>
      </c>
      <c r="F65" s="8">
        <v>53</v>
      </c>
      <c r="G65" s="8">
        <v>51</v>
      </c>
      <c r="H65" s="8">
        <v>43</v>
      </c>
      <c r="I65" s="8">
        <v>41</v>
      </c>
      <c r="J65" s="8">
        <v>46</v>
      </c>
      <c r="K65" s="8">
        <v>52</v>
      </c>
      <c r="N65" s="9" t="str">
        <f>B65</f>
        <v>Private</v>
      </c>
      <c r="O65" s="11">
        <f>C65/SUM(C64:C66)</f>
        <v>1.3524479307546659E-2</v>
      </c>
      <c r="P65" s="11">
        <f t="shared" ref="P65:V65" si="41">D65/SUM(D64:D66)</f>
        <v>1.4614343707713126E-2</v>
      </c>
      <c r="Q65" s="11">
        <f t="shared" si="41"/>
        <v>1.5177065767284991E-2</v>
      </c>
      <c r="R65" s="11">
        <f t="shared" si="41"/>
        <v>1.5112631879098944E-2</v>
      </c>
      <c r="S65" s="31">
        <f t="shared" si="41"/>
        <v>1.5701970443349755E-2</v>
      </c>
      <c r="T65" s="11">
        <f t="shared" si="41"/>
        <v>1.3182096873083998E-2</v>
      </c>
      <c r="U65" s="11">
        <f t="shared" si="41"/>
        <v>1.2279125486672657E-2</v>
      </c>
      <c r="V65" s="11">
        <f t="shared" si="41"/>
        <v>1.3454226381983035E-2</v>
      </c>
      <c r="W65" s="11">
        <f>K65/SUM(K64:K66)</f>
        <v>1.6119032858028518E-2</v>
      </c>
    </row>
    <row r="66" spans="2:23">
      <c r="B66" s="3" t="s">
        <v>115</v>
      </c>
      <c r="C66" s="8">
        <v>3579</v>
      </c>
      <c r="D66" s="8">
        <v>3548</v>
      </c>
      <c r="E66" s="8">
        <v>3422</v>
      </c>
      <c r="F66" s="8">
        <v>3356</v>
      </c>
      <c r="G66" s="8">
        <v>3114</v>
      </c>
      <c r="H66" s="8">
        <v>3131</v>
      </c>
      <c r="I66" s="8">
        <v>3226</v>
      </c>
      <c r="J66" s="8">
        <v>3299</v>
      </c>
      <c r="K66" s="8">
        <v>3121</v>
      </c>
      <c r="M66" s="19"/>
      <c r="N66" s="19" t="str">
        <f>B66</f>
        <v>Public</v>
      </c>
      <c r="O66" s="20">
        <f>C66/SUM(C64:C66)</f>
        <v>0.96808222883418993</v>
      </c>
      <c r="P66" s="20">
        <f t="shared" ref="P66:W66" si="42">D66/SUM(D64:D66)</f>
        <v>0.96021650879566978</v>
      </c>
      <c r="Q66" s="20">
        <f t="shared" si="42"/>
        <v>0.96177627880831928</v>
      </c>
      <c r="R66" s="20">
        <f t="shared" si="42"/>
        <v>0.95694325634445399</v>
      </c>
      <c r="S66" s="32">
        <f t="shared" si="42"/>
        <v>0.95874384236453203</v>
      </c>
      <c r="T66" s="20">
        <f t="shared" si="42"/>
        <v>0.95984058859595345</v>
      </c>
      <c r="U66" s="20">
        <f t="shared" si="42"/>
        <v>0.96615753219526801</v>
      </c>
      <c r="V66" s="20">
        <f t="shared" si="42"/>
        <v>0.96490201813395726</v>
      </c>
      <c r="W66" s="20">
        <f t="shared" si="42"/>
        <v>0.96745195288282704</v>
      </c>
    </row>
    <row r="67" spans="2:23">
      <c r="B67" s="132" t="s">
        <v>243</v>
      </c>
      <c r="C67" s="133"/>
      <c r="D67" s="133"/>
      <c r="E67" s="133"/>
      <c r="F67" s="133"/>
      <c r="G67" s="133"/>
      <c r="H67" s="133"/>
      <c r="I67" s="133"/>
      <c r="J67" s="133"/>
      <c r="K67" s="133"/>
      <c r="M67" s="1" t="s">
        <v>248</v>
      </c>
      <c r="N67" s="1"/>
      <c r="O67" s="1" t="str">
        <f>$C$14</f>
        <v>2015-2016</v>
      </c>
      <c r="P67" s="1" t="str">
        <f>$D$14</f>
        <v>2016-2017</v>
      </c>
      <c r="Q67" s="1" t="str">
        <f>$E$14</f>
        <v>2017-2018</v>
      </c>
      <c r="R67" s="1" t="str">
        <f>$F$14</f>
        <v>2018-2019</v>
      </c>
      <c r="S67" s="30" t="str">
        <f>$G$14</f>
        <v>2019-2020</v>
      </c>
      <c r="T67" s="1" t="str">
        <f>$H$14</f>
        <v>2020-2021</v>
      </c>
      <c r="U67" s="1" t="str">
        <f>$I$14</f>
        <v>2021-2022</v>
      </c>
      <c r="V67" s="1" t="str">
        <f>J$14</f>
        <v>2022-2023</v>
      </c>
      <c r="W67" s="1" t="str">
        <f>$K$14</f>
        <v>2023-2024</v>
      </c>
    </row>
    <row r="68" spans="2:23">
      <c r="B68" s="3" t="s">
        <v>113</v>
      </c>
      <c r="C68" s="8">
        <v>318</v>
      </c>
      <c r="D68" s="8">
        <v>393</v>
      </c>
      <c r="E68" s="8">
        <v>374</v>
      </c>
      <c r="F68" s="8">
        <v>382</v>
      </c>
      <c r="G68" s="8">
        <v>350</v>
      </c>
      <c r="H68" s="8">
        <v>379</v>
      </c>
      <c r="I68" s="8">
        <v>379</v>
      </c>
      <c r="J68" s="8">
        <v>328</v>
      </c>
      <c r="K68" s="8">
        <v>334</v>
      </c>
      <c r="N68" s="9" t="str">
        <f>B68</f>
        <v>Home-Based</v>
      </c>
      <c r="O68" s="11">
        <f>C68/SUM(C68:C70)</f>
        <v>2.1487938374214473E-2</v>
      </c>
      <c r="P68" s="11">
        <f t="shared" ref="P68" si="43">D68/SUM(D68:D70)</f>
        <v>2.6725603536212172E-2</v>
      </c>
      <c r="Q68" s="11">
        <f t="shared" ref="Q68" si="44">E68/SUM(E68:E70)</f>
        <v>2.5290776305112252E-2</v>
      </c>
      <c r="R68" s="11">
        <f t="shared" ref="R68" si="45">F68/SUM(F68:F70)</f>
        <v>2.6196680839391029E-2</v>
      </c>
      <c r="S68" s="31">
        <f t="shared" ref="S68" si="46">G68/SUM(G68:G70)</f>
        <v>2.4194663348541406E-2</v>
      </c>
      <c r="T68" s="11">
        <f t="shared" ref="T68" si="47">H68/SUM(H68:H70)</f>
        <v>2.6646980243267945E-2</v>
      </c>
      <c r="U68" s="11">
        <f t="shared" ref="U68" si="48">I68/SUM(I68:I70)</f>
        <v>2.6239268900581557E-2</v>
      </c>
      <c r="V68" s="11">
        <f t="shared" ref="V68" si="49">J68/SUM(J68:J70)</f>
        <v>2.2546054440472918E-2</v>
      </c>
      <c r="W68" s="11">
        <f t="shared" ref="W68" si="50">K68/SUM(K68:K70)</f>
        <v>2.2684053246400434E-2</v>
      </c>
    </row>
    <row r="69" spans="2:23">
      <c r="B69" s="3" t="s">
        <v>114</v>
      </c>
      <c r="C69" s="8">
        <v>255</v>
      </c>
      <c r="D69" s="8">
        <v>243</v>
      </c>
      <c r="E69" s="8">
        <v>265</v>
      </c>
      <c r="F69" s="8">
        <v>249</v>
      </c>
      <c r="G69" s="8">
        <v>249</v>
      </c>
      <c r="H69" s="8">
        <v>289</v>
      </c>
      <c r="I69" s="8">
        <v>243</v>
      </c>
      <c r="J69" s="8">
        <v>257</v>
      </c>
      <c r="K69" s="8">
        <v>283</v>
      </c>
      <c r="N69" s="9" t="str">
        <f>B69</f>
        <v>Private</v>
      </c>
      <c r="O69" s="11">
        <f>C69/SUM(C68:C70)</f>
        <v>1.7230893979322929E-2</v>
      </c>
      <c r="P69" s="11">
        <f t="shared" ref="P69" si="51">D69/SUM(D68:D70)</f>
        <v>1.652499149948997E-2</v>
      </c>
      <c r="Q69" s="11">
        <f t="shared" ref="Q69" si="52">E69/SUM(E68:E70)</f>
        <v>1.7919935082499325E-2</v>
      </c>
      <c r="R69" s="11">
        <f t="shared" ref="R69" si="53">F69/SUM(F68:F70)</f>
        <v>1.7075846934576876E-2</v>
      </c>
      <c r="S69" s="31">
        <f t="shared" ref="S69" si="54">G69/SUM(G68:G70)</f>
        <v>1.721277478224803E-2</v>
      </c>
      <c r="T69" s="11">
        <f t="shared" ref="T69" si="55">H69/SUM(H68:H70)</f>
        <v>2.0319201293679253E-2</v>
      </c>
      <c r="U69" s="11">
        <f t="shared" ref="U69" si="56">I69/SUM(I68:I70)</f>
        <v>1.6823594572140683E-2</v>
      </c>
      <c r="V69" s="11">
        <f t="shared" ref="V69" si="57">J69/SUM(J68:J70)</f>
        <v>1.7665658509760793E-2</v>
      </c>
      <c r="W69" s="11">
        <f>K69/SUM(K68:K70)</f>
        <v>1.9220320565063842E-2</v>
      </c>
    </row>
    <row r="70" spans="2:23">
      <c r="B70" s="3" t="s">
        <v>115</v>
      </c>
      <c r="C70" s="8">
        <v>14226</v>
      </c>
      <c r="D70" s="8">
        <v>14069</v>
      </c>
      <c r="E70" s="8">
        <v>14149</v>
      </c>
      <c r="F70" s="8">
        <v>13951</v>
      </c>
      <c r="G70" s="8">
        <v>13867</v>
      </c>
      <c r="H70" s="8">
        <v>13555</v>
      </c>
      <c r="I70" s="8">
        <v>13822</v>
      </c>
      <c r="J70" s="8">
        <v>13963</v>
      </c>
      <c r="K70" s="8">
        <v>14107</v>
      </c>
      <c r="N70" s="9" t="str">
        <f>B70</f>
        <v>Public</v>
      </c>
      <c r="O70" s="11">
        <f>C70/SUM(C68:C70)</f>
        <v>0.96128116764646265</v>
      </c>
      <c r="P70" s="11">
        <f t="shared" ref="P70" si="58">D70/SUM(D68:D70)</f>
        <v>0.95674940496429783</v>
      </c>
      <c r="Q70" s="11">
        <f t="shared" ref="Q70" si="59">E70/SUM(E68:E70)</f>
        <v>0.95678928861238843</v>
      </c>
      <c r="R70" s="11">
        <f t="shared" ref="R70" si="60">F70/SUM(F68:F70)</f>
        <v>0.95672747222603205</v>
      </c>
      <c r="S70" s="31">
        <f t="shared" ref="S70" si="61">G70/SUM(G68:G70)</f>
        <v>0.9585925618692106</v>
      </c>
      <c r="T70" s="11">
        <f t="shared" ref="T70" si="62">H70/SUM(H68:H70)</f>
        <v>0.9530338184630528</v>
      </c>
      <c r="U70" s="11">
        <f t="shared" ref="U70" si="63">I70/SUM(I68:I70)</f>
        <v>0.95693713652727774</v>
      </c>
      <c r="V70" s="11">
        <f t="shared" ref="V70" si="64">J70/SUM(J68:J70)</f>
        <v>0.95978828704976626</v>
      </c>
      <c r="W70" s="11">
        <f t="shared" ref="W70" si="65">K70/SUM(K68:K70)</f>
        <v>0.95809562618853572</v>
      </c>
    </row>
    <row r="71" spans="2:23">
      <c r="B71" s="137" t="s">
        <v>153</v>
      </c>
      <c r="C71" s="138">
        <v>3295.5</v>
      </c>
      <c r="D71" s="138">
        <v>3467.5</v>
      </c>
      <c r="E71" s="138">
        <v>3602.5</v>
      </c>
      <c r="F71" s="138">
        <v>3493</v>
      </c>
      <c r="G71" s="138">
        <v>3643.5</v>
      </c>
      <c r="H71" s="138">
        <v>3151.5</v>
      </c>
      <c r="I71" s="138">
        <v>3430</v>
      </c>
      <c r="J71" s="138">
        <v>3347.5</v>
      </c>
      <c r="K71" s="138">
        <v>3185</v>
      </c>
    </row>
    <row r="72" spans="2:23">
      <c r="B72" s="139" t="s">
        <v>154</v>
      </c>
      <c r="C72" s="140">
        <v>3467.5</v>
      </c>
      <c r="D72" s="140">
        <v>3392.5</v>
      </c>
      <c r="E72" s="140">
        <v>3540.5</v>
      </c>
      <c r="F72" s="140">
        <v>3536</v>
      </c>
      <c r="G72" s="140">
        <v>3491.5</v>
      </c>
      <c r="H72" s="140">
        <v>3493.5</v>
      </c>
      <c r="I72" s="140">
        <v>3266</v>
      </c>
      <c r="J72" s="140">
        <v>3466.5</v>
      </c>
      <c r="K72" s="140">
        <v>3348</v>
      </c>
      <c r="M72" s="1"/>
      <c r="N72" s="1"/>
      <c r="O72" s="1"/>
      <c r="P72" s="1"/>
      <c r="Q72" s="1"/>
      <c r="R72" s="1"/>
      <c r="S72" s="30"/>
      <c r="T72" s="1"/>
      <c r="U72" s="1"/>
      <c r="V72" s="1"/>
      <c r="W72" s="1"/>
    </row>
    <row r="73" spans="2:23">
      <c r="B73" s="139" t="s">
        <v>155</v>
      </c>
      <c r="C73" s="140">
        <v>3439.5</v>
      </c>
      <c r="D73" s="140">
        <v>3583.5</v>
      </c>
      <c r="E73" s="140">
        <v>3409.5</v>
      </c>
      <c r="F73" s="140">
        <v>3525</v>
      </c>
      <c r="G73" s="140">
        <v>3570.5</v>
      </c>
      <c r="H73" s="140">
        <v>3416.5</v>
      </c>
      <c r="I73" s="140">
        <v>3463</v>
      </c>
      <c r="J73" s="140">
        <v>3318.5</v>
      </c>
      <c r="K73" s="140">
        <v>3531</v>
      </c>
      <c r="O73" s="11"/>
      <c r="P73" s="11"/>
      <c r="Q73" s="11"/>
      <c r="R73" s="11"/>
      <c r="S73" s="31"/>
      <c r="T73" s="11"/>
      <c r="U73" s="11"/>
      <c r="V73" s="11"/>
      <c r="W73" s="11"/>
    </row>
    <row r="74" spans="2:23">
      <c r="B74" s="139" t="s">
        <v>156</v>
      </c>
      <c r="C74" s="140">
        <v>3557</v>
      </c>
      <c r="D74" s="140">
        <v>3554</v>
      </c>
      <c r="E74" s="140">
        <v>3612</v>
      </c>
      <c r="F74" s="140">
        <v>3398</v>
      </c>
      <c r="G74" s="140">
        <v>3533</v>
      </c>
      <c r="H74" s="140">
        <v>3536</v>
      </c>
      <c r="I74" s="140">
        <v>3386</v>
      </c>
      <c r="J74" s="140">
        <v>3511</v>
      </c>
      <c r="K74" s="140">
        <v>3385</v>
      </c>
      <c r="O74" s="11"/>
      <c r="P74" s="11"/>
      <c r="Q74" s="11"/>
      <c r="R74" s="11"/>
      <c r="S74" s="31"/>
      <c r="T74" s="11"/>
      <c r="U74" s="11"/>
      <c r="V74" s="11"/>
      <c r="W74" s="11"/>
    </row>
    <row r="75" spans="2:23">
      <c r="B75" s="139" t="s">
        <v>157</v>
      </c>
      <c r="C75" s="140">
        <v>3305</v>
      </c>
      <c r="D75" s="140">
        <v>3622</v>
      </c>
      <c r="E75" s="140">
        <v>3607</v>
      </c>
      <c r="F75" s="140">
        <v>3616</v>
      </c>
      <c r="G75" s="140">
        <v>3476</v>
      </c>
      <c r="H75" s="140">
        <v>3451</v>
      </c>
      <c r="I75" s="140">
        <v>3476</v>
      </c>
      <c r="J75" s="140">
        <v>3413</v>
      </c>
      <c r="K75" s="140">
        <v>3522</v>
      </c>
      <c r="O75" s="11"/>
      <c r="P75" s="11"/>
      <c r="Q75" s="11"/>
      <c r="R75" s="11"/>
      <c r="S75" s="31"/>
      <c r="T75" s="11"/>
      <c r="U75" s="11"/>
      <c r="V75" s="11"/>
      <c r="W75" s="11"/>
    </row>
    <row r="76" spans="2:23">
      <c r="B76" s="139" t="s">
        <v>158</v>
      </c>
      <c r="C76" s="140">
        <v>3403</v>
      </c>
      <c r="D76" s="140">
        <v>3349</v>
      </c>
      <c r="E76" s="140">
        <v>3647</v>
      </c>
      <c r="F76" s="140">
        <v>3656</v>
      </c>
      <c r="G76" s="140">
        <v>3657</v>
      </c>
      <c r="H76" s="140">
        <v>3448</v>
      </c>
      <c r="I76" s="140">
        <v>3449</v>
      </c>
      <c r="J76" s="140">
        <v>3533</v>
      </c>
      <c r="K76" s="140">
        <v>3453</v>
      </c>
    </row>
    <row r="77" spans="2:23">
      <c r="B77" s="139" t="s">
        <v>159</v>
      </c>
      <c r="C77" s="140">
        <v>3398</v>
      </c>
      <c r="D77" s="140">
        <v>3461</v>
      </c>
      <c r="E77" s="140">
        <v>3438</v>
      </c>
      <c r="F77" s="140">
        <v>3685</v>
      </c>
      <c r="G77" s="140">
        <v>3701</v>
      </c>
      <c r="H77" s="140">
        <v>3626</v>
      </c>
      <c r="I77" s="140">
        <v>3449</v>
      </c>
      <c r="J77" s="140">
        <v>3440</v>
      </c>
      <c r="K77" s="140">
        <v>3538</v>
      </c>
      <c r="M77" s="1"/>
      <c r="N77" s="1"/>
      <c r="O77" s="1"/>
      <c r="P77" s="1"/>
      <c r="Q77" s="1"/>
      <c r="R77" s="1"/>
      <c r="S77" s="30"/>
      <c r="T77" s="1"/>
      <c r="U77" s="1"/>
      <c r="V77" s="1"/>
      <c r="W77" s="1"/>
    </row>
    <row r="78" spans="2:23">
      <c r="B78" s="139" t="s">
        <v>160</v>
      </c>
      <c r="C78" s="140">
        <v>3435</v>
      </c>
      <c r="D78" s="140">
        <v>3457</v>
      </c>
      <c r="E78" s="140">
        <v>3469</v>
      </c>
      <c r="F78" s="140">
        <v>3445</v>
      </c>
      <c r="G78" s="140">
        <v>3678</v>
      </c>
      <c r="H78" s="140">
        <v>3593</v>
      </c>
      <c r="I78" s="140">
        <v>3602</v>
      </c>
      <c r="J78" s="140">
        <v>3449</v>
      </c>
      <c r="K78" s="140">
        <v>3489</v>
      </c>
      <c r="O78" s="11"/>
      <c r="P78" s="11"/>
      <c r="Q78" s="11"/>
      <c r="R78" s="11"/>
      <c r="S78" s="31"/>
      <c r="T78" s="11"/>
      <c r="U78" s="11"/>
      <c r="V78" s="11"/>
      <c r="W78" s="11"/>
    </row>
    <row r="79" spans="2:23">
      <c r="B79" s="139" t="s">
        <v>161</v>
      </c>
      <c r="C79" s="140">
        <v>3252</v>
      </c>
      <c r="D79" s="140">
        <v>3525</v>
      </c>
      <c r="E79" s="140">
        <v>3499</v>
      </c>
      <c r="F79" s="140">
        <v>3464</v>
      </c>
      <c r="G79" s="140">
        <v>3490</v>
      </c>
      <c r="H79" s="140">
        <v>3657</v>
      </c>
      <c r="I79" s="140">
        <v>3566</v>
      </c>
      <c r="J79" s="140">
        <v>3575</v>
      </c>
      <c r="K79" s="140">
        <v>3468</v>
      </c>
      <c r="O79" s="11"/>
      <c r="P79" s="11"/>
      <c r="Q79" s="11"/>
      <c r="R79" s="11"/>
      <c r="S79" s="31"/>
      <c r="T79" s="11"/>
      <c r="U79" s="11"/>
      <c r="V79" s="11"/>
      <c r="W79" s="11"/>
    </row>
    <row r="80" spans="2:23">
      <c r="B80" s="139" t="s">
        <v>163</v>
      </c>
      <c r="C80" s="140">
        <v>3548</v>
      </c>
      <c r="D80" s="140">
        <v>3376</v>
      </c>
      <c r="E80" s="140">
        <v>3555</v>
      </c>
      <c r="F80" s="140">
        <v>3518</v>
      </c>
      <c r="G80" s="140">
        <v>3522</v>
      </c>
      <c r="H80" s="140">
        <v>3443</v>
      </c>
      <c r="I80" s="140">
        <v>3683</v>
      </c>
      <c r="J80" s="140">
        <v>3544</v>
      </c>
      <c r="K80" s="140">
        <v>3587</v>
      </c>
      <c r="O80" s="11"/>
      <c r="P80" s="11"/>
      <c r="Q80" s="11"/>
      <c r="R80" s="11"/>
      <c r="S80" s="31"/>
      <c r="T80" s="11"/>
      <c r="U80" s="11"/>
      <c r="V80" s="11"/>
      <c r="W80" s="11"/>
    </row>
    <row r="81" spans="2:23">
      <c r="B81" s="139" t="s">
        <v>164</v>
      </c>
      <c r="C81" s="140">
        <v>3407</v>
      </c>
      <c r="D81" s="140">
        <v>3538</v>
      </c>
      <c r="E81" s="140">
        <v>3406</v>
      </c>
      <c r="F81" s="140">
        <v>3533</v>
      </c>
      <c r="G81" s="140">
        <v>3476</v>
      </c>
      <c r="H81" s="140">
        <v>3490</v>
      </c>
      <c r="I81" s="140">
        <v>3417</v>
      </c>
      <c r="J81" s="140">
        <v>3604</v>
      </c>
      <c r="K81" s="140">
        <v>3597</v>
      </c>
    </row>
    <row r="82" spans="2:23">
      <c r="B82" s="139" t="s">
        <v>165</v>
      </c>
      <c r="C82" s="140">
        <v>3452</v>
      </c>
      <c r="D82" s="140">
        <v>3360</v>
      </c>
      <c r="E82" s="140">
        <v>3516</v>
      </c>
      <c r="F82" s="140">
        <v>3239</v>
      </c>
      <c r="G82" s="140">
        <v>3352</v>
      </c>
      <c r="H82" s="140">
        <v>3249</v>
      </c>
      <c r="I82" s="140">
        <v>3394</v>
      </c>
      <c r="J82" s="140">
        <v>3367</v>
      </c>
      <c r="K82" s="140">
        <v>3664</v>
      </c>
      <c r="M82" s="1"/>
      <c r="N82" s="1"/>
      <c r="O82" s="1"/>
      <c r="P82" s="1"/>
      <c r="Q82" s="1"/>
      <c r="R82" s="1"/>
      <c r="S82" s="30"/>
      <c r="T82" s="1"/>
      <c r="U82" s="1"/>
      <c r="V82" s="1"/>
      <c r="W82" s="1"/>
    </row>
    <row r="83" spans="2:23">
      <c r="B83" s="139" t="s">
        <v>166</v>
      </c>
      <c r="C83" s="140">
        <v>3697</v>
      </c>
      <c r="D83" s="140">
        <v>3695</v>
      </c>
      <c r="E83" s="140">
        <v>3558</v>
      </c>
      <c r="F83" s="140">
        <v>3507</v>
      </c>
      <c r="G83" s="140">
        <v>3248</v>
      </c>
      <c r="H83" s="140">
        <v>3262</v>
      </c>
      <c r="I83" s="140">
        <v>3339</v>
      </c>
      <c r="J83" s="140">
        <v>3419</v>
      </c>
      <c r="K83" s="140">
        <v>3226</v>
      </c>
      <c r="O83" s="11"/>
      <c r="P83" s="11"/>
      <c r="Q83" s="11"/>
      <c r="R83" s="11"/>
      <c r="S83" s="31"/>
      <c r="T83" s="11"/>
      <c r="U83" s="11"/>
      <c r="V83" s="11"/>
      <c r="W83" s="11"/>
    </row>
    <row r="84" spans="2:23">
      <c r="B84" s="139" t="s">
        <v>247</v>
      </c>
      <c r="C84" s="140">
        <v>14799</v>
      </c>
      <c r="D84" s="140">
        <v>14705</v>
      </c>
      <c r="E84" s="140">
        <v>14788</v>
      </c>
      <c r="F84" s="140">
        <v>14582</v>
      </c>
      <c r="G84" s="140">
        <v>14466</v>
      </c>
      <c r="H84" s="140">
        <v>14223</v>
      </c>
      <c r="I84" s="140">
        <v>14444</v>
      </c>
      <c r="J84" s="140">
        <v>14548</v>
      </c>
      <c r="K84" s="140">
        <v>14724</v>
      </c>
      <c r="O84" s="11"/>
      <c r="P84" s="11"/>
      <c r="Q84" s="11"/>
      <c r="R84" s="11"/>
      <c r="S84" s="31"/>
      <c r="T84" s="11"/>
      <c r="U84" s="11"/>
      <c r="V84" s="11"/>
      <c r="W84" s="11"/>
    </row>
    <row r="85" spans="2:23">
      <c r="O85" s="11"/>
      <c r="P85" s="11"/>
      <c r="Q85" s="11"/>
      <c r="R85" s="11"/>
      <c r="S85" s="31"/>
      <c r="T85" s="11"/>
      <c r="U85" s="11"/>
      <c r="V85" s="11"/>
      <c r="W85" s="11"/>
    </row>
    <row r="87" spans="2:23">
      <c r="M87" s="1"/>
      <c r="N87" s="1"/>
      <c r="O87" s="1"/>
      <c r="P87" s="1"/>
      <c r="Q87" s="1"/>
      <c r="R87" s="1"/>
      <c r="S87" s="30"/>
      <c r="T87" s="1"/>
      <c r="U87" s="1"/>
      <c r="V87" s="1"/>
      <c r="W87" s="1"/>
    </row>
    <row r="88" spans="2:23">
      <c r="O88" s="11"/>
      <c r="P88" s="11"/>
      <c r="Q88" s="11"/>
      <c r="R88" s="11"/>
      <c r="S88" s="31"/>
      <c r="T88" s="11"/>
      <c r="U88" s="11"/>
      <c r="V88" s="11"/>
      <c r="W88" s="11"/>
    </row>
    <row r="89" spans="2:23">
      <c r="O89" s="11"/>
      <c r="P89" s="11"/>
      <c r="Q89" s="11"/>
      <c r="R89" s="11"/>
      <c r="S89" s="31"/>
      <c r="T89" s="11"/>
      <c r="U89" s="11"/>
      <c r="V89" s="11"/>
      <c r="W89" s="11"/>
    </row>
    <row r="90" spans="2:23">
      <c r="O90" s="11"/>
      <c r="P90" s="11"/>
      <c r="Q90" s="11"/>
      <c r="R90" s="11"/>
      <c r="S90" s="31"/>
      <c r="T90" s="11"/>
      <c r="U90" s="11"/>
      <c r="V90" s="11"/>
      <c r="W90" s="11"/>
    </row>
    <row r="92" spans="2:23">
      <c r="M92" s="1"/>
      <c r="N92" s="1"/>
      <c r="O92" s="1"/>
      <c r="P92" s="1"/>
      <c r="Q92" s="1"/>
      <c r="R92" s="1"/>
      <c r="S92" s="30"/>
      <c r="T92" s="1"/>
      <c r="U92" s="1"/>
      <c r="V92" s="1"/>
      <c r="W92" s="1"/>
    </row>
    <row r="93" spans="2:23">
      <c r="O93" s="11"/>
      <c r="P93" s="11"/>
      <c r="Q93" s="11"/>
      <c r="R93" s="11"/>
      <c r="S93" s="31"/>
      <c r="T93" s="11"/>
      <c r="U93" s="11"/>
      <c r="V93" s="11"/>
      <c r="W93" s="11"/>
    </row>
    <row r="94" spans="2:23">
      <c r="O94" s="11"/>
      <c r="P94" s="11"/>
      <c r="Q94" s="11"/>
      <c r="R94" s="11"/>
      <c r="S94" s="31"/>
      <c r="T94" s="11"/>
      <c r="U94" s="11"/>
      <c r="V94" s="11"/>
      <c r="W94" s="11"/>
    </row>
    <row r="95" spans="2:23">
      <c r="O95" s="11"/>
      <c r="P95" s="11"/>
      <c r="Q95" s="11"/>
      <c r="R95" s="11"/>
      <c r="S95" s="31"/>
      <c r="T95" s="11"/>
      <c r="U95" s="11"/>
      <c r="V95" s="11"/>
      <c r="W95" s="11"/>
    </row>
    <row r="97" spans="13:23">
      <c r="M97" s="1"/>
      <c r="N97" s="1"/>
      <c r="O97" s="1"/>
      <c r="P97" s="1"/>
      <c r="Q97" s="1"/>
      <c r="R97" s="1"/>
      <c r="S97" s="30"/>
      <c r="T97" s="1"/>
      <c r="U97" s="1"/>
      <c r="V97" s="1"/>
      <c r="W97" s="1"/>
    </row>
    <row r="98" spans="13:23">
      <c r="O98" s="11"/>
      <c r="P98" s="11"/>
      <c r="Q98" s="11"/>
      <c r="R98" s="11"/>
      <c r="S98" s="31"/>
      <c r="T98" s="11"/>
      <c r="U98" s="11"/>
      <c r="V98" s="11"/>
      <c r="W98" s="11"/>
    </row>
    <row r="99" spans="13:23">
      <c r="O99" s="11"/>
      <c r="P99" s="11"/>
      <c r="Q99" s="11"/>
      <c r="R99" s="11"/>
      <c r="S99" s="31"/>
      <c r="T99" s="11"/>
      <c r="U99" s="11"/>
      <c r="V99" s="11"/>
      <c r="W99" s="11"/>
    </row>
    <row r="100" spans="13:23">
      <c r="O100" s="11"/>
      <c r="P100" s="11"/>
      <c r="Q100" s="11"/>
      <c r="R100" s="11"/>
      <c r="S100" s="31"/>
      <c r="T100" s="11"/>
      <c r="U100" s="11"/>
      <c r="V100" s="11"/>
      <c r="W100" s="11"/>
    </row>
    <row r="102" spans="13:23">
      <c r="M102" s="1"/>
      <c r="N102" s="1"/>
      <c r="O102" s="1"/>
      <c r="P102" s="1"/>
      <c r="Q102" s="1"/>
      <c r="R102" s="1"/>
      <c r="S102" s="30"/>
      <c r="T102" s="1"/>
      <c r="U102" s="1"/>
      <c r="V102" s="1"/>
      <c r="W102" s="1"/>
    </row>
    <row r="103" spans="13:23">
      <c r="O103" s="11"/>
      <c r="P103" s="11"/>
      <c r="Q103" s="11"/>
      <c r="R103" s="11"/>
      <c r="S103" s="31"/>
      <c r="T103" s="11"/>
      <c r="U103" s="11"/>
      <c r="V103" s="11"/>
      <c r="W103" s="11"/>
    </row>
    <row r="104" spans="13:23">
      <c r="O104" s="11"/>
      <c r="P104" s="11"/>
      <c r="Q104" s="11"/>
      <c r="R104" s="11"/>
      <c r="S104" s="31"/>
      <c r="T104" s="11"/>
      <c r="U104" s="11"/>
      <c r="V104" s="11"/>
      <c r="W104" s="11"/>
    </row>
    <row r="105" spans="13:23">
      <c r="O105" s="11"/>
      <c r="P105" s="11"/>
      <c r="Q105" s="11"/>
      <c r="R105" s="11"/>
      <c r="S105" s="31"/>
      <c r="T105" s="11"/>
      <c r="U105" s="11"/>
      <c r="V105" s="11"/>
      <c r="W105" s="11"/>
    </row>
    <row r="107" spans="13:23">
      <c r="M107" s="1"/>
      <c r="N107" s="1"/>
      <c r="O107" s="1"/>
      <c r="P107" s="1"/>
      <c r="Q107" s="1"/>
      <c r="R107" s="1"/>
      <c r="S107" s="30"/>
      <c r="T107" s="1"/>
      <c r="U107" s="1"/>
      <c r="V107" s="1"/>
      <c r="W107" s="1"/>
    </row>
    <row r="108" spans="13:23">
      <c r="O108" s="11"/>
      <c r="P108" s="11"/>
      <c r="Q108" s="11"/>
      <c r="R108" s="11"/>
      <c r="S108" s="31"/>
      <c r="T108" s="11"/>
      <c r="U108" s="11"/>
      <c r="V108" s="11"/>
      <c r="W108" s="11"/>
    </row>
    <row r="109" spans="13:23">
      <c r="O109" s="11"/>
      <c r="P109" s="11"/>
      <c r="Q109" s="11"/>
      <c r="R109" s="11"/>
      <c r="S109" s="31"/>
      <c r="T109" s="11"/>
      <c r="U109" s="11"/>
      <c r="V109" s="11"/>
      <c r="W109" s="11"/>
    </row>
    <row r="110" spans="13:23">
      <c r="O110" s="11"/>
      <c r="P110" s="11"/>
      <c r="Q110" s="11"/>
      <c r="R110" s="11"/>
      <c r="S110" s="31"/>
      <c r="T110" s="11"/>
      <c r="U110" s="11"/>
      <c r="V110" s="11"/>
      <c r="W110" s="11"/>
    </row>
    <row r="112" spans="13:23">
      <c r="M112" s="1"/>
      <c r="N112" s="1"/>
      <c r="O112" s="1"/>
      <c r="P112" s="1"/>
      <c r="Q112" s="1"/>
      <c r="R112" s="1"/>
      <c r="S112" s="30"/>
      <c r="T112" s="1"/>
      <c r="U112" s="1"/>
      <c r="V112" s="1"/>
      <c r="W112" s="1"/>
    </row>
    <row r="113" spans="13:23">
      <c r="O113" s="11"/>
      <c r="P113" s="11"/>
      <c r="Q113" s="11"/>
      <c r="R113" s="11"/>
      <c r="S113" s="31"/>
      <c r="T113" s="11"/>
      <c r="U113" s="11"/>
      <c r="V113" s="11"/>
      <c r="W113" s="11"/>
    </row>
    <row r="114" spans="13:23">
      <c r="O114" s="11"/>
      <c r="P114" s="11"/>
      <c r="Q114" s="11"/>
      <c r="R114" s="11"/>
      <c r="S114" s="31"/>
      <c r="T114" s="11"/>
      <c r="U114" s="11"/>
      <c r="V114" s="11"/>
      <c r="W114" s="11"/>
    </row>
    <row r="115" spans="13:23">
      <c r="O115" s="11"/>
      <c r="P115" s="11"/>
      <c r="Q115" s="11"/>
      <c r="R115" s="11"/>
      <c r="S115" s="31"/>
      <c r="T115" s="11"/>
      <c r="U115" s="11"/>
      <c r="V115" s="11"/>
      <c r="W115" s="11"/>
    </row>
    <row r="117" spans="13:23">
      <c r="M117" s="1"/>
      <c r="N117" s="1"/>
      <c r="O117" s="1"/>
      <c r="P117" s="1"/>
      <c r="Q117" s="1"/>
      <c r="R117" s="1"/>
      <c r="S117" s="30"/>
      <c r="T117" s="1"/>
      <c r="U117" s="1"/>
      <c r="V117" s="1"/>
      <c r="W117" s="1"/>
    </row>
    <row r="118" spans="13:23">
      <c r="O118" s="11"/>
      <c r="P118" s="11"/>
      <c r="Q118" s="11"/>
      <c r="R118" s="11"/>
      <c r="S118" s="31"/>
      <c r="T118" s="11"/>
      <c r="U118" s="11"/>
      <c r="V118" s="11"/>
      <c r="W118" s="11"/>
    </row>
    <row r="119" spans="13:23">
      <c r="O119" s="11"/>
      <c r="P119" s="11"/>
      <c r="Q119" s="11"/>
      <c r="R119" s="11"/>
      <c r="S119" s="31"/>
      <c r="T119" s="11"/>
      <c r="U119" s="11"/>
      <c r="V119" s="11"/>
      <c r="W119" s="11"/>
    </row>
    <row r="120" spans="13:23">
      <c r="O120" s="11"/>
      <c r="P120" s="11"/>
      <c r="Q120" s="11"/>
      <c r="R120" s="11"/>
      <c r="S120" s="31"/>
      <c r="T120" s="11"/>
      <c r="U120" s="11"/>
      <c r="V120" s="11"/>
      <c r="W120" s="11"/>
    </row>
    <row r="122" spans="13:23">
      <c r="M122" s="1"/>
      <c r="N122" s="1"/>
      <c r="O122" s="1"/>
      <c r="P122" s="1"/>
      <c r="Q122" s="1"/>
      <c r="R122" s="1"/>
      <c r="S122" s="30"/>
      <c r="T122" s="1"/>
      <c r="U122" s="1"/>
      <c r="V122" s="1"/>
      <c r="W122" s="1"/>
    </row>
    <row r="123" spans="13:23">
      <c r="O123" s="11"/>
      <c r="P123" s="11"/>
      <c r="Q123" s="11"/>
      <c r="R123" s="11"/>
      <c r="S123" s="31"/>
      <c r="T123" s="11"/>
      <c r="U123" s="11"/>
      <c r="V123" s="11"/>
      <c r="W123" s="11"/>
    </row>
    <row r="124" spans="13:23">
      <c r="O124" s="11"/>
      <c r="P124" s="11"/>
      <c r="Q124" s="11"/>
      <c r="R124" s="11"/>
      <c r="S124" s="31"/>
      <c r="T124" s="11"/>
      <c r="U124" s="11"/>
      <c r="V124" s="11"/>
      <c r="W124" s="11"/>
    </row>
    <row r="125" spans="13:23">
      <c r="O125" s="11"/>
      <c r="P125" s="11"/>
      <c r="Q125" s="11"/>
      <c r="R125" s="11"/>
      <c r="S125" s="31"/>
      <c r="T125" s="11"/>
      <c r="U125" s="11"/>
      <c r="V125" s="11"/>
      <c r="W125" s="11"/>
    </row>
    <row r="127" spans="13:23">
      <c r="M127" s="1"/>
      <c r="N127" s="1"/>
      <c r="O127" s="1"/>
      <c r="P127" s="1"/>
      <c r="Q127" s="1"/>
      <c r="R127" s="1"/>
      <c r="S127" s="30"/>
      <c r="T127" s="1"/>
      <c r="U127" s="1"/>
      <c r="V127" s="1"/>
      <c r="W127" s="1"/>
    </row>
    <row r="128" spans="13:23">
      <c r="O128" s="11"/>
      <c r="P128" s="11"/>
      <c r="Q128" s="11"/>
      <c r="R128" s="11"/>
      <c r="S128" s="31"/>
      <c r="T128" s="11"/>
      <c r="U128" s="11"/>
      <c r="V128" s="11"/>
      <c r="W128" s="11"/>
    </row>
    <row r="129" spans="13:23">
      <c r="O129" s="11"/>
      <c r="P129" s="11"/>
      <c r="Q129" s="11"/>
      <c r="R129" s="11"/>
      <c r="S129" s="31"/>
      <c r="T129" s="11"/>
      <c r="U129" s="11"/>
      <c r="V129" s="11"/>
      <c r="W129" s="11"/>
    </row>
    <row r="130" spans="13:23">
      <c r="O130" s="11"/>
      <c r="P130" s="11"/>
      <c r="Q130" s="11"/>
      <c r="R130" s="11"/>
      <c r="S130" s="31"/>
      <c r="T130" s="11"/>
      <c r="U130" s="11"/>
      <c r="V130" s="11"/>
      <c r="W130" s="11"/>
    </row>
    <row r="132" spans="13:23">
      <c r="M132" s="1"/>
      <c r="N132" s="1"/>
      <c r="O132" s="1"/>
      <c r="P132" s="1"/>
      <c r="Q132" s="1"/>
      <c r="R132" s="1"/>
      <c r="S132" s="30"/>
      <c r="T132" s="1"/>
      <c r="U132" s="1"/>
      <c r="V132" s="1"/>
      <c r="W132" s="1"/>
    </row>
    <row r="133" spans="13:23">
      <c r="O133" s="11"/>
      <c r="P133" s="11"/>
      <c r="Q133" s="11"/>
      <c r="R133" s="11"/>
      <c r="S133" s="31"/>
      <c r="T133" s="11"/>
      <c r="U133" s="11"/>
      <c r="V133" s="11"/>
      <c r="W133" s="11"/>
    </row>
    <row r="134" spans="13:23">
      <c r="O134" s="11"/>
      <c r="P134" s="11"/>
      <c r="Q134" s="11"/>
      <c r="R134" s="11"/>
      <c r="S134" s="31"/>
      <c r="T134" s="11"/>
      <c r="U134" s="11"/>
      <c r="V134" s="11"/>
      <c r="W134" s="11"/>
    </row>
    <row r="135" spans="13:23">
      <c r="O135" s="11"/>
      <c r="P135" s="11"/>
      <c r="Q135" s="11"/>
      <c r="R135" s="11"/>
      <c r="S135" s="31"/>
      <c r="T135" s="11"/>
      <c r="U135" s="11"/>
      <c r="V135" s="11"/>
      <c r="W135" s="11"/>
    </row>
    <row r="137" spans="13:23">
      <c r="M137" s="1"/>
      <c r="N137" s="1"/>
      <c r="O137" s="1"/>
      <c r="P137" s="1"/>
      <c r="Q137" s="1"/>
      <c r="R137" s="1"/>
      <c r="S137" s="30"/>
      <c r="T137" s="1"/>
      <c r="U137" s="1"/>
      <c r="V137" s="1"/>
      <c r="W137" s="1"/>
    </row>
    <row r="138" spans="13:23">
      <c r="O138" s="11"/>
      <c r="P138" s="11"/>
      <c r="Q138" s="11"/>
      <c r="R138" s="11"/>
      <c r="S138" s="31"/>
      <c r="T138" s="11"/>
      <c r="U138" s="11"/>
      <c r="V138" s="11"/>
      <c r="W138" s="11"/>
    </row>
    <row r="139" spans="13:23">
      <c r="O139" s="11"/>
      <c r="P139" s="11"/>
      <c r="Q139" s="11"/>
      <c r="R139" s="11"/>
      <c r="S139" s="31"/>
      <c r="T139" s="11"/>
      <c r="U139" s="11"/>
      <c r="V139" s="11"/>
      <c r="W139" s="11"/>
    </row>
    <row r="141" spans="13:23">
      <c r="M141" s="1"/>
      <c r="N141" s="1"/>
      <c r="O141" s="1"/>
      <c r="P141" s="1"/>
      <c r="Q141" s="1"/>
      <c r="R141" s="1"/>
      <c r="S141" s="30"/>
      <c r="T141" s="1"/>
      <c r="U141" s="1"/>
      <c r="V141" s="1"/>
      <c r="W141" s="1"/>
    </row>
    <row r="142" spans="13:23">
      <c r="O142" s="11"/>
      <c r="P142" s="11"/>
      <c r="Q142" s="11"/>
      <c r="R142" s="11"/>
      <c r="S142" s="31"/>
      <c r="T142" s="11"/>
      <c r="U142" s="11"/>
      <c r="V142" s="11"/>
      <c r="W142" s="11"/>
    </row>
    <row r="143" spans="13:23">
      <c r="O143" s="11"/>
      <c r="P143" s="11"/>
      <c r="Q143" s="11"/>
      <c r="R143" s="11"/>
      <c r="S143" s="31"/>
      <c r="T143" s="11"/>
      <c r="U143" s="11"/>
      <c r="V143" s="11"/>
      <c r="W143" s="11"/>
    </row>
    <row r="144" spans="13:23">
      <c r="O144" s="11"/>
      <c r="P144" s="11"/>
      <c r="Q144" s="11"/>
      <c r="R144" s="11"/>
      <c r="S144" s="31"/>
      <c r="T144" s="11"/>
      <c r="U144" s="11"/>
      <c r="V144" s="11"/>
      <c r="W144" s="11"/>
    </row>
    <row r="146" spans="13:23">
      <c r="M146" s="1"/>
      <c r="N146" s="1"/>
      <c r="O146" s="1"/>
      <c r="P146" s="1"/>
      <c r="Q146" s="1"/>
      <c r="R146" s="1"/>
      <c r="S146" s="30"/>
      <c r="T146" s="1"/>
      <c r="U146" s="1"/>
      <c r="V146" s="1"/>
      <c r="W146" s="1"/>
    </row>
    <row r="147" spans="13:23">
      <c r="O147" s="11"/>
      <c r="P147" s="11"/>
      <c r="Q147" s="11"/>
      <c r="R147" s="11"/>
      <c r="S147" s="31"/>
      <c r="T147" s="11"/>
      <c r="U147" s="11"/>
      <c r="V147" s="11"/>
      <c r="W147" s="11"/>
    </row>
    <row r="148" spans="13:23">
      <c r="O148" s="11"/>
      <c r="P148" s="11"/>
      <c r="Q148" s="11"/>
      <c r="R148" s="11"/>
      <c r="S148" s="31"/>
      <c r="T148" s="11"/>
      <c r="U148" s="11"/>
      <c r="V148" s="11"/>
      <c r="W148" s="11"/>
    </row>
    <row r="149" spans="13:23">
      <c r="O149" s="11"/>
      <c r="P149" s="11"/>
      <c r="Q149" s="11"/>
      <c r="R149" s="11"/>
      <c r="S149" s="31"/>
      <c r="T149" s="11"/>
      <c r="U149" s="11"/>
      <c r="V149" s="11"/>
      <c r="W149" s="11"/>
    </row>
    <row r="151" spans="13:23">
      <c r="M151" s="1"/>
      <c r="N151" s="1"/>
      <c r="O151" s="1"/>
      <c r="P151" s="1"/>
      <c r="Q151" s="1"/>
      <c r="R151" s="1"/>
      <c r="S151" s="30"/>
      <c r="T151" s="1"/>
      <c r="U151" s="1"/>
      <c r="V151" s="1"/>
      <c r="W151" s="1"/>
    </row>
    <row r="152" spans="13:23">
      <c r="O152" s="11"/>
      <c r="P152" s="11"/>
      <c r="Q152" s="11"/>
      <c r="R152" s="11"/>
      <c r="S152" s="31"/>
      <c r="T152" s="11"/>
      <c r="U152" s="11"/>
      <c r="V152" s="11"/>
      <c r="W152" s="11"/>
    </row>
    <row r="153" spans="13:23">
      <c r="O153" s="11"/>
      <c r="P153" s="11"/>
      <c r="Q153" s="11"/>
      <c r="R153" s="11"/>
      <c r="S153" s="31"/>
      <c r="T153" s="11"/>
      <c r="U153" s="11"/>
      <c r="V153" s="11"/>
      <c r="W153" s="11"/>
    </row>
    <row r="154" spans="13:23">
      <c r="O154" s="11"/>
      <c r="P154" s="11"/>
      <c r="Q154" s="11"/>
      <c r="R154" s="11"/>
      <c r="S154" s="31"/>
      <c r="T154" s="11"/>
      <c r="U154" s="11"/>
      <c r="V154" s="11"/>
      <c r="W154" s="11"/>
    </row>
    <row r="156" spans="13:23">
      <c r="M156" s="1"/>
      <c r="N156" s="1"/>
      <c r="O156" s="1"/>
      <c r="P156" s="1"/>
      <c r="Q156" s="1"/>
      <c r="R156" s="1"/>
      <c r="S156" s="30"/>
      <c r="T156" s="1"/>
      <c r="U156" s="1"/>
      <c r="V156" s="1"/>
      <c r="W156" s="1"/>
    </row>
    <row r="157" spans="13:23">
      <c r="O157" s="11"/>
      <c r="P157" s="11"/>
      <c r="Q157" s="11"/>
      <c r="R157" s="11"/>
      <c r="S157" s="31"/>
      <c r="T157" s="11"/>
      <c r="U157" s="11"/>
      <c r="V157" s="11"/>
      <c r="W157" s="11"/>
    </row>
    <row r="158" spans="13:23">
      <c r="O158" s="11"/>
      <c r="P158" s="11"/>
      <c r="Q158" s="11"/>
      <c r="R158" s="11"/>
      <c r="S158" s="31"/>
      <c r="T158" s="11"/>
      <c r="U158" s="11"/>
      <c r="V158" s="11"/>
      <c r="W158" s="11"/>
    </row>
    <row r="160" spans="13:23">
      <c r="M160" s="1"/>
      <c r="N160" s="1"/>
      <c r="O160" s="1"/>
      <c r="P160" s="1"/>
      <c r="Q160" s="1"/>
      <c r="R160" s="1"/>
      <c r="S160" s="30"/>
      <c r="T160" s="1"/>
      <c r="U160" s="1"/>
      <c r="V160" s="1"/>
      <c r="W160" s="1"/>
    </row>
    <row r="161" spans="13:23">
      <c r="O161" s="11"/>
      <c r="P161" s="11"/>
      <c r="Q161" s="11"/>
      <c r="R161" s="11"/>
      <c r="S161" s="31"/>
      <c r="T161" s="11"/>
      <c r="U161" s="11"/>
      <c r="V161" s="11"/>
      <c r="W161" s="11"/>
    </row>
    <row r="162" spans="13:23">
      <c r="O162" s="11"/>
      <c r="P162" s="11"/>
      <c r="Q162" s="11"/>
      <c r="R162" s="11"/>
      <c r="S162" s="31"/>
      <c r="T162" s="11"/>
      <c r="U162" s="11"/>
      <c r="V162" s="11"/>
      <c r="W162" s="11"/>
    </row>
    <row r="163" spans="13:23">
      <c r="O163" s="11"/>
      <c r="P163" s="11"/>
      <c r="Q163" s="11"/>
      <c r="R163" s="11"/>
      <c r="S163" s="31"/>
      <c r="T163" s="11"/>
      <c r="U163" s="11"/>
      <c r="V163" s="11"/>
      <c r="W163" s="11"/>
    </row>
    <row r="165" spans="13:23">
      <c r="M165" s="1"/>
      <c r="N165" s="1"/>
      <c r="O165" s="1"/>
      <c r="P165" s="1"/>
      <c r="Q165" s="1"/>
      <c r="R165" s="1"/>
      <c r="S165" s="30"/>
      <c r="T165" s="1"/>
      <c r="U165" s="1"/>
      <c r="V165" s="1"/>
      <c r="W165" s="1"/>
    </row>
    <row r="166" spans="13:23">
      <c r="O166" s="11"/>
      <c r="P166" s="11"/>
      <c r="Q166" s="11"/>
      <c r="R166" s="11"/>
      <c r="S166" s="31"/>
      <c r="T166" s="11"/>
      <c r="U166" s="11"/>
      <c r="V166" s="11"/>
      <c r="W166" s="11"/>
    </row>
    <row r="167" spans="13:23">
      <c r="O167" s="11"/>
      <c r="P167" s="11"/>
      <c r="Q167" s="11"/>
      <c r="R167" s="11"/>
      <c r="S167" s="31"/>
      <c r="T167" s="11"/>
      <c r="U167" s="11"/>
      <c r="V167" s="11"/>
      <c r="W167" s="11"/>
    </row>
    <row r="168" spans="13:23">
      <c r="O168" s="11"/>
      <c r="P168" s="11"/>
      <c r="Q168" s="11"/>
      <c r="R168" s="11"/>
      <c r="S168" s="31"/>
      <c r="T168" s="11"/>
      <c r="U168" s="11"/>
      <c r="V168" s="11"/>
      <c r="W168" s="11"/>
    </row>
    <row r="170" spans="13:23">
      <c r="M170" s="1"/>
      <c r="N170" s="1"/>
      <c r="O170" s="1"/>
      <c r="P170" s="1"/>
      <c r="Q170" s="1"/>
      <c r="R170" s="1"/>
      <c r="S170" s="30"/>
      <c r="T170" s="1"/>
      <c r="U170" s="1"/>
      <c r="V170" s="1"/>
      <c r="W170" s="1"/>
    </row>
    <row r="171" spans="13:23">
      <c r="O171" s="11"/>
      <c r="P171" s="11"/>
      <c r="Q171" s="11"/>
      <c r="R171" s="11"/>
      <c r="S171" s="31"/>
      <c r="T171" s="11"/>
      <c r="U171" s="11"/>
      <c r="V171" s="11"/>
      <c r="W171" s="11"/>
    </row>
    <row r="172" spans="13:23">
      <c r="O172" s="11"/>
      <c r="P172" s="11"/>
      <c r="Q172" s="11"/>
      <c r="R172" s="11"/>
      <c r="S172" s="31"/>
      <c r="T172" s="11"/>
      <c r="U172" s="11"/>
      <c r="V172" s="11"/>
      <c r="W172" s="11"/>
    </row>
    <row r="173" spans="13:23">
      <c r="O173" s="11"/>
      <c r="P173" s="11"/>
      <c r="Q173" s="11"/>
      <c r="R173" s="11"/>
      <c r="S173" s="31"/>
      <c r="T173" s="11"/>
      <c r="U173" s="11"/>
      <c r="V173" s="11"/>
      <c r="W173" s="11"/>
    </row>
    <row r="175" spans="13:23">
      <c r="M175" s="1"/>
      <c r="N175" s="1"/>
      <c r="O175" s="1"/>
      <c r="P175" s="1"/>
      <c r="Q175" s="1"/>
      <c r="R175" s="1"/>
      <c r="S175" s="30"/>
      <c r="T175" s="1"/>
      <c r="U175" s="1"/>
      <c r="V175" s="1"/>
      <c r="W175" s="1"/>
    </row>
    <row r="176" spans="13:23">
      <c r="O176" s="11"/>
      <c r="P176" s="11"/>
      <c r="Q176" s="11"/>
      <c r="R176" s="11"/>
      <c r="S176" s="31"/>
      <c r="T176" s="11"/>
      <c r="U176" s="11"/>
      <c r="V176" s="11"/>
      <c r="W176" s="11"/>
    </row>
    <row r="177" spans="13:23">
      <c r="O177" s="11"/>
      <c r="P177" s="11"/>
      <c r="Q177" s="11"/>
      <c r="R177" s="11"/>
      <c r="S177" s="31"/>
      <c r="T177" s="11"/>
      <c r="U177" s="11"/>
      <c r="V177" s="11"/>
      <c r="W177" s="11"/>
    </row>
    <row r="178" spans="13:23">
      <c r="O178" s="11"/>
      <c r="P178" s="11"/>
      <c r="Q178" s="11"/>
      <c r="R178" s="11"/>
      <c r="S178" s="31"/>
      <c r="T178" s="11"/>
      <c r="U178" s="11"/>
      <c r="V178" s="11"/>
      <c r="W178" s="11"/>
    </row>
    <row r="180" spans="13:23">
      <c r="M180" s="1"/>
      <c r="N180" s="1"/>
      <c r="O180" s="1"/>
      <c r="P180" s="1"/>
      <c r="Q180" s="1"/>
      <c r="R180" s="1"/>
      <c r="S180" s="30"/>
      <c r="T180" s="1"/>
      <c r="U180" s="1"/>
      <c r="V180" s="1"/>
      <c r="W180" s="1"/>
    </row>
    <row r="181" spans="13:23">
      <c r="O181" s="11"/>
      <c r="P181" s="11"/>
      <c r="Q181" s="11"/>
      <c r="R181" s="11"/>
      <c r="S181" s="31"/>
      <c r="T181" s="11"/>
      <c r="U181" s="11"/>
      <c r="V181" s="11"/>
      <c r="W181" s="11"/>
    </row>
    <row r="182" spans="13:23">
      <c r="O182" s="11"/>
      <c r="P182" s="11"/>
      <c r="Q182" s="11"/>
      <c r="R182" s="11"/>
      <c r="S182" s="31"/>
      <c r="T182" s="11"/>
      <c r="U182" s="11"/>
      <c r="V182" s="11"/>
      <c r="W182" s="11"/>
    </row>
    <row r="184" spans="13:23">
      <c r="M184" s="1"/>
      <c r="N184" s="1"/>
      <c r="O184" s="1"/>
      <c r="P184" s="1"/>
      <c r="Q184" s="1"/>
      <c r="R184" s="1"/>
      <c r="S184" s="30"/>
      <c r="T184" s="1"/>
      <c r="U184" s="1"/>
      <c r="V184" s="1"/>
      <c r="W184" s="1"/>
    </row>
    <row r="185" spans="13:23">
      <c r="O185" s="11"/>
      <c r="P185" s="11"/>
      <c r="Q185" s="11"/>
      <c r="R185" s="11"/>
      <c r="S185" s="31"/>
      <c r="T185" s="11"/>
      <c r="U185" s="11"/>
      <c r="V185" s="11"/>
      <c r="W185" s="11"/>
    </row>
    <row r="186" spans="13:23">
      <c r="O186" s="11"/>
      <c r="P186" s="11"/>
      <c r="Q186" s="11"/>
      <c r="R186" s="11"/>
      <c r="S186" s="31"/>
      <c r="T186" s="11"/>
      <c r="U186" s="11"/>
      <c r="V186" s="11"/>
      <c r="W186" s="11"/>
    </row>
    <row r="187" spans="13:23">
      <c r="O187" s="11"/>
      <c r="P187" s="11"/>
      <c r="Q187" s="11"/>
      <c r="R187" s="11"/>
      <c r="S187" s="31"/>
      <c r="T187" s="11"/>
      <c r="U187" s="11"/>
      <c r="V187" s="11"/>
      <c r="W187" s="11"/>
    </row>
    <row r="189" spans="13:23">
      <c r="M189" s="1"/>
      <c r="N189" s="1"/>
      <c r="O189" s="1"/>
      <c r="P189" s="1"/>
      <c r="Q189" s="1"/>
      <c r="R189" s="1"/>
      <c r="S189" s="30"/>
      <c r="T189" s="1"/>
      <c r="U189" s="1"/>
      <c r="V189" s="1"/>
      <c r="W189" s="1"/>
    </row>
    <row r="190" spans="13:23">
      <c r="O190" s="11"/>
      <c r="P190" s="11"/>
      <c r="Q190" s="11"/>
      <c r="R190" s="11"/>
      <c r="S190" s="31"/>
      <c r="T190" s="11"/>
      <c r="U190" s="11"/>
      <c r="V190" s="11"/>
      <c r="W190" s="11"/>
    </row>
    <row r="191" spans="13:23">
      <c r="O191" s="11"/>
      <c r="P191" s="11"/>
      <c r="Q191" s="11"/>
      <c r="R191" s="11"/>
      <c r="S191" s="31"/>
      <c r="T191" s="11"/>
      <c r="U191" s="11"/>
      <c r="V191" s="11"/>
      <c r="W191" s="11"/>
    </row>
    <row r="192" spans="13:23">
      <c r="O192" s="11"/>
      <c r="P192" s="11"/>
      <c r="Q192" s="11"/>
      <c r="R192" s="11"/>
      <c r="S192" s="31"/>
      <c r="T192" s="11"/>
      <c r="U192" s="11"/>
      <c r="V192" s="11"/>
      <c r="W192" s="11"/>
    </row>
    <row r="194" spans="13:23">
      <c r="M194" s="1"/>
      <c r="N194" s="1"/>
      <c r="O194" s="1"/>
      <c r="P194" s="1"/>
      <c r="Q194" s="1"/>
      <c r="R194" s="1"/>
      <c r="S194" s="30"/>
      <c r="T194" s="1"/>
      <c r="U194" s="1"/>
      <c r="V194" s="1"/>
      <c r="W194" s="1"/>
    </row>
    <row r="195" spans="13:23">
      <c r="O195" s="11"/>
      <c r="P195" s="11"/>
      <c r="Q195" s="11"/>
      <c r="R195" s="11"/>
      <c r="S195" s="31"/>
      <c r="T195" s="11"/>
      <c r="U195" s="11"/>
      <c r="V195" s="11"/>
      <c r="W195" s="11"/>
    </row>
    <row r="196" spans="13:23">
      <c r="O196" s="11"/>
      <c r="P196" s="11"/>
      <c r="Q196" s="11"/>
      <c r="R196" s="11"/>
      <c r="S196" s="31"/>
      <c r="T196" s="11"/>
      <c r="U196" s="11"/>
      <c r="V196" s="11"/>
      <c r="W196" s="11"/>
    </row>
    <row r="197" spans="13:23">
      <c r="O197" s="11"/>
      <c r="P197" s="11"/>
      <c r="Q197" s="11"/>
      <c r="R197" s="11"/>
      <c r="S197" s="31"/>
      <c r="T197" s="11"/>
      <c r="U197" s="11"/>
      <c r="V197" s="11"/>
      <c r="W197" s="11"/>
    </row>
    <row r="199" spans="13:23">
      <c r="M199" s="1"/>
      <c r="N199" s="1"/>
      <c r="O199" s="1"/>
      <c r="P199" s="1"/>
      <c r="Q199" s="1"/>
      <c r="R199" s="1"/>
      <c r="S199" s="30"/>
      <c r="T199" s="1"/>
      <c r="U199" s="1"/>
      <c r="V199" s="1"/>
      <c r="W199" s="1"/>
    </row>
    <row r="200" spans="13:23">
      <c r="O200" s="11"/>
      <c r="P200" s="11"/>
      <c r="Q200" s="11"/>
      <c r="R200" s="11"/>
      <c r="S200" s="31"/>
      <c r="T200" s="11"/>
      <c r="U200" s="11"/>
      <c r="V200" s="11"/>
      <c r="W200" s="11"/>
    </row>
    <row r="201" spans="13:23">
      <c r="O201" s="11"/>
      <c r="P201" s="11"/>
      <c r="Q201" s="11"/>
      <c r="R201" s="11"/>
      <c r="S201" s="31"/>
      <c r="T201" s="11"/>
      <c r="U201" s="11"/>
      <c r="V201" s="11"/>
      <c r="W201" s="11"/>
    </row>
    <row r="202" spans="13:23">
      <c r="O202" s="11"/>
      <c r="P202" s="11"/>
      <c r="Q202" s="11"/>
      <c r="R202" s="11"/>
      <c r="S202" s="31"/>
      <c r="T202" s="11"/>
      <c r="U202" s="11"/>
      <c r="V202" s="11"/>
      <c r="W202" s="11"/>
    </row>
  </sheetData>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E31A0-0426-415E-BAA4-FC472390324A}">
  <dimension ref="A1:W202"/>
  <sheetViews>
    <sheetView workbookViewId="0">
      <selection activeCell="D11" sqref="D11"/>
    </sheetView>
  </sheetViews>
  <sheetFormatPr defaultRowHeight="15"/>
  <cols>
    <col min="1" max="1" width="10.42578125" style="9" bestFit="1" customWidth="1"/>
    <col min="2" max="2" width="28.85546875" style="9" customWidth="1"/>
    <col min="3" max="3" width="16.28515625" style="9" bestFit="1" customWidth="1"/>
    <col min="4" max="4" width="79.140625" style="9" bestFit="1" customWidth="1"/>
    <col min="5" max="9" width="9.7109375" style="9" bestFit="1" customWidth="1"/>
    <col min="10" max="11" width="9.7109375" style="9" customWidth="1"/>
    <col min="12" max="12" width="6.7109375" style="9" customWidth="1"/>
    <col min="13" max="13" width="18.28515625" style="9" bestFit="1" customWidth="1"/>
    <col min="14" max="14" width="14.5703125" style="9" bestFit="1" customWidth="1"/>
    <col min="15" max="15" width="9.7109375" style="9" bestFit="1" customWidth="1"/>
    <col min="16" max="16" width="14.5703125" style="9" bestFit="1" customWidth="1"/>
    <col min="17" max="17" width="9.7109375" style="9" bestFit="1" customWidth="1"/>
    <col min="18" max="18" width="14.5703125" style="9" bestFit="1" customWidth="1"/>
    <col min="19" max="19" width="11.85546875" style="29" customWidth="1"/>
    <col min="20" max="20" width="12.5703125" style="9" customWidth="1"/>
    <col min="21" max="23" width="11.85546875" style="9" customWidth="1"/>
    <col min="24" max="16384" width="9.140625" style="9"/>
  </cols>
  <sheetData>
    <row r="1" spans="1:23">
      <c r="B1" s="141" t="s">
        <v>193</v>
      </c>
      <c r="C1" s="9" t="s">
        <v>37</v>
      </c>
      <c r="D1" s="9" t="s">
        <v>129</v>
      </c>
      <c r="M1" s="1" t="s">
        <v>149</v>
      </c>
      <c r="N1" s="9" t="s">
        <v>268</v>
      </c>
    </row>
    <row r="2" spans="1:23">
      <c r="D2" s="9" t="s">
        <v>241</v>
      </c>
      <c r="M2" s="1"/>
    </row>
    <row r="3" spans="1:23">
      <c r="B3" s="128" t="s">
        <v>118</v>
      </c>
      <c r="C3" s="128" t="s">
        <v>112</v>
      </c>
      <c r="D3" s="128"/>
      <c r="E3" s="128"/>
      <c r="F3" s="128"/>
      <c r="G3" s="128"/>
      <c r="H3" s="128"/>
      <c r="I3" s="128"/>
      <c r="J3" s="128"/>
      <c r="K3" s="128"/>
      <c r="S3" s="29" t="s">
        <v>229</v>
      </c>
    </row>
    <row r="4" spans="1:23">
      <c r="B4" s="129" t="s">
        <v>110</v>
      </c>
      <c r="C4" s="129" t="s">
        <v>0</v>
      </c>
      <c r="D4" s="129" t="s">
        <v>103</v>
      </c>
      <c r="E4" s="129" t="s">
        <v>104</v>
      </c>
      <c r="F4" s="129" t="s">
        <v>105</v>
      </c>
      <c r="G4" s="129" t="s">
        <v>106</v>
      </c>
      <c r="H4" s="129" t="s">
        <v>107</v>
      </c>
      <c r="I4" s="129" t="s">
        <v>108</v>
      </c>
      <c r="J4" s="129" t="s">
        <v>230</v>
      </c>
      <c r="K4" s="129" t="s">
        <v>234</v>
      </c>
      <c r="M4" s="1" t="s">
        <v>116</v>
      </c>
      <c r="N4" s="1"/>
      <c r="O4" s="1" t="str">
        <f t="shared" ref="O4:W4" si="0">C4</f>
        <v>2015-2016</v>
      </c>
      <c r="P4" s="1" t="str">
        <f t="shared" si="0"/>
        <v>2016-2017</v>
      </c>
      <c r="Q4" s="1" t="str">
        <f t="shared" si="0"/>
        <v>2017-2018</v>
      </c>
      <c r="R4" s="1" t="str">
        <f t="shared" si="0"/>
        <v>2018-2019</v>
      </c>
      <c r="S4" s="30" t="str">
        <f t="shared" si="0"/>
        <v>2019-2020</v>
      </c>
      <c r="T4" s="1" t="str">
        <f t="shared" si="0"/>
        <v>2020-2021</v>
      </c>
      <c r="U4" s="1" t="str">
        <f t="shared" si="0"/>
        <v>2021-2022</v>
      </c>
      <c r="V4" s="1" t="str">
        <f t="shared" si="0"/>
        <v>2022-2023</v>
      </c>
      <c r="W4" s="1" t="str">
        <f t="shared" si="0"/>
        <v>2023-2024</v>
      </c>
    </row>
    <row r="5" spans="1:23">
      <c r="A5" s="1"/>
      <c r="B5" s="10" t="s">
        <v>113</v>
      </c>
      <c r="C5" s="8">
        <v>1112</v>
      </c>
      <c r="D5" s="8">
        <v>1103.5</v>
      </c>
      <c r="E5" s="8">
        <v>1118</v>
      </c>
      <c r="F5" s="8">
        <v>944.5</v>
      </c>
      <c r="G5" s="8">
        <v>774</v>
      </c>
      <c r="H5" s="8">
        <v>1549.5</v>
      </c>
      <c r="I5" s="8">
        <v>994</v>
      </c>
      <c r="J5" s="8">
        <v>1275</v>
      </c>
      <c r="K5" s="8">
        <v>1073.5</v>
      </c>
      <c r="N5" s="9" t="str">
        <f>B5</f>
        <v>Home-Based</v>
      </c>
      <c r="O5" s="11">
        <f>C5/C8</f>
        <v>3.665007745295145E-2</v>
      </c>
      <c r="P5" s="11">
        <f t="shared" ref="P5:W5" si="1">D5/D8</f>
        <v>3.5871596911824462E-2</v>
      </c>
      <c r="Q5" s="11">
        <f t="shared" si="1"/>
        <v>3.6078481993029557E-2</v>
      </c>
      <c r="R5" s="11">
        <f t="shared" si="1"/>
        <v>3.0198391763784312E-2</v>
      </c>
      <c r="S5" s="31">
        <f t="shared" si="1"/>
        <v>2.4813259385118455E-2</v>
      </c>
      <c r="T5" s="11">
        <f t="shared" si="1"/>
        <v>5.0029866167282826E-2</v>
      </c>
      <c r="U5" s="11">
        <f t="shared" si="1"/>
        <v>3.2317846343921708E-2</v>
      </c>
      <c r="V5" s="11">
        <f t="shared" si="1"/>
        <v>4.0915217251781016E-2</v>
      </c>
      <c r="W5" s="11">
        <f t="shared" si="1"/>
        <v>3.4628473734294611E-2</v>
      </c>
    </row>
    <row r="6" spans="1:23">
      <c r="B6" s="10" t="s">
        <v>114</v>
      </c>
      <c r="C6" s="8">
        <v>2521</v>
      </c>
      <c r="D6" s="8">
        <v>2447</v>
      </c>
      <c r="E6" s="8">
        <v>2419</v>
      </c>
      <c r="F6" s="8">
        <v>2380</v>
      </c>
      <c r="G6" s="8">
        <v>2210</v>
      </c>
      <c r="H6" s="8">
        <v>2379</v>
      </c>
      <c r="I6" s="8">
        <v>2855</v>
      </c>
      <c r="J6" s="8">
        <v>2890</v>
      </c>
      <c r="K6" s="8">
        <v>3011</v>
      </c>
      <c r="N6" s="9" t="str">
        <f>B6</f>
        <v>Private</v>
      </c>
      <c r="O6" s="11">
        <f t="shared" ref="O6:W6" si="2">C6/C8</f>
        <v>8.3088889621304507E-2</v>
      </c>
      <c r="P6" s="11">
        <f t="shared" si="2"/>
        <v>7.954490044697278E-2</v>
      </c>
      <c r="Q6" s="11">
        <f t="shared" si="2"/>
        <v>7.8062475797082739E-2</v>
      </c>
      <c r="R6" s="11">
        <f t="shared" si="2"/>
        <v>7.6095471040557611E-2</v>
      </c>
      <c r="S6" s="31">
        <f t="shared" si="2"/>
        <v>7.0849228993684482E-2</v>
      </c>
      <c r="T6" s="11">
        <f t="shared" si="2"/>
        <v>7.6812553476583306E-2</v>
      </c>
      <c r="U6" s="11">
        <f t="shared" si="2"/>
        <v>9.2824397698084996E-2</v>
      </c>
      <c r="V6" s="11">
        <f t="shared" si="2"/>
        <v>9.2741159104036963E-2</v>
      </c>
      <c r="W6" s="11">
        <f t="shared" si="2"/>
        <v>9.712746568603732E-2</v>
      </c>
    </row>
    <row r="7" spans="1:23">
      <c r="B7" s="10" t="s">
        <v>115</v>
      </c>
      <c r="C7" s="8">
        <v>26708</v>
      </c>
      <c r="D7" s="8">
        <v>27212</v>
      </c>
      <c r="E7" s="8">
        <v>27451</v>
      </c>
      <c r="F7" s="8">
        <v>27952</v>
      </c>
      <c r="G7" s="8">
        <v>28209</v>
      </c>
      <c r="H7" s="8">
        <v>27043</v>
      </c>
      <c r="I7" s="8">
        <v>26908</v>
      </c>
      <c r="J7" s="8">
        <v>26997</v>
      </c>
      <c r="K7" s="8">
        <v>26916</v>
      </c>
      <c r="N7" s="9" t="str">
        <f>B7</f>
        <v>Public</v>
      </c>
      <c r="O7" s="11">
        <f t="shared" ref="O7:W7" si="3">C7/C8</f>
        <v>0.88026103292574409</v>
      </c>
      <c r="P7" s="11">
        <f t="shared" si="3"/>
        <v>0.88458350264120278</v>
      </c>
      <c r="Q7" s="11">
        <f t="shared" si="3"/>
        <v>0.88585904220988765</v>
      </c>
      <c r="R7" s="11">
        <f t="shared" si="3"/>
        <v>0.89370613719565806</v>
      </c>
      <c r="S7" s="31">
        <f t="shared" si="3"/>
        <v>0.90433751162119702</v>
      </c>
      <c r="T7" s="11">
        <f t="shared" si="3"/>
        <v>0.87315758035613389</v>
      </c>
      <c r="U7" s="11">
        <f t="shared" si="3"/>
        <v>0.87485775595799331</v>
      </c>
      <c r="V7" s="11">
        <f t="shared" si="3"/>
        <v>0.86634362364418205</v>
      </c>
      <c r="W7" s="11">
        <f t="shared" si="3"/>
        <v>0.86824406057966808</v>
      </c>
    </row>
    <row r="8" spans="1:23">
      <c r="B8" s="130" t="s">
        <v>111</v>
      </c>
      <c r="C8" s="131">
        <v>30341</v>
      </c>
      <c r="D8" s="131">
        <v>30762.5</v>
      </c>
      <c r="E8" s="131">
        <v>30988</v>
      </c>
      <c r="F8" s="131">
        <v>31276.5</v>
      </c>
      <c r="G8" s="131">
        <v>31193</v>
      </c>
      <c r="H8" s="131">
        <v>30971.5</v>
      </c>
      <c r="I8" s="131">
        <v>30757</v>
      </c>
      <c r="J8" s="131">
        <v>31162</v>
      </c>
      <c r="K8" s="131">
        <v>31000.5</v>
      </c>
    </row>
    <row r="9" spans="1:23">
      <c r="B9" s="10"/>
      <c r="C9" s="8"/>
      <c r="D9" s="8"/>
      <c r="E9" s="8"/>
      <c r="F9" s="8"/>
      <c r="G9" s="8"/>
      <c r="H9" s="8"/>
      <c r="I9" s="8"/>
      <c r="J9" s="8"/>
      <c r="K9" s="8"/>
    </row>
    <row r="10" spans="1:23">
      <c r="B10" s="10"/>
      <c r="C10" s="8"/>
      <c r="D10" s="8"/>
      <c r="E10" s="8"/>
      <c r="F10" s="8"/>
      <c r="G10" s="8"/>
      <c r="H10" s="8"/>
      <c r="I10" s="8"/>
      <c r="J10" s="8"/>
      <c r="K10" s="8"/>
    </row>
    <row r="11" spans="1:23">
      <c r="B11" s="9" t="s">
        <v>193</v>
      </c>
      <c r="C11" s="9" t="s">
        <v>37</v>
      </c>
    </row>
    <row r="12" spans="1:23">
      <c r="B12" s="1" t="s">
        <v>149</v>
      </c>
      <c r="C12" s="10"/>
      <c r="D12" s="1"/>
      <c r="E12" s="10"/>
      <c r="F12" s="10"/>
      <c r="G12" s="10"/>
      <c r="H12" s="10"/>
      <c r="I12" s="10"/>
      <c r="J12" s="10"/>
      <c r="K12" s="10"/>
      <c r="M12" s="1"/>
    </row>
    <row r="13" spans="1:23">
      <c r="B13" s="128"/>
      <c r="C13" s="128" t="s">
        <v>112</v>
      </c>
      <c r="D13" s="128"/>
      <c r="E13" s="128"/>
      <c r="F13" s="128"/>
      <c r="G13" s="128"/>
      <c r="H13" s="128"/>
      <c r="I13" s="128"/>
      <c r="J13" s="128"/>
      <c r="K13" s="128"/>
    </row>
    <row r="14" spans="1:23">
      <c r="B14" s="129" t="s">
        <v>110</v>
      </c>
      <c r="C14" s="129" t="s">
        <v>0</v>
      </c>
      <c r="D14" s="129" t="s">
        <v>103</v>
      </c>
      <c r="E14" s="129" t="s">
        <v>104</v>
      </c>
      <c r="F14" s="129" t="s">
        <v>105</v>
      </c>
      <c r="G14" s="129" t="s">
        <v>106</v>
      </c>
      <c r="H14" s="129" t="s">
        <v>107</v>
      </c>
      <c r="I14" s="129" t="s">
        <v>108</v>
      </c>
      <c r="J14" s="129" t="s">
        <v>230</v>
      </c>
      <c r="K14" s="129" t="s">
        <v>234</v>
      </c>
      <c r="S14" s="29" t="s">
        <v>229</v>
      </c>
    </row>
    <row r="15" spans="1:23">
      <c r="B15" s="132" t="s">
        <v>127</v>
      </c>
      <c r="C15" s="133"/>
      <c r="D15" s="133"/>
      <c r="E15" s="133"/>
      <c r="F15" s="133"/>
      <c r="G15" s="133"/>
      <c r="H15" s="133"/>
      <c r="I15" s="133"/>
      <c r="J15" s="133"/>
      <c r="K15" s="133"/>
      <c r="M15" s="1" t="s">
        <v>167</v>
      </c>
      <c r="N15" s="1"/>
      <c r="O15" s="1" t="str">
        <f>$C$14</f>
        <v>2015-2016</v>
      </c>
      <c r="P15" s="1" t="str">
        <f>$D$14</f>
        <v>2016-2017</v>
      </c>
      <c r="Q15" s="1" t="str">
        <f>$E$14</f>
        <v>2017-2018</v>
      </c>
      <c r="R15" s="1" t="str">
        <f>$F$14</f>
        <v>2018-2019</v>
      </c>
      <c r="S15" s="30" t="str">
        <f>$G$14</f>
        <v>2019-2020</v>
      </c>
      <c r="T15" s="1" t="str">
        <f>$H$14</f>
        <v>2020-2021</v>
      </c>
      <c r="U15" s="1" t="str">
        <f>$I$14</f>
        <v>2021-2022</v>
      </c>
      <c r="V15" s="1" t="str">
        <f>$J$14</f>
        <v>2022-2023</v>
      </c>
      <c r="W15" s="1" t="str">
        <f>$K$14</f>
        <v>2023-2024</v>
      </c>
    </row>
    <row r="16" spans="1:23">
      <c r="B16" s="3" t="s">
        <v>113</v>
      </c>
      <c r="C16" s="8">
        <v>95</v>
      </c>
      <c r="D16" s="8">
        <v>100.5</v>
      </c>
      <c r="E16" s="8">
        <v>109</v>
      </c>
      <c r="F16" s="8">
        <v>83.5</v>
      </c>
      <c r="G16" s="8">
        <v>67</v>
      </c>
      <c r="H16" s="8">
        <v>156.5</v>
      </c>
      <c r="I16" s="8">
        <v>85</v>
      </c>
      <c r="J16" s="8">
        <v>114</v>
      </c>
      <c r="K16" s="8">
        <v>90.5</v>
      </c>
      <c r="N16" s="9" t="str">
        <f>B16</f>
        <v>Home-Based</v>
      </c>
      <c r="O16" s="11">
        <f>C16/SUM(C16:C18)</f>
        <v>4.1072200605274535E-2</v>
      </c>
      <c r="P16" s="11">
        <f t="shared" ref="P16:U16" si="4">D16/SUM(D16:D18)</f>
        <v>4.2647994907702103E-2</v>
      </c>
      <c r="Q16" s="11">
        <f t="shared" si="4"/>
        <v>4.5303408146300912E-2</v>
      </c>
      <c r="R16" s="11">
        <f t="shared" si="4"/>
        <v>3.35948501307584E-2</v>
      </c>
      <c r="S16" s="31">
        <f t="shared" si="4"/>
        <v>2.757201646090535E-2</v>
      </c>
      <c r="T16" s="11">
        <f t="shared" si="4"/>
        <v>6.9757075997325613E-2</v>
      </c>
      <c r="U16" s="11">
        <f t="shared" si="4"/>
        <v>3.6622145626884962E-2</v>
      </c>
      <c r="V16" s="11">
        <f>J16/SUM(J16:J18)</f>
        <v>5.1098162259076645E-2</v>
      </c>
      <c r="W16" s="11">
        <f>K16/SUM(K16:K18)</f>
        <v>4.0683299617891661E-2</v>
      </c>
    </row>
    <row r="17" spans="2:23">
      <c r="B17" s="3" t="s">
        <v>114</v>
      </c>
      <c r="C17" s="8">
        <v>250</v>
      </c>
      <c r="D17" s="8">
        <v>239</v>
      </c>
      <c r="E17" s="8">
        <v>252</v>
      </c>
      <c r="F17" s="8">
        <v>255</v>
      </c>
      <c r="G17" s="8">
        <v>220</v>
      </c>
      <c r="H17" s="8">
        <v>278</v>
      </c>
      <c r="I17" s="8">
        <v>301</v>
      </c>
      <c r="J17" s="8">
        <v>278</v>
      </c>
      <c r="K17" s="8">
        <v>305</v>
      </c>
      <c r="N17" s="9" t="str">
        <f>B17</f>
        <v>Private</v>
      </c>
      <c r="O17" s="11">
        <f>C17/SUM(C16:C18)</f>
        <v>0.10808473843493299</v>
      </c>
      <c r="P17" s="11">
        <f t="shared" ref="P17:W17" si="5">D17/SUM(D16:D18)</f>
        <v>0.10142159983025674</v>
      </c>
      <c r="Q17" s="11">
        <f t="shared" si="5"/>
        <v>0.10473815461346633</v>
      </c>
      <c r="R17" s="11">
        <f t="shared" si="5"/>
        <v>0.10259505129752565</v>
      </c>
      <c r="S17" s="31">
        <f t="shared" si="5"/>
        <v>9.0534979423868317E-2</v>
      </c>
      <c r="T17" s="11">
        <f t="shared" si="5"/>
        <v>0.12391352796969021</v>
      </c>
      <c r="U17" s="11">
        <f t="shared" si="5"/>
        <v>0.12968548039638086</v>
      </c>
      <c r="V17" s="11">
        <f t="shared" si="5"/>
        <v>0.12460779919318692</v>
      </c>
      <c r="W17" s="11">
        <f t="shared" si="5"/>
        <v>0.13710946280062936</v>
      </c>
    </row>
    <row r="18" spans="2:23">
      <c r="B18" s="3" t="s">
        <v>115</v>
      </c>
      <c r="C18" s="8">
        <v>1968</v>
      </c>
      <c r="D18" s="8">
        <v>2017</v>
      </c>
      <c r="E18" s="8">
        <v>2045</v>
      </c>
      <c r="F18" s="8">
        <v>2147</v>
      </c>
      <c r="G18" s="8">
        <v>2143</v>
      </c>
      <c r="H18" s="8">
        <v>1809</v>
      </c>
      <c r="I18" s="8">
        <v>1935</v>
      </c>
      <c r="J18" s="8">
        <v>1839</v>
      </c>
      <c r="K18" s="8">
        <v>1829</v>
      </c>
      <c r="M18" s="19"/>
      <c r="N18" s="19" t="str">
        <f>B18</f>
        <v>Public</v>
      </c>
      <c r="O18" s="20">
        <f>C18/SUM(C16:C18)</f>
        <v>0.85084306095979245</v>
      </c>
      <c r="P18" s="20">
        <f t="shared" ref="P18:W18" si="6">D18/SUM(D16:D18)</f>
        <v>0.85593040526204112</v>
      </c>
      <c r="Q18" s="20">
        <f t="shared" si="6"/>
        <v>0.84995843724023279</v>
      </c>
      <c r="R18" s="20">
        <f t="shared" si="6"/>
        <v>0.86381009857171598</v>
      </c>
      <c r="S18" s="32">
        <f t="shared" si="6"/>
        <v>0.88189300411522631</v>
      </c>
      <c r="T18" s="20">
        <f t="shared" si="6"/>
        <v>0.80632939603298415</v>
      </c>
      <c r="U18" s="20">
        <f t="shared" si="6"/>
        <v>0.83369237397673412</v>
      </c>
      <c r="V18" s="20">
        <f t="shared" si="6"/>
        <v>0.82429403854773642</v>
      </c>
      <c r="W18" s="20">
        <f t="shared" si="6"/>
        <v>0.82220723758147896</v>
      </c>
    </row>
    <row r="19" spans="2:23">
      <c r="B19" s="132" t="s">
        <v>128</v>
      </c>
      <c r="C19" s="133"/>
      <c r="D19" s="133"/>
      <c r="E19" s="133"/>
      <c r="F19" s="133"/>
      <c r="G19" s="133"/>
      <c r="H19" s="133"/>
      <c r="I19" s="133"/>
      <c r="J19" s="133"/>
      <c r="K19" s="133"/>
      <c r="M19" s="1" t="s">
        <v>168</v>
      </c>
      <c r="N19" s="1"/>
      <c r="O19" s="1" t="str">
        <f>$C$14</f>
        <v>2015-2016</v>
      </c>
      <c r="P19" s="1" t="str">
        <f>$D$14</f>
        <v>2016-2017</v>
      </c>
      <c r="Q19" s="1" t="str">
        <f>$E$14</f>
        <v>2017-2018</v>
      </c>
      <c r="R19" s="1" t="str">
        <f>$F$14</f>
        <v>2018-2019</v>
      </c>
      <c r="S19" s="30" t="str">
        <f>$G$14</f>
        <v>2019-2020</v>
      </c>
      <c r="T19" s="1" t="str">
        <f>$H$14</f>
        <v>2020-2021</v>
      </c>
      <c r="U19" s="1" t="str">
        <f>$I$14</f>
        <v>2021-2022</v>
      </c>
      <c r="V19" s="1" t="str">
        <f>$J$14</f>
        <v>2022-2023</v>
      </c>
      <c r="W19" s="1" t="str">
        <f>$K$14</f>
        <v>2023-2024</v>
      </c>
    </row>
    <row r="20" spans="2:23">
      <c r="B20" s="3" t="s">
        <v>113</v>
      </c>
      <c r="C20" s="8">
        <v>95</v>
      </c>
      <c r="D20" s="8">
        <v>100.5</v>
      </c>
      <c r="E20" s="8">
        <v>109</v>
      </c>
      <c r="F20" s="8">
        <v>83.499999999999986</v>
      </c>
      <c r="G20" s="8">
        <v>67</v>
      </c>
      <c r="H20" s="8">
        <v>156.5</v>
      </c>
      <c r="I20" s="8">
        <v>85</v>
      </c>
      <c r="J20" s="8">
        <v>114</v>
      </c>
      <c r="K20" s="8">
        <v>90.5</v>
      </c>
      <c r="N20" s="9" t="str">
        <f>B20</f>
        <v>Home-Based</v>
      </c>
      <c r="O20" s="11">
        <f>C20/SUM(C20:C22)</f>
        <v>3.9451827242524919E-2</v>
      </c>
      <c r="P20" s="11">
        <f t="shared" ref="P20:W20" si="7">D20/SUM(D20:D22)</f>
        <v>4.1831425598335067E-2</v>
      </c>
      <c r="Q20" s="11">
        <f t="shared" si="7"/>
        <v>4.5004128819157718E-2</v>
      </c>
      <c r="R20" s="11">
        <f t="shared" si="7"/>
        <v>3.4440090740358829E-2</v>
      </c>
      <c r="S20" s="31">
        <f t="shared" si="7"/>
        <v>2.7169505271695052E-2</v>
      </c>
      <c r="T20" s="11">
        <f t="shared" si="7"/>
        <v>6.6243386243386243E-2</v>
      </c>
      <c r="U20" s="11">
        <f t="shared" si="7"/>
        <v>3.6669542709232096E-2</v>
      </c>
      <c r="V20" s="11">
        <f t="shared" si="7"/>
        <v>4.6247464503042596E-2</v>
      </c>
      <c r="W20" s="11">
        <f t="shared" si="7"/>
        <v>3.973655323819978E-2</v>
      </c>
    </row>
    <row r="21" spans="2:23">
      <c r="B21" s="3" t="s">
        <v>114</v>
      </c>
      <c r="C21" s="8">
        <v>242</v>
      </c>
      <c r="D21" s="8">
        <v>229</v>
      </c>
      <c r="E21" s="8">
        <v>235</v>
      </c>
      <c r="F21" s="8">
        <v>237</v>
      </c>
      <c r="G21" s="8">
        <v>223</v>
      </c>
      <c r="H21" s="8">
        <v>205</v>
      </c>
      <c r="I21" s="8">
        <v>295</v>
      </c>
      <c r="J21" s="8">
        <v>289</v>
      </c>
      <c r="K21" s="8">
        <v>262</v>
      </c>
      <c r="N21" s="9" t="str">
        <f>B21</f>
        <v>Private</v>
      </c>
      <c r="O21" s="11">
        <f>C21/SUM(C20:C22)</f>
        <v>0.1004983388704319</v>
      </c>
      <c r="P21" s="11">
        <f t="shared" ref="P21:W21" si="8">D21/SUM(D20:D22)</f>
        <v>9.5317377731529651E-2</v>
      </c>
      <c r="Q21" s="11">
        <f t="shared" si="8"/>
        <v>9.7027250206440957E-2</v>
      </c>
      <c r="R21" s="11">
        <f t="shared" si="8"/>
        <v>9.7752113837904719E-2</v>
      </c>
      <c r="S21" s="31">
        <f t="shared" si="8"/>
        <v>9.0429845904298464E-2</v>
      </c>
      <c r="T21" s="11">
        <f t="shared" si="8"/>
        <v>8.6772486772486779E-2</v>
      </c>
      <c r="U21" s="11">
        <f t="shared" si="8"/>
        <v>0.1272648835202761</v>
      </c>
      <c r="V21" s="11">
        <f t="shared" si="8"/>
        <v>0.11724137931034483</v>
      </c>
      <c r="W21" s="11">
        <f t="shared" si="8"/>
        <v>0.11503841931942919</v>
      </c>
    </row>
    <row r="22" spans="2:23">
      <c r="B22" s="3" t="s">
        <v>115</v>
      </c>
      <c r="C22" s="8">
        <v>2071</v>
      </c>
      <c r="D22" s="8">
        <v>2073</v>
      </c>
      <c r="E22" s="8">
        <v>2078</v>
      </c>
      <c r="F22" s="8">
        <v>2104</v>
      </c>
      <c r="G22" s="8">
        <v>2176</v>
      </c>
      <c r="H22" s="8">
        <v>2001</v>
      </c>
      <c r="I22" s="8">
        <v>1938</v>
      </c>
      <c r="J22" s="8">
        <v>2062</v>
      </c>
      <c r="K22" s="8">
        <v>1925</v>
      </c>
      <c r="M22" s="19"/>
      <c r="N22" s="19" t="str">
        <f>B22</f>
        <v>Public</v>
      </c>
      <c r="O22" s="20">
        <f>C22/SUM(C20:C22)</f>
        <v>0.86004983388704315</v>
      </c>
      <c r="P22" s="20">
        <f t="shared" ref="P22:W22" si="9">D22/SUM(D20:D22)</f>
        <v>0.86285119667013532</v>
      </c>
      <c r="Q22" s="20">
        <f t="shared" si="9"/>
        <v>0.8579686209744013</v>
      </c>
      <c r="R22" s="20">
        <f t="shared" si="9"/>
        <v>0.86780779542173647</v>
      </c>
      <c r="S22" s="32">
        <f t="shared" si="9"/>
        <v>0.88240064882400648</v>
      </c>
      <c r="T22" s="20">
        <f t="shared" si="9"/>
        <v>0.84698412698412695</v>
      </c>
      <c r="U22" s="20">
        <f t="shared" si="9"/>
        <v>0.83606557377049184</v>
      </c>
      <c r="V22" s="20">
        <f t="shared" si="9"/>
        <v>0.83651115618661254</v>
      </c>
      <c r="W22" s="20">
        <f t="shared" si="9"/>
        <v>0.84522502744237105</v>
      </c>
    </row>
    <row r="23" spans="2:23">
      <c r="B23" s="132" t="s">
        <v>130</v>
      </c>
      <c r="C23" s="133"/>
      <c r="D23" s="133"/>
      <c r="E23" s="133"/>
      <c r="F23" s="133"/>
      <c r="G23" s="133"/>
      <c r="H23" s="133"/>
      <c r="I23" s="133"/>
      <c r="J23" s="133"/>
      <c r="K23" s="133"/>
      <c r="M23" s="1" t="s">
        <v>169</v>
      </c>
      <c r="N23" s="1"/>
      <c r="O23" s="1" t="str">
        <f>$C$14</f>
        <v>2015-2016</v>
      </c>
      <c r="P23" s="1" t="str">
        <f>$D$14</f>
        <v>2016-2017</v>
      </c>
      <c r="Q23" s="1" t="str">
        <f>$E$14</f>
        <v>2017-2018</v>
      </c>
      <c r="R23" s="1" t="str">
        <f>$F$14</f>
        <v>2018-2019</v>
      </c>
      <c r="S23" s="30" t="str">
        <f>$G$14</f>
        <v>2019-2020</v>
      </c>
      <c r="T23" s="1" t="str">
        <f>$H$14</f>
        <v>2020-2021</v>
      </c>
      <c r="U23" s="1" t="str">
        <f>$I$14</f>
        <v>2021-2022</v>
      </c>
      <c r="V23" s="1" t="str">
        <f>$J$14</f>
        <v>2022-2023</v>
      </c>
      <c r="W23" s="1" t="str">
        <f>$K$14</f>
        <v>2023-2024</v>
      </c>
    </row>
    <row r="24" spans="2:23">
      <c r="B24" s="3" t="s">
        <v>113</v>
      </c>
      <c r="C24" s="8">
        <v>95</v>
      </c>
      <c r="D24" s="8">
        <v>100.5</v>
      </c>
      <c r="E24" s="8">
        <v>109</v>
      </c>
      <c r="F24" s="8">
        <v>83.5</v>
      </c>
      <c r="G24" s="8">
        <v>67</v>
      </c>
      <c r="H24" s="8">
        <v>156.5</v>
      </c>
      <c r="I24" s="8">
        <v>85</v>
      </c>
      <c r="J24" s="8">
        <v>114</v>
      </c>
      <c r="K24" s="8">
        <v>90.5</v>
      </c>
      <c r="N24" s="9" t="str">
        <f>B24</f>
        <v>Home-Based</v>
      </c>
      <c r="O24" s="11">
        <f>C24/SUM(C24:C26)</f>
        <v>3.9501039501039503E-2</v>
      </c>
      <c r="P24" s="11">
        <f t="shared" ref="P24:W24" si="10">D24/SUM(D24:D26)</f>
        <v>4.1180086047940996E-2</v>
      </c>
      <c r="Q24" s="11">
        <f t="shared" si="10"/>
        <v>4.4874433923425279E-2</v>
      </c>
      <c r="R24" s="11">
        <f t="shared" si="10"/>
        <v>3.4172293840802129E-2</v>
      </c>
      <c r="S24" s="31">
        <f t="shared" si="10"/>
        <v>2.7963272120200333E-2</v>
      </c>
      <c r="T24" s="11">
        <f t="shared" si="10"/>
        <v>6.3890589916309456E-2</v>
      </c>
      <c r="U24" s="11">
        <f t="shared" si="10"/>
        <v>3.6940460669274228E-2</v>
      </c>
      <c r="V24" s="11">
        <f t="shared" si="10"/>
        <v>4.7480216576426489E-2</v>
      </c>
      <c r="W24" s="11">
        <f t="shared" si="10"/>
        <v>3.6440507348500101E-2</v>
      </c>
    </row>
    <row r="25" spans="2:23">
      <c r="B25" s="3" t="s">
        <v>114</v>
      </c>
      <c r="C25" s="8">
        <v>232</v>
      </c>
      <c r="D25" s="8">
        <v>240</v>
      </c>
      <c r="E25" s="8">
        <v>226</v>
      </c>
      <c r="F25" s="8">
        <v>221</v>
      </c>
      <c r="G25" s="8">
        <v>214</v>
      </c>
      <c r="H25" s="8">
        <v>256</v>
      </c>
      <c r="I25" s="8">
        <v>242</v>
      </c>
      <c r="J25" s="8">
        <v>282</v>
      </c>
      <c r="K25" s="8">
        <v>302</v>
      </c>
      <c r="N25" s="9" t="str">
        <f>B25</f>
        <v>Private</v>
      </c>
      <c r="O25" s="11">
        <f>C25/SUM(C24:C26)</f>
        <v>9.6465696465696471E-2</v>
      </c>
      <c r="P25" s="11">
        <f t="shared" ref="P25:W25" si="11">D25/SUM(D24:D26)</f>
        <v>9.834050399508297E-2</v>
      </c>
      <c r="Q25" s="11">
        <f t="shared" si="11"/>
        <v>9.3042404281597366E-2</v>
      </c>
      <c r="R25" s="11">
        <f t="shared" si="11"/>
        <v>9.0444035195416411E-2</v>
      </c>
      <c r="S25" s="31">
        <f t="shared" si="11"/>
        <v>8.9315525876460772E-2</v>
      </c>
      <c r="T25" s="11">
        <f t="shared" si="11"/>
        <v>0.10451112471933048</v>
      </c>
      <c r="U25" s="11">
        <f t="shared" si="11"/>
        <v>0.10517166449369839</v>
      </c>
      <c r="V25" s="11">
        <f t="shared" si="11"/>
        <v>0.11745106205747605</v>
      </c>
      <c r="W25" s="11">
        <f t="shared" si="11"/>
        <v>0.12160257700825448</v>
      </c>
    </row>
    <row r="26" spans="2:23">
      <c r="B26" s="3" t="s">
        <v>115</v>
      </c>
      <c r="C26" s="8">
        <v>2078</v>
      </c>
      <c r="D26" s="8">
        <v>2100</v>
      </c>
      <c r="E26" s="8">
        <v>2094</v>
      </c>
      <c r="F26" s="8">
        <v>2139</v>
      </c>
      <c r="G26" s="8">
        <v>2115</v>
      </c>
      <c r="H26" s="8">
        <v>2037</v>
      </c>
      <c r="I26" s="8">
        <v>1974</v>
      </c>
      <c r="J26" s="8">
        <v>2005</v>
      </c>
      <c r="K26" s="8">
        <v>2091</v>
      </c>
      <c r="M26" s="19"/>
      <c r="N26" s="19" t="str">
        <f>B26</f>
        <v>Public</v>
      </c>
      <c r="O26" s="20">
        <f>C26/SUM(C24:C26)</f>
        <v>0.86403326403326408</v>
      </c>
      <c r="P26" s="20">
        <f t="shared" ref="P26:W26" si="12">D26/SUM(D24:D26)</f>
        <v>0.86047940995697603</v>
      </c>
      <c r="Q26" s="20">
        <f t="shared" si="12"/>
        <v>0.86208316179497735</v>
      </c>
      <c r="R26" s="20">
        <f t="shared" si="12"/>
        <v>0.87538367096378145</v>
      </c>
      <c r="S26" s="32">
        <f t="shared" si="12"/>
        <v>0.88272120200333892</v>
      </c>
      <c r="T26" s="20">
        <f t="shared" si="12"/>
        <v>0.83159828536436009</v>
      </c>
      <c r="U26" s="20">
        <f t="shared" si="12"/>
        <v>0.85788787483702733</v>
      </c>
      <c r="V26" s="20">
        <f t="shared" si="12"/>
        <v>0.83506872136609744</v>
      </c>
      <c r="W26" s="20">
        <f t="shared" si="12"/>
        <v>0.84195691564324537</v>
      </c>
    </row>
    <row r="27" spans="2:23">
      <c r="B27" s="132" t="s">
        <v>133</v>
      </c>
      <c r="C27" s="133"/>
      <c r="D27" s="133"/>
      <c r="E27" s="133"/>
      <c r="F27" s="133"/>
      <c r="G27" s="133"/>
      <c r="H27" s="133"/>
      <c r="I27" s="133"/>
      <c r="J27" s="133"/>
      <c r="K27" s="133"/>
      <c r="M27" s="1" t="s">
        <v>170</v>
      </c>
      <c r="N27" s="1"/>
      <c r="O27" s="1" t="str">
        <f>$C$14</f>
        <v>2015-2016</v>
      </c>
      <c r="P27" s="1" t="str">
        <f>$D$14</f>
        <v>2016-2017</v>
      </c>
      <c r="Q27" s="1" t="str">
        <f>$E$14</f>
        <v>2017-2018</v>
      </c>
      <c r="R27" s="1" t="str">
        <f>$F$14</f>
        <v>2018-2019</v>
      </c>
      <c r="S27" s="30" t="str">
        <f>$G$14</f>
        <v>2019-2020</v>
      </c>
      <c r="T27" s="1" t="str">
        <f>$H$14</f>
        <v>2020-2021</v>
      </c>
      <c r="U27" s="1" t="str">
        <f>$I$14</f>
        <v>2021-2022</v>
      </c>
      <c r="V27" s="1" t="str">
        <f>$J$14</f>
        <v>2022-2023</v>
      </c>
      <c r="W27" s="1" t="str">
        <f>$K$14</f>
        <v>2023-2024</v>
      </c>
    </row>
    <row r="28" spans="2:23">
      <c r="B28" s="3" t="s">
        <v>113</v>
      </c>
      <c r="C28" s="8">
        <v>91</v>
      </c>
      <c r="D28" s="8">
        <v>105</v>
      </c>
      <c r="E28" s="8">
        <v>116</v>
      </c>
      <c r="F28" s="8">
        <v>79</v>
      </c>
      <c r="G28" s="8">
        <v>73</v>
      </c>
      <c r="H28" s="8">
        <v>174</v>
      </c>
      <c r="I28" s="8">
        <v>90</v>
      </c>
      <c r="J28" s="8">
        <v>123</v>
      </c>
      <c r="K28" s="8">
        <v>92</v>
      </c>
      <c r="N28" s="9" t="str">
        <f>B28</f>
        <v>Home-Based</v>
      </c>
      <c r="O28" s="11">
        <f>C28/SUM(C28:C30)</f>
        <v>3.9173482565647871E-2</v>
      </c>
      <c r="P28" s="11">
        <f t="shared" ref="P28:W28" si="13">D28/SUM(D28:D30)</f>
        <v>4.3032786885245901E-2</v>
      </c>
      <c r="Q28" s="11">
        <f t="shared" si="13"/>
        <v>4.6868686868686872E-2</v>
      </c>
      <c r="R28" s="11">
        <f t="shared" si="13"/>
        <v>3.2258064516129031E-2</v>
      </c>
      <c r="S28" s="31">
        <f t="shared" si="13"/>
        <v>3.0127940569541892E-2</v>
      </c>
      <c r="T28" s="11">
        <f t="shared" si="13"/>
        <v>7.2199170124481321E-2</v>
      </c>
      <c r="U28" s="11">
        <f t="shared" si="13"/>
        <v>3.6885245901639344E-2</v>
      </c>
      <c r="V28" s="11">
        <f t="shared" si="13"/>
        <v>5.1964512040557666E-2</v>
      </c>
      <c r="W28" s="11">
        <f t="shared" si="13"/>
        <v>3.833333333333333E-2</v>
      </c>
    </row>
    <row r="29" spans="2:23">
      <c r="B29" s="3" t="s">
        <v>114</v>
      </c>
      <c r="C29" s="8">
        <v>240</v>
      </c>
      <c r="D29" s="8">
        <v>231</v>
      </c>
      <c r="E29" s="8">
        <v>233</v>
      </c>
      <c r="F29" s="8">
        <v>221</v>
      </c>
      <c r="G29" s="8">
        <v>197</v>
      </c>
      <c r="H29" s="8">
        <v>216</v>
      </c>
      <c r="I29" s="8">
        <v>309</v>
      </c>
      <c r="J29" s="8">
        <v>258</v>
      </c>
      <c r="K29" s="8">
        <v>277</v>
      </c>
      <c r="N29" s="9" t="str">
        <f>B29</f>
        <v>Private</v>
      </c>
      <c r="O29" s="11">
        <f>C29/SUM(C28:C30)</f>
        <v>0.10331467929401636</v>
      </c>
      <c r="P29" s="11">
        <f t="shared" ref="P29:W29" si="14">D29/SUM(D28:D30)</f>
        <v>9.4672131147540986E-2</v>
      </c>
      <c r="Q29" s="11">
        <f t="shared" si="14"/>
        <v>9.4141414141414137E-2</v>
      </c>
      <c r="R29" s="11">
        <f t="shared" si="14"/>
        <v>9.0240914659044505E-2</v>
      </c>
      <c r="S29" s="31">
        <f t="shared" si="14"/>
        <v>8.1304168386297976E-2</v>
      </c>
      <c r="T29" s="11">
        <f t="shared" si="14"/>
        <v>8.9626556016597511E-2</v>
      </c>
      <c r="U29" s="11">
        <f t="shared" si="14"/>
        <v>0.12663934426229509</v>
      </c>
      <c r="V29" s="11">
        <f t="shared" si="14"/>
        <v>0.10899873257287707</v>
      </c>
      <c r="W29" s="11">
        <f t="shared" si="14"/>
        <v>0.11541666666666667</v>
      </c>
    </row>
    <row r="30" spans="2:23">
      <c r="B30" s="3" t="s">
        <v>115</v>
      </c>
      <c r="C30" s="8">
        <v>1992</v>
      </c>
      <c r="D30" s="8">
        <v>2104</v>
      </c>
      <c r="E30" s="8">
        <v>2126</v>
      </c>
      <c r="F30" s="8">
        <v>2149</v>
      </c>
      <c r="G30" s="8">
        <v>2153</v>
      </c>
      <c r="H30" s="8">
        <v>2020</v>
      </c>
      <c r="I30" s="8">
        <v>2041</v>
      </c>
      <c r="J30" s="8">
        <v>1986</v>
      </c>
      <c r="K30" s="8">
        <v>2031</v>
      </c>
      <c r="M30" s="19"/>
      <c r="N30" s="19" t="str">
        <f>B30</f>
        <v>Public</v>
      </c>
      <c r="O30" s="20">
        <f>C30/SUM(C28:C30)</f>
        <v>0.85751183814033582</v>
      </c>
      <c r="P30" s="20">
        <f t="shared" ref="P30:W30" si="15">D30/SUM(D28:D30)</f>
        <v>0.86229508196721316</v>
      </c>
      <c r="Q30" s="20">
        <f t="shared" si="15"/>
        <v>0.85898989898989897</v>
      </c>
      <c r="R30" s="20">
        <f t="shared" si="15"/>
        <v>0.87750102082482651</v>
      </c>
      <c r="S30" s="32">
        <f t="shared" si="15"/>
        <v>0.88856789104416012</v>
      </c>
      <c r="T30" s="20">
        <f t="shared" si="15"/>
        <v>0.83817427385892118</v>
      </c>
      <c r="U30" s="20">
        <f t="shared" si="15"/>
        <v>0.83647540983606561</v>
      </c>
      <c r="V30" s="20">
        <f t="shared" si="15"/>
        <v>0.8390367553865653</v>
      </c>
      <c r="W30" s="20">
        <f t="shared" si="15"/>
        <v>0.84624999999999995</v>
      </c>
    </row>
    <row r="31" spans="2:23">
      <c r="B31" s="132" t="s">
        <v>134</v>
      </c>
      <c r="C31" s="133"/>
      <c r="D31" s="133"/>
      <c r="E31" s="133"/>
      <c r="F31" s="133"/>
      <c r="G31" s="133"/>
      <c r="H31" s="133"/>
      <c r="I31" s="133"/>
      <c r="J31" s="133"/>
      <c r="K31" s="133"/>
      <c r="M31" s="1" t="s">
        <v>171</v>
      </c>
      <c r="N31" s="1"/>
      <c r="O31" s="1" t="str">
        <f>$C$14</f>
        <v>2015-2016</v>
      </c>
      <c r="P31" s="1" t="str">
        <f>$D$14</f>
        <v>2016-2017</v>
      </c>
      <c r="Q31" s="1" t="str">
        <f>$E$14</f>
        <v>2017-2018</v>
      </c>
      <c r="R31" s="1" t="str">
        <f>$F$14</f>
        <v>2018-2019</v>
      </c>
      <c r="S31" s="30" t="str">
        <f>$G$14</f>
        <v>2019-2020</v>
      </c>
      <c r="T31" s="1" t="str">
        <f>$H$14</f>
        <v>2020-2021</v>
      </c>
      <c r="U31" s="1" t="str">
        <f>$I$14</f>
        <v>2021-2022</v>
      </c>
      <c r="V31" s="1" t="str">
        <f>$J$14</f>
        <v>2022-2023</v>
      </c>
      <c r="W31" s="1" t="str">
        <f>$K$14</f>
        <v>2023-2024</v>
      </c>
    </row>
    <row r="32" spans="2:23">
      <c r="B32" s="3" t="s">
        <v>113</v>
      </c>
      <c r="C32" s="8">
        <v>99</v>
      </c>
      <c r="D32" s="8">
        <v>96</v>
      </c>
      <c r="E32" s="8">
        <v>102</v>
      </c>
      <c r="F32" s="8">
        <v>88</v>
      </c>
      <c r="G32" s="8">
        <v>61</v>
      </c>
      <c r="H32" s="8">
        <v>139</v>
      </c>
      <c r="I32" s="8">
        <v>80</v>
      </c>
      <c r="J32" s="8">
        <v>105</v>
      </c>
      <c r="K32" s="8">
        <v>89</v>
      </c>
      <c r="N32" s="9" t="str">
        <f>B32</f>
        <v>Home-Based</v>
      </c>
      <c r="O32" s="11">
        <f>C32/SUM(C32:C34)</f>
        <v>4.2056074766355138E-2</v>
      </c>
      <c r="P32" s="11">
        <f t="shared" ref="P32:W32" si="16">D32/SUM(D32:D34)</f>
        <v>4.060913705583756E-2</v>
      </c>
      <c r="Q32" s="11">
        <f t="shared" si="16"/>
        <v>4.1632653061224489E-2</v>
      </c>
      <c r="R32" s="11">
        <f t="shared" si="16"/>
        <v>3.5101715197447148E-2</v>
      </c>
      <c r="S32" s="31">
        <f t="shared" si="16"/>
        <v>2.5196199917389507E-2</v>
      </c>
      <c r="T32" s="11">
        <f t="shared" si="16"/>
        <v>5.7700290577002905E-2</v>
      </c>
      <c r="U32" s="11">
        <f t="shared" si="16"/>
        <v>3.4042553191489362E-2</v>
      </c>
      <c r="V32" s="11">
        <f t="shared" si="16"/>
        <v>4.2219541616405308E-2</v>
      </c>
      <c r="W32" s="11">
        <f t="shared" si="16"/>
        <v>3.7552742616033752E-2</v>
      </c>
    </row>
    <row r="33" spans="2:23">
      <c r="B33" s="3" t="s">
        <v>114</v>
      </c>
      <c r="C33" s="8">
        <v>238</v>
      </c>
      <c r="D33" s="8">
        <v>238</v>
      </c>
      <c r="E33" s="8">
        <v>210</v>
      </c>
      <c r="F33" s="8">
        <v>214</v>
      </c>
      <c r="G33" s="8">
        <v>213</v>
      </c>
      <c r="H33" s="8">
        <v>221</v>
      </c>
      <c r="I33" s="8">
        <v>248</v>
      </c>
      <c r="J33" s="8">
        <v>314</v>
      </c>
      <c r="K33" s="8">
        <v>270</v>
      </c>
      <c r="N33" s="9" t="str">
        <f>B33</f>
        <v>Private</v>
      </c>
      <c r="O33" s="11">
        <f>C33/SUM(C32:C34)</f>
        <v>0.10110450297366186</v>
      </c>
      <c r="P33" s="11">
        <f t="shared" ref="P33:W33" si="17">D33/SUM(D32:D34)</f>
        <v>0.10067681895093063</v>
      </c>
      <c r="Q33" s="11">
        <f t="shared" si="17"/>
        <v>8.5714285714285715E-2</v>
      </c>
      <c r="R33" s="11">
        <f t="shared" si="17"/>
        <v>8.536098923015556E-2</v>
      </c>
      <c r="S33" s="31">
        <f t="shared" si="17"/>
        <v>8.7980173482032215E-2</v>
      </c>
      <c r="T33" s="11">
        <f t="shared" si="17"/>
        <v>9.173931091739311E-2</v>
      </c>
      <c r="U33" s="11">
        <f t="shared" si="17"/>
        <v>0.10553191489361702</v>
      </c>
      <c r="V33" s="11">
        <f t="shared" si="17"/>
        <v>0.12625653397667874</v>
      </c>
      <c r="W33" s="11">
        <f t="shared" si="17"/>
        <v>0.11392405063291139</v>
      </c>
    </row>
    <row r="34" spans="2:23">
      <c r="B34" s="3" t="s">
        <v>115</v>
      </c>
      <c r="C34" s="8">
        <v>2017</v>
      </c>
      <c r="D34" s="8">
        <v>2030</v>
      </c>
      <c r="E34" s="8">
        <v>2138</v>
      </c>
      <c r="F34" s="8">
        <v>2205</v>
      </c>
      <c r="G34" s="8">
        <v>2147</v>
      </c>
      <c r="H34" s="8">
        <v>2049</v>
      </c>
      <c r="I34" s="8">
        <v>2022</v>
      </c>
      <c r="J34" s="8">
        <v>2068</v>
      </c>
      <c r="K34" s="8">
        <v>2011</v>
      </c>
      <c r="M34" s="19"/>
      <c r="N34" s="19" t="str">
        <f>B34</f>
        <v>Public</v>
      </c>
      <c r="O34" s="20">
        <f>C34/SUM(C32:C34)</f>
        <v>0.856839422259983</v>
      </c>
      <c r="P34" s="20">
        <f t="shared" ref="P34:W34" si="18">D34/SUM(D32:D34)</f>
        <v>0.85871404399323181</v>
      </c>
      <c r="Q34" s="20">
        <f t="shared" si="18"/>
        <v>0.87265306122448982</v>
      </c>
      <c r="R34" s="20">
        <f t="shared" si="18"/>
        <v>0.87953729557239724</v>
      </c>
      <c r="S34" s="32">
        <f t="shared" si="18"/>
        <v>0.88682362660057823</v>
      </c>
      <c r="T34" s="20">
        <f t="shared" si="18"/>
        <v>0.85056039850560394</v>
      </c>
      <c r="U34" s="20">
        <f t="shared" si="18"/>
        <v>0.86042553191489357</v>
      </c>
      <c r="V34" s="20">
        <f t="shared" si="18"/>
        <v>0.83152392440691592</v>
      </c>
      <c r="W34" s="20">
        <f t="shared" si="18"/>
        <v>0.84852320675105486</v>
      </c>
    </row>
    <row r="35" spans="2:23">
      <c r="B35" s="132" t="s">
        <v>135</v>
      </c>
      <c r="C35" s="133"/>
      <c r="D35" s="133"/>
      <c r="E35" s="133"/>
      <c r="F35" s="133"/>
      <c r="G35" s="133"/>
      <c r="H35" s="133"/>
      <c r="I35" s="133"/>
      <c r="J35" s="133"/>
      <c r="K35" s="133"/>
      <c r="M35" s="1" t="s">
        <v>172</v>
      </c>
      <c r="N35" s="1"/>
      <c r="O35" s="1" t="str">
        <f>$C$14</f>
        <v>2015-2016</v>
      </c>
      <c r="P35" s="1" t="str">
        <f>$D$14</f>
        <v>2016-2017</v>
      </c>
      <c r="Q35" s="1" t="str">
        <f>$E$14</f>
        <v>2017-2018</v>
      </c>
      <c r="R35" s="1" t="str">
        <f>$F$14</f>
        <v>2018-2019</v>
      </c>
      <c r="S35" s="30" t="str">
        <f>$G$14</f>
        <v>2019-2020</v>
      </c>
      <c r="T35" s="1" t="str">
        <f>$H$14</f>
        <v>2020-2021</v>
      </c>
      <c r="U35" s="1" t="str">
        <f>$I$14</f>
        <v>2021-2022</v>
      </c>
      <c r="V35" s="1" t="str">
        <f>$J$14</f>
        <v>2022-2023</v>
      </c>
      <c r="W35" s="1" t="str">
        <f>$K$14</f>
        <v>2023-2024</v>
      </c>
    </row>
    <row r="36" spans="2:23">
      <c r="B36" s="3" t="s">
        <v>113</v>
      </c>
      <c r="C36" s="8">
        <v>83</v>
      </c>
      <c r="D36" s="8">
        <v>83</v>
      </c>
      <c r="E36" s="8">
        <v>119</v>
      </c>
      <c r="F36" s="8">
        <v>86</v>
      </c>
      <c r="G36" s="8">
        <v>66</v>
      </c>
      <c r="H36" s="8">
        <v>133</v>
      </c>
      <c r="I36" s="8">
        <v>109</v>
      </c>
      <c r="J36" s="8">
        <v>109</v>
      </c>
      <c r="K36" s="8">
        <v>85</v>
      </c>
      <c r="N36" s="9" t="str">
        <f>B36</f>
        <v>Home-Based</v>
      </c>
      <c r="O36" s="11">
        <f>C36/SUM(C36:C38)</f>
        <v>3.5946297098310959E-2</v>
      </c>
      <c r="P36" s="11">
        <f t="shared" ref="P36:W36" si="19">D36/SUM(D36:D38)</f>
        <v>3.4482758620689655E-2</v>
      </c>
      <c r="Q36" s="11">
        <f t="shared" si="19"/>
        <v>4.9874266554903603E-2</v>
      </c>
      <c r="R36" s="11">
        <f t="shared" si="19"/>
        <v>3.4733441033925685E-2</v>
      </c>
      <c r="S36" s="31">
        <f t="shared" si="19"/>
        <v>2.6785714285714284E-2</v>
      </c>
      <c r="T36" s="11">
        <f t="shared" si="19"/>
        <v>5.5278470490440566E-2</v>
      </c>
      <c r="U36" s="11">
        <f t="shared" si="19"/>
        <v>4.5341098169717139E-2</v>
      </c>
      <c r="V36" s="11">
        <f t="shared" si="19"/>
        <v>4.5568561872909696E-2</v>
      </c>
      <c r="W36" s="11">
        <f t="shared" si="19"/>
        <v>3.4122842232035329E-2</v>
      </c>
    </row>
    <row r="37" spans="2:23">
      <c r="B37" s="3" t="s">
        <v>114</v>
      </c>
      <c r="C37" s="8">
        <v>221</v>
      </c>
      <c r="D37" s="8">
        <v>232</v>
      </c>
      <c r="E37" s="8">
        <v>234</v>
      </c>
      <c r="F37" s="8">
        <v>217</v>
      </c>
      <c r="G37" s="8">
        <v>196</v>
      </c>
      <c r="H37" s="8">
        <v>225</v>
      </c>
      <c r="I37" s="8">
        <v>263</v>
      </c>
      <c r="J37" s="8">
        <v>258</v>
      </c>
      <c r="K37" s="8">
        <v>323</v>
      </c>
      <c r="N37" s="9" t="str">
        <f>B37</f>
        <v>Private</v>
      </c>
      <c r="O37" s="11">
        <f>C37/SUM(C36:C38)</f>
        <v>9.571242962321351E-2</v>
      </c>
      <c r="P37" s="11">
        <f t="shared" ref="P37:W37" si="20">D37/SUM(D36:D38)</f>
        <v>9.6385542168674704E-2</v>
      </c>
      <c r="Q37" s="11">
        <f t="shared" si="20"/>
        <v>9.8072087175188602E-2</v>
      </c>
      <c r="R37" s="11">
        <f t="shared" si="20"/>
        <v>8.7641357027463646E-2</v>
      </c>
      <c r="S37" s="31">
        <f t="shared" si="20"/>
        <v>7.9545454545454544E-2</v>
      </c>
      <c r="T37" s="11">
        <f t="shared" si="20"/>
        <v>9.3516209476309231E-2</v>
      </c>
      <c r="U37" s="11">
        <f t="shared" si="20"/>
        <v>0.10940099833610649</v>
      </c>
      <c r="V37" s="11">
        <f t="shared" si="20"/>
        <v>0.10785953177257525</v>
      </c>
      <c r="W37" s="11">
        <f t="shared" si="20"/>
        <v>0.12966680048173423</v>
      </c>
    </row>
    <row r="38" spans="2:23">
      <c r="B38" s="3" t="s">
        <v>115</v>
      </c>
      <c r="C38" s="8">
        <v>2005</v>
      </c>
      <c r="D38" s="8">
        <v>2092</v>
      </c>
      <c r="E38" s="8">
        <v>2033</v>
      </c>
      <c r="F38" s="8">
        <v>2173</v>
      </c>
      <c r="G38" s="8">
        <v>2202</v>
      </c>
      <c r="H38" s="8">
        <v>2048</v>
      </c>
      <c r="I38" s="8">
        <v>2032</v>
      </c>
      <c r="J38" s="8">
        <v>2025</v>
      </c>
      <c r="K38" s="8">
        <v>2083</v>
      </c>
      <c r="M38" s="19"/>
      <c r="N38" s="19" t="str">
        <f>B38</f>
        <v>Public</v>
      </c>
      <c r="O38" s="20">
        <f>C38/SUM(C36:C38)</f>
        <v>0.86834127327847555</v>
      </c>
      <c r="P38" s="20">
        <f t="shared" ref="P38:W38" si="21">D38/SUM(D36:D38)</f>
        <v>0.8691316992106356</v>
      </c>
      <c r="Q38" s="20">
        <f t="shared" si="21"/>
        <v>0.85205364626990776</v>
      </c>
      <c r="R38" s="20">
        <f t="shared" si="21"/>
        <v>0.87762520193861071</v>
      </c>
      <c r="S38" s="32">
        <f t="shared" si="21"/>
        <v>0.89366883116883122</v>
      </c>
      <c r="T38" s="20">
        <f t="shared" si="21"/>
        <v>0.85120532003325022</v>
      </c>
      <c r="U38" s="20">
        <f t="shared" si="21"/>
        <v>0.8452579034941764</v>
      </c>
      <c r="V38" s="20">
        <f t="shared" si="21"/>
        <v>0.84657190635451507</v>
      </c>
      <c r="W38" s="20">
        <f t="shared" si="21"/>
        <v>0.83621035728623039</v>
      </c>
    </row>
    <row r="39" spans="2:23">
      <c r="B39" s="132" t="s">
        <v>136</v>
      </c>
      <c r="C39" s="133"/>
      <c r="D39" s="133"/>
      <c r="E39" s="133"/>
      <c r="F39" s="133"/>
      <c r="G39" s="133"/>
      <c r="H39" s="133"/>
      <c r="I39" s="133"/>
      <c r="J39" s="133"/>
      <c r="K39" s="133"/>
      <c r="M39" s="1" t="s">
        <v>173</v>
      </c>
      <c r="N39" s="1"/>
      <c r="O39" s="1" t="str">
        <f>$C$14</f>
        <v>2015-2016</v>
      </c>
      <c r="P39" s="1" t="str">
        <f>$D$14</f>
        <v>2016-2017</v>
      </c>
      <c r="Q39" s="1" t="str">
        <f>$E$14</f>
        <v>2017-2018</v>
      </c>
      <c r="R39" s="1" t="str">
        <f>$F$14</f>
        <v>2018-2019</v>
      </c>
      <c r="S39" s="30" t="str">
        <f>$G$14</f>
        <v>2019-2020</v>
      </c>
      <c r="T39" s="1" t="str">
        <f>$H$14</f>
        <v>2020-2021</v>
      </c>
      <c r="U39" s="1" t="str">
        <f>$I$14</f>
        <v>2021-2022</v>
      </c>
      <c r="V39" s="1" t="str">
        <f>$J$14</f>
        <v>2022-2023</v>
      </c>
      <c r="W39" s="1" t="str">
        <f>$K$14</f>
        <v>2023-2024</v>
      </c>
    </row>
    <row r="40" spans="2:23">
      <c r="B40" s="3" t="s">
        <v>113</v>
      </c>
      <c r="C40" s="8">
        <v>98</v>
      </c>
      <c r="D40" s="8">
        <v>97</v>
      </c>
      <c r="E40" s="8">
        <v>61</v>
      </c>
      <c r="F40" s="8">
        <v>87</v>
      </c>
      <c r="G40" s="8">
        <v>66</v>
      </c>
      <c r="H40" s="8">
        <v>147</v>
      </c>
      <c r="I40" s="8">
        <v>81</v>
      </c>
      <c r="J40" s="8">
        <v>112</v>
      </c>
      <c r="K40" s="8">
        <v>92</v>
      </c>
      <c r="N40" s="9" t="str">
        <f>B40</f>
        <v>Home-Based</v>
      </c>
      <c r="O40" s="11">
        <f>C40/SUM(C40:C42)</f>
        <v>4.3420469649977846E-2</v>
      </c>
      <c r="P40" s="11">
        <f t="shared" ref="P40:W40" si="22">D40/SUM(D40:D42)</f>
        <v>4.1206457094307564E-2</v>
      </c>
      <c r="Q40" s="11">
        <f t="shared" si="22"/>
        <v>2.5512337933918862E-2</v>
      </c>
      <c r="R40" s="11">
        <f t="shared" si="22"/>
        <v>3.6569987389659518E-2</v>
      </c>
      <c r="S40" s="31">
        <f t="shared" si="22"/>
        <v>2.6807473598700244E-2</v>
      </c>
      <c r="T40" s="11">
        <f t="shared" si="22"/>
        <v>5.9926620464737054E-2</v>
      </c>
      <c r="U40" s="11">
        <f t="shared" si="22"/>
        <v>3.3905399748848888E-2</v>
      </c>
      <c r="V40" s="11">
        <f t="shared" si="22"/>
        <v>4.5977011494252873E-2</v>
      </c>
      <c r="W40" s="11">
        <f t="shared" si="22"/>
        <v>3.8477624424926811E-2</v>
      </c>
    </row>
    <row r="41" spans="2:23">
      <c r="B41" s="3" t="s">
        <v>114</v>
      </c>
      <c r="C41" s="8">
        <v>237</v>
      </c>
      <c r="D41" s="8">
        <v>198</v>
      </c>
      <c r="E41" s="8">
        <v>201</v>
      </c>
      <c r="F41" s="8">
        <v>209</v>
      </c>
      <c r="G41" s="8">
        <v>195</v>
      </c>
      <c r="H41" s="8">
        <v>202</v>
      </c>
      <c r="I41" s="8">
        <v>252</v>
      </c>
      <c r="J41" s="8">
        <v>270</v>
      </c>
      <c r="K41" s="8">
        <v>271</v>
      </c>
      <c r="N41" s="9" t="str">
        <f>B41</f>
        <v>Private</v>
      </c>
      <c r="O41" s="11">
        <f>C41/SUM(C40:C42)</f>
        <v>0.10500664599025254</v>
      </c>
      <c r="P41" s="11">
        <f t="shared" ref="P41:W41" si="23">D41/SUM(D40:D42)</f>
        <v>8.4112149532710276E-2</v>
      </c>
      <c r="Q41" s="11">
        <f t="shared" si="23"/>
        <v>8.4065244667503133E-2</v>
      </c>
      <c r="R41" s="11">
        <f t="shared" si="23"/>
        <v>8.7852038671710805E-2</v>
      </c>
      <c r="S41" s="31">
        <f t="shared" si="23"/>
        <v>7.9203899268887087E-2</v>
      </c>
      <c r="T41" s="11">
        <f t="shared" si="23"/>
        <v>8.2348145128414194E-2</v>
      </c>
      <c r="U41" s="11">
        <f t="shared" si="23"/>
        <v>0.10548346588530766</v>
      </c>
      <c r="V41" s="11">
        <f t="shared" si="23"/>
        <v>0.11083743842364532</v>
      </c>
      <c r="W41" s="11">
        <f t="shared" si="23"/>
        <v>0.11334169803429528</v>
      </c>
    </row>
    <row r="42" spans="2:23">
      <c r="B42" s="3" t="s">
        <v>115</v>
      </c>
      <c r="C42" s="8">
        <v>1922</v>
      </c>
      <c r="D42" s="8">
        <v>2059</v>
      </c>
      <c r="E42" s="8">
        <v>2129</v>
      </c>
      <c r="F42" s="8">
        <v>2083</v>
      </c>
      <c r="G42" s="8">
        <v>2201</v>
      </c>
      <c r="H42" s="8">
        <v>2104</v>
      </c>
      <c r="I42" s="8">
        <v>2056</v>
      </c>
      <c r="J42" s="8">
        <v>2054</v>
      </c>
      <c r="K42" s="8">
        <v>2028</v>
      </c>
      <c r="M42" s="19"/>
      <c r="N42" s="19" t="str">
        <f>B42</f>
        <v>Public</v>
      </c>
      <c r="O42" s="20">
        <f>C42/SUM(C40:C42)</f>
        <v>0.85157288435976963</v>
      </c>
      <c r="P42" s="20">
        <f t="shared" ref="P42:W42" si="24">D42/SUM(D40:D42)</f>
        <v>0.87468139337298212</v>
      </c>
      <c r="Q42" s="20">
        <f t="shared" si="24"/>
        <v>0.89042241739857797</v>
      </c>
      <c r="R42" s="20">
        <f t="shared" si="24"/>
        <v>0.87557797393862968</v>
      </c>
      <c r="S42" s="32">
        <f t="shared" si="24"/>
        <v>0.89398862713241267</v>
      </c>
      <c r="T42" s="20">
        <f t="shared" si="24"/>
        <v>0.85772523440684878</v>
      </c>
      <c r="U42" s="20">
        <f t="shared" si="24"/>
        <v>0.86061113436584347</v>
      </c>
      <c r="V42" s="20">
        <f t="shared" si="24"/>
        <v>0.84318555008210183</v>
      </c>
      <c r="W42" s="20">
        <f t="shared" si="24"/>
        <v>0.84818067754077797</v>
      </c>
    </row>
    <row r="43" spans="2:23">
      <c r="B43" s="132" t="s">
        <v>137</v>
      </c>
      <c r="C43" s="133"/>
      <c r="D43" s="133"/>
      <c r="E43" s="133"/>
      <c r="F43" s="133"/>
      <c r="G43" s="133"/>
      <c r="H43" s="133"/>
      <c r="I43" s="133"/>
      <c r="J43" s="133"/>
      <c r="K43" s="133"/>
      <c r="M43" s="1" t="s">
        <v>174</v>
      </c>
      <c r="N43" s="1"/>
      <c r="O43" s="1" t="str">
        <f>$C$14</f>
        <v>2015-2016</v>
      </c>
      <c r="P43" s="1" t="str">
        <f>$D$14</f>
        <v>2016-2017</v>
      </c>
      <c r="Q43" s="1" t="str">
        <f>$E$14</f>
        <v>2017-2018</v>
      </c>
      <c r="R43" s="1" t="str">
        <f>$F$14</f>
        <v>2018-2019</v>
      </c>
      <c r="S43" s="30" t="str">
        <f>$G$14</f>
        <v>2019-2020</v>
      </c>
      <c r="T43" s="1" t="str">
        <f>$H$14</f>
        <v>2020-2021</v>
      </c>
      <c r="U43" s="1" t="str">
        <f>$I$14</f>
        <v>2021-2022</v>
      </c>
      <c r="V43" s="1" t="str">
        <f>$J$14</f>
        <v>2022-2023</v>
      </c>
      <c r="W43" s="1" t="str">
        <f>$K$14</f>
        <v>2023-2024</v>
      </c>
    </row>
    <row r="44" spans="2:23">
      <c r="B44" s="3" t="s">
        <v>113</v>
      </c>
      <c r="C44" s="8">
        <v>97</v>
      </c>
      <c r="D44" s="8">
        <v>96</v>
      </c>
      <c r="E44" s="8">
        <v>88</v>
      </c>
      <c r="F44" s="8">
        <v>71</v>
      </c>
      <c r="G44" s="8">
        <v>65</v>
      </c>
      <c r="H44" s="8">
        <v>121</v>
      </c>
      <c r="I44" s="8">
        <v>86</v>
      </c>
      <c r="J44" s="8">
        <v>105</v>
      </c>
      <c r="K44" s="8">
        <v>97</v>
      </c>
      <c r="N44" s="9" t="str">
        <f>B44</f>
        <v>Home-Based</v>
      </c>
      <c r="O44" s="11">
        <f>C44/SUM(C44:C46)</f>
        <v>4.3226381461675581E-2</v>
      </c>
      <c r="P44" s="11">
        <f t="shared" ref="P44:W44" si="25">D44/SUM(D44:D46)</f>
        <v>4.1775456919060053E-2</v>
      </c>
      <c r="Q44" s="11">
        <f t="shared" si="25"/>
        <v>3.7115141290594685E-2</v>
      </c>
      <c r="R44" s="11">
        <f t="shared" si="25"/>
        <v>2.9571012078300707E-2</v>
      </c>
      <c r="S44" s="31">
        <f t="shared" si="25"/>
        <v>2.7718550106609809E-2</v>
      </c>
      <c r="T44" s="11">
        <f t="shared" si="25"/>
        <v>4.9651210504718914E-2</v>
      </c>
      <c r="U44" s="11">
        <f t="shared" si="25"/>
        <v>3.6332910857625689E-2</v>
      </c>
      <c r="V44" s="11">
        <f t="shared" si="25"/>
        <v>4.3604651162790699E-2</v>
      </c>
      <c r="W44" s="11">
        <f t="shared" si="25"/>
        <v>4.0366208905534745E-2</v>
      </c>
    </row>
    <row r="45" spans="2:23">
      <c r="B45" s="3" t="s">
        <v>114</v>
      </c>
      <c r="C45" s="8">
        <v>180</v>
      </c>
      <c r="D45" s="8">
        <v>225</v>
      </c>
      <c r="E45" s="8">
        <v>200</v>
      </c>
      <c r="F45" s="8">
        <v>197</v>
      </c>
      <c r="G45" s="8">
        <v>205</v>
      </c>
      <c r="H45" s="8">
        <v>188</v>
      </c>
      <c r="I45" s="8">
        <v>232</v>
      </c>
      <c r="J45" s="8">
        <v>259</v>
      </c>
      <c r="K45" s="8">
        <v>268</v>
      </c>
      <c r="N45" s="9" t="str">
        <f>B45</f>
        <v>Private</v>
      </c>
      <c r="O45" s="11">
        <f>C45/SUM(C44:C46)</f>
        <v>8.0213903743315509E-2</v>
      </c>
      <c r="P45" s="11">
        <f t="shared" ref="P45:W45" si="26">D45/SUM(D44:D46)</f>
        <v>9.7911227154047001E-2</v>
      </c>
      <c r="Q45" s="11">
        <f t="shared" si="26"/>
        <v>8.4352593842260654E-2</v>
      </c>
      <c r="R45" s="11">
        <f t="shared" si="26"/>
        <v>8.2049146189087874E-2</v>
      </c>
      <c r="S45" s="31">
        <f t="shared" si="26"/>
        <v>8.7420042643923238E-2</v>
      </c>
      <c r="T45" s="11">
        <f t="shared" si="26"/>
        <v>7.7144029544521958E-2</v>
      </c>
      <c r="U45" s="11">
        <f t="shared" si="26"/>
        <v>9.8014364174059995E-2</v>
      </c>
      <c r="V45" s="11">
        <f t="shared" si="26"/>
        <v>0.10755813953488372</v>
      </c>
      <c r="W45" s="11">
        <f t="shared" si="26"/>
        <v>0.11152725759467333</v>
      </c>
    </row>
    <row r="46" spans="2:23">
      <c r="B46" s="3" t="s">
        <v>115</v>
      </c>
      <c r="C46" s="8">
        <v>1967</v>
      </c>
      <c r="D46" s="8">
        <v>1977</v>
      </c>
      <c r="E46" s="8">
        <v>2083</v>
      </c>
      <c r="F46" s="8">
        <v>2133</v>
      </c>
      <c r="G46" s="8">
        <v>2075</v>
      </c>
      <c r="H46" s="8">
        <v>2128</v>
      </c>
      <c r="I46" s="8">
        <v>2049</v>
      </c>
      <c r="J46" s="8">
        <v>2044</v>
      </c>
      <c r="K46" s="8">
        <v>2038</v>
      </c>
      <c r="M46" s="19"/>
      <c r="N46" s="19" t="str">
        <f>B46</f>
        <v>Public</v>
      </c>
      <c r="O46" s="20">
        <f>C46/SUM(C44:C46)</f>
        <v>0.87655971479500894</v>
      </c>
      <c r="P46" s="20">
        <f t="shared" ref="P46:W46" si="27">D46/SUM(D44:D46)</f>
        <v>0.86031331592689297</v>
      </c>
      <c r="Q46" s="20">
        <f t="shared" si="27"/>
        <v>0.87853226486714464</v>
      </c>
      <c r="R46" s="20">
        <f t="shared" si="27"/>
        <v>0.88837984173261142</v>
      </c>
      <c r="S46" s="32">
        <f t="shared" si="27"/>
        <v>0.88486140724946694</v>
      </c>
      <c r="T46" s="20">
        <f t="shared" si="27"/>
        <v>0.87320475995075908</v>
      </c>
      <c r="U46" s="20">
        <f t="shared" si="27"/>
        <v>0.86565272496831436</v>
      </c>
      <c r="V46" s="20">
        <f t="shared" si="27"/>
        <v>0.84883720930232553</v>
      </c>
      <c r="W46" s="20">
        <f t="shared" si="27"/>
        <v>0.84810653349979193</v>
      </c>
    </row>
    <row r="47" spans="2:23">
      <c r="B47" s="132" t="s">
        <v>147</v>
      </c>
      <c r="C47" s="133"/>
      <c r="D47" s="133"/>
      <c r="E47" s="133"/>
      <c r="F47" s="133"/>
      <c r="G47" s="133"/>
      <c r="H47" s="133"/>
      <c r="I47" s="133"/>
      <c r="J47" s="133"/>
      <c r="K47" s="133"/>
      <c r="M47" s="1" t="s">
        <v>175</v>
      </c>
      <c r="N47" s="1"/>
      <c r="O47" s="1" t="str">
        <f>$C$14</f>
        <v>2015-2016</v>
      </c>
      <c r="P47" s="1" t="str">
        <f>$D$14</f>
        <v>2016-2017</v>
      </c>
      <c r="Q47" s="1" t="str">
        <f>$E$14</f>
        <v>2017-2018</v>
      </c>
      <c r="R47" s="1" t="str">
        <f>$F$14</f>
        <v>2018-2019</v>
      </c>
      <c r="S47" s="30" t="str">
        <f>$G$14</f>
        <v>2019-2020</v>
      </c>
      <c r="T47" s="1" t="str">
        <f>$H$14</f>
        <v>2020-2021</v>
      </c>
      <c r="U47" s="1" t="str">
        <f>$I$14</f>
        <v>2021-2022</v>
      </c>
      <c r="V47" s="1" t="str">
        <f>$J$14</f>
        <v>2022-2023</v>
      </c>
      <c r="W47" s="1" t="str">
        <f>$K$14</f>
        <v>2023-2024</v>
      </c>
    </row>
    <row r="48" spans="2:23">
      <c r="B48" s="3" t="s">
        <v>113</v>
      </c>
      <c r="C48" s="8">
        <v>77</v>
      </c>
      <c r="D48" s="8">
        <v>91</v>
      </c>
      <c r="E48" s="8">
        <v>80</v>
      </c>
      <c r="F48" s="8">
        <v>74</v>
      </c>
      <c r="G48" s="8">
        <v>66</v>
      </c>
      <c r="H48" s="8">
        <v>124</v>
      </c>
      <c r="I48" s="8">
        <v>69</v>
      </c>
      <c r="J48" s="8">
        <v>85</v>
      </c>
      <c r="K48" s="8">
        <v>75</v>
      </c>
      <c r="N48" s="9" t="str">
        <f>B48</f>
        <v>Home-Based</v>
      </c>
      <c r="O48" s="11">
        <f>C48/SUM(C48:C50)</f>
        <v>3.4344335414808205E-2</v>
      </c>
      <c r="P48" s="11">
        <f t="shared" ref="P48:U48" si="28">D48/SUM(D48:D50)</f>
        <v>3.9982425307557121E-2</v>
      </c>
      <c r="Q48" s="11">
        <f t="shared" si="28"/>
        <v>3.513394817742644E-2</v>
      </c>
      <c r="R48" s="11">
        <f t="shared" si="28"/>
        <v>3.1369224247562527E-2</v>
      </c>
      <c r="S48" s="31">
        <f t="shared" si="28"/>
        <v>2.7420024927295387E-2</v>
      </c>
      <c r="T48" s="11">
        <f t="shared" si="28"/>
        <v>5.2210526315789471E-2</v>
      </c>
      <c r="U48" s="11">
        <f t="shared" si="28"/>
        <v>2.863070539419087E-2</v>
      </c>
      <c r="V48" s="11">
        <f>J48/SUM(J48:J50)</f>
        <v>3.5804549283909012E-2</v>
      </c>
      <c r="W48" s="11">
        <f>K48/SUM(K48:K50)</f>
        <v>3.1393888656341566E-2</v>
      </c>
    </row>
    <row r="49" spans="2:23">
      <c r="B49" s="3" t="s">
        <v>114</v>
      </c>
      <c r="C49" s="8">
        <v>222</v>
      </c>
      <c r="D49" s="8">
        <v>177</v>
      </c>
      <c r="E49" s="8">
        <v>212</v>
      </c>
      <c r="F49" s="8">
        <v>191</v>
      </c>
      <c r="G49" s="8">
        <v>169</v>
      </c>
      <c r="H49" s="8">
        <v>205</v>
      </c>
      <c r="I49" s="8">
        <v>242</v>
      </c>
      <c r="J49" s="8">
        <v>235</v>
      </c>
      <c r="K49" s="8">
        <v>260</v>
      </c>
      <c r="N49" s="9" t="str">
        <f>B49</f>
        <v>Private</v>
      </c>
      <c r="O49" s="11">
        <f>C49/SUM(C48:C50)</f>
        <v>9.9018733273862625E-2</v>
      </c>
      <c r="P49" s="11">
        <f t="shared" ref="P49:W49" si="29">D49/SUM(D48:D50)</f>
        <v>7.7768014059753948E-2</v>
      </c>
      <c r="Q49" s="11">
        <f t="shared" si="29"/>
        <v>9.3104962670180064E-2</v>
      </c>
      <c r="R49" s="11">
        <f t="shared" si="29"/>
        <v>8.0966511233573554E-2</v>
      </c>
      <c r="S49" s="31">
        <f t="shared" si="29"/>
        <v>7.0211882010801835E-2</v>
      </c>
      <c r="T49" s="11">
        <f t="shared" si="29"/>
        <v>8.6315789473684207E-2</v>
      </c>
      <c r="U49" s="11">
        <f t="shared" si="29"/>
        <v>0.1004149377593361</v>
      </c>
      <c r="V49" s="11">
        <f t="shared" si="29"/>
        <v>9.8989048020219045E-2</v>
      </c>
      <c r="W49" s="11">
        <f t="shared" si="29"/>
        <v>0.1088321473419841</v>
      </c>
    </row>
    <row r="50" spans="2:23">
      <c r="B50" s="3" t="s">
        <v>115</v>
      </c>
      <c r="C50" s="8">
        <v>1943</v>
      </c>
      <c r="D50" s="8">
        <v>2008</v>
      </c>
      <c r="E50" s="8">
        <v>1985</v>
      </c>
      <c r="F50" s="8">
        <v>2094</v>
      </c>
      <c r="G50" s="8">
        <v>2172</v>
      </c>
      <c r="H50" s="8">
        <v>2046</v>
      </c>
      <c r="I50" s="8">
        <v>2099</v>
      </c>
      <c r="J50" s="8">
        <v>2054</v>
      </c>
      <c r="K50" s="8">
        <v>2054</v>
      </c>
      <c r="M50" s="19"/>
      <c r="N50" s="19" t="str">
        <f>B50</f>
        <v>Public</v>
      </c>
      <c r="O50" s="20">
        <f>C50/SUM(C48:C50)</f>
        <v>0.86663693131132913</v>
      </c>
      <c r="P50" s="20">
        <f t="shared" ref="P50:W50" si="30">D50/SUM(D48:D50)</f>
        <v>0.88224956063268889</v>
      </c>
      <c r="Q50" s="20">
        <f t="shared" si="30"/>
        <v>0.87176108915239348</v>
      </c>
      <c r="R50" s="20">
        <f t="shared" si="30"/>
        <v>0.88766426451886393</v>
      </c>
      <c r="S50" s="32">
        <f t="shared" si="30"/>
        <v>0.9023680930619028</v>
      </c>
      <c r="T50" s="20">
        <f t="shared" si="30"/>
        <v>0.86147368421052628</v>
      </c>
      <c r="U50" s="20">
        <f t="shared" si="30"/>
        <v>0.87095435684647304</v>
      </c>
      <c r="V50" s="20">
        <f t="shared" si="30"/>
        <v>0.8652064026958719</v>
      </c>
      <c r="W50" s="20">
        <f t="shared" si="30"/>
        <v>0.85977396400167438</v>
      </c>
    </row>
    <row r="51" spans="2:23">
      <c r="B51" s="132" t="s">
        <v>148</v>
      </c>
      <c r="C51" s="133"/>
      <c r="D51" s="133"/>
      <c r="E51" s="133"/>
      <c r="F51" s="133"/>
      <c r="G51" s="133"/>
      <c r="H51" s="133"/>
      <c r="I51" s="133"/>
      <c r="J51" s="133"/>
      <c r="K51" s="133"/>
      <c r="M51" s="1" t="s">
        <v>176</v>
      </c>
      <c r="N51" s="1"/>
      <c r="O51" s="1" t="str">
        <f>$C$14</f>
        <v>2015-2016</v>
      </c>
      <c r="P51" s="1" t="str">
        <f>$D$14</f>
        <v>2016-2017</v>
      </c>
      <c r="Q51" s="1" t="str">
        <f>$E$14</f>
        <v>2017-2018</v>
      </c>
      <c r="R51" s="1" t="str">
        <f>$F$14</f>
        <v>2018-2019</v>
      </c>
      <c r="S51" s="30" t="str">
        <f>$G$14</f>
        <v>2019-2020</v>
      </c>
      <c r="T51" s="1" t="str">
        <f>$H$14</f>
        <v>2020-2021</v>
      </c>
      <c r="U51" s="1" t="str">
        <f>$I$14</f>
        <v>2021-2022</v>
      </c>
      <c r="V51" s="1" t="str">
        <f>$J$14</f>
        <v>2022-2023</v>
      </c>
      <c r="W51" s="1" t="str">
        <f>$K$14</f>
        <v>2023-2024</v>
      </c>
    </row>
    <row r="52" spans="2:23">
      <c r="B52" s="3" t="s">
        <v>113</v>
      </c>
      <c r="C52" s="8">
        <v>82</v>
      </c>
      <c r="D52" s="8">
        <v>59</v>
      </c>
      <c r="E52" s="8">
        <v>71</v>
      </c>
      <c r="F52" s="8">
        <v>63</v>
      </c>
      <c r="G52" s="8">
        <v>49</v>
      </c>
      <c r="H52" s="8">
        <v>65</v>
      </c>
      <c r="I52" s="8">
        <v>97</v>
      </c>
      <c r="J52" s="8">
        <v>96</v>
      </c>
      <c r="K52" s="8">
        <v>68</v>
      </c>
      <c r="N52" s="9" t="str">
        <f>B52</f>
        <v>Home-Based</v>
      </c>
      <c r="O52" s="11">
        <f>C52/SUM(C52:C54)</f>
        <v>3.5299182092122253E-2</v>
      </c>
      <c r="P52" s="11">
        <f t="shared" ref="P52:W52" si="31">D52/SUM(D52:D54)</f>
        <v>2.6315789473684209E-2</v>
      </c>
      <c r="Q52" s="11">
        <f t="shared" si="31"/>
        <v>3.0896431679721496E-2</v>
      </c>
      <c r="R52" s="11">
        <f t="shared" si="31"/>
        <v>2.7320034692107545E-2</v>
      </c>
      <c r="S52" s="31">
        <f t="shared" si="31"/>
        <v>2.0710059171597635E-2</v>
      </c>
      <c r="T52" s="11">
        <f t="shared" si="31"/>
        <v>2.7659574468085105E-2</v>
      </c>
      <c r="U52" s="11">
        <f t="shared" si="31"/>
        <v>4.0450375312760634E-2</v>
      </c>
      <c r="V52" s="11">
        <f t="shared" si="31"/>
        <v>3.9151712887438822E-2</v>
      </c>
      <c r="W52" s="11">
        <f t="shared" si="31"/>
        <v>2.8595458368376788E-2</v>
      </c>
    </row>
    <row r="53" spans="2:23">
      <c r="B53" s="3" t="s">
        <v>114</v>
      </c>
      <c r="C53" s="8">
        <v>115</v>
      </c>
      <c r="D53" s="8">
        <v>122</v>
      </c>
      <c r="E53" s="8">
        <v>102</v>
      </c>
      <c r="F53" s="8">
        <v>121</v>
      </c>
      <c r="G53" s="8">
        <v>90</v>
      </c>
      <c r="H53" s="8">
        <v>93</v>
      </c>
      <c r="I53" s="8">
        <v>145</v>
      </c>
      <c r="J53" s="8">
        <v>134</v>
      </c>
      <c r="K53" s="8">
        <v>139</v>
      </c>
      <c r="N53" s="9" t="str">
        <f>B53</f>
        <v>Private</v>
      </c>
      <c r="O53" s="11">
        <f>C53/SUM(C52:C54)</f>
        <v>4.9504950495049507E-2</v>
      </c>
      <c r="P53" s="11">
        <f t="shared" ref="P53:W53" si="32">D53/SUM(D52:D54)</f>
        <v>5.4415700267618196E-2</v>
      </c>
      <c r="Q53" s="11">
        <f t="shared" si="32"/>
        <v>4.4386422976501305E-2</v>
      </c>
      <c r="R53" s="11">
        <f t="shared" si="32"/>
        <v>5.2471812662619251E-2</v>
      </c>
      <c r="S53" s="31">
        <f t="shared" si="32"/>
        <v>3.8038884192730348E-2</v>
      </c>
      <c r="T53" s="11">
        <f t="shared" si="32"/>
        <v>3.9574468085106382E-2</v>
      </c>
      <c r="U53" s="11">
        <f t="shared" si="32"/>
        <v>6.0467055879899916E-2</v>
      </c>
      <c r="V53" s="11">
        <f t="shared" si="32"/>
        <v>5.4649265905383361E-2</v>
      </c>
      <c r="W53" s="11">
        <f t="shared" si="32"/>
        <v>5.8452481076534904E-2</v>
      </c>
    </row>
    <row r="54" spans="2:23">
      <c r="B54" s="3" t="s">
        <v>115</v>
      </c>
      <c r="C54" s="8">
        <v>2126</v>
      </c>
      <c r="D54" s="8">
        <v>2061</v>
      </c>
      <c r="E54" s="8">
        <v>2125</v>
      </c>
      <c r="F54" s="8">
        <v>2122</v>
      </c>
      <c r="G54" s="8">
        <v>2227</v>
      </c>
      <c r="H54" s="8">
        <v>2192</v>
      </c>
      <c r="I54" s="8">
        <v>2156</v>
      </c>
      <c r="J54" s="8">
        <v>2222</v>
      </c>
      <c r="K54" s="8">
        <v>2171</v>
      </c>
      <c r="M54" s="19"/>
      <c r="N54" s="19" t="str">
        <f>B54</f>
        <v>Public</v>
      </c>
      <c r="O54" s="20">
        <f>C54/SUM(C52:C54)</f>
        <v>0.91519586741282821</v>
      </c>
      <c r="P54" s="20">
        <f t="shared" ref="P54:W54" si="33">D54/SUM(D52:D54)</f>
        <v>0.9192685102586976</v>
      </c>
      <c r="Q54" s="20">
        <f t="shared" si="33"/>
        <v>0.92471714534377725</v>
      </c>
      <c r="R54" s="20">
        <f t="shared" si="33"/>
        <v>0.92020815264527323</v>
      </c>
      <c r="S54" s="32">
        <f t="shared" si="33"/>
        <v>0.94125105663567199</v>
      </c>
      <c r="T54" s="20">
        <f t="shared" si="33"/>
        <v>0.93276595744680846</v>
      </c>
      <c r="U54" s="20">
        <f t="shared" si="33"/>
        <v>0.8990825688073395</v>
      </c>
      <c r="V54" s="20">
        <f t="shared" si="33"/>
        <v>0.90619902120717777</v>
      </c>
      <c r="W54" s="20">
        <f t="shared" si="33"/>
        <v>0.91295206055508826</v>
      </c>
    </row>
    <row r="55" spans="2:23">
      <c r="B55" s="132" t="s">
        <v>150</v>
      </c>
      <c r="C55" s="133"/>
      <c r="D55" s="133"/>
      <c r="E55" s="133"/>
      <c r="F55" s="133"/>
      <c r="G55" s="133"/>
      <c r="H55" s="133"/>
      <c r="I55" s="133"/>
      <c r="J55" s="133"/>
      <c r="K55" s="133"/>
      <c r="M55" s="1" t="s">
        <v>177</v>
      </c>
      <c r="N55" s="1"/>
      <c r="O55" s="1" t="str">
        <f>$C$14</f>
        <v>2015-2016</v>
      </c>
      <c r="P55" s="1" t="str">
        <f>$D$14</f>
        <v>2016-2017</v>
      </c>
      <c r="Q55" s="1" t="str">
        <f>$E$14</f>
        <v>2017-2018</v>
      </c>
      <c r="R55" s="1" t="str">
        <f>$F$14</f>
        <v>2018-2019</v>
      </c>
      <c r="S55" s="30" t="str">
        <f>$G$14</f>
        <v>2019-2020</v>
      </c>
      <c r="T55" s="1" t="str">
        <f>$H$14</f>
        <v>2020-2021</v>
      </c>
      <c r="U55" s="1" t="str">
        <f>$I$14</f>
        <v>2021-2022</v>
      </c>
      <c r="V55" s="1" t="str">
        <f>$J$14</f>
        <v>2022-2023</v>
      </c>
      <c r="W55" s="1" t="str">
        <f>$K$14</f>
        <v>2023-2024</v>
      </c>
    </row>
    <row r="56" spans="2:23">
      <c r="B56" s="3" t="s">
        <v>113</v>
      </c>
      <c r="C56" s="8">
        <v>81</v>
      </c>
      <c r="D56" s="8">
        <v>73</v>
      </c>
      <c r="E56" s="8">
        <v>57</v>
      </c>
      <c r="F56" s="8">
        <v>57</v>
      </c>
      <c r="G56" s="8">
        <v>66</v>
      </c>
      <c r="H56" s="8">
        <v>75</v>
      </c>
      <c r="I56" s="8">
        <v>53</v>
      </c>
      <c r="J56" s="8">
        <v>82</v>
      </c>
      <c r="K56" s="8">
        <v>79</v>
      </c>
      <c r="N56" s="9" t="str">
        <f>B56</f>
        <v>Home-Based</v>
      </c>
      <c r="O56" s="11">
        <f>C56/SUM(C56:C58)</f>
        <v>3.4380305602716467E-2</v>
      </c>
      <c r="P56" s="11">
        <f t="shared" ref="P56:W56" si="34">D56/SUM(D56:D58)</f>
        <v>3.1560743623000431E-2</v>
      </c>
      <c r="Q56" s="11">
        <f t="shared" si="34"/>
        <v>2.5355871886120998E-2</v>
      </c>
      <c r="R56" s="11">
        <f t="shared" si="34"/>
        <v>2.4912587412587412E-2</v>
      </c>
      <c r="S56" s="31">
        <f t="shared" si="34"/>
        <v>2.8896672504378284E-2</v>
      </c>
      <c r="T56" s="11">
        <f t="shared" si="34"/>
        <v>3.2051282051282048E-2</v>
      </c>
      <c r="U56" s="11">
        <f t="shared" si="34"/>
        <v>2.2610921501706484E-2</v>
      </c>
      <c r="V56" s="11">
        <f t="shared" si="34"/>
        <v>3.5253654342218402E-2</v>
      </c>
      <c r="W56" s="11">
        <f t="shared" si="34"/>
        <v>3.2875572201414897E-2</v>
      </c>
    </row>
    <row r="57" spans="2:23">
      <c r="B57" s="3" t="s">
        <v>114</v>
      </c>
      <c r="C57" s="8">
        <v>128</v>
      </c>
      <c r="D57" s="8">
        <v>106</v>
      </c>
      <c r="E57" s="8">
        <v>124</v>
      </c>
      <c r="F57" s="8">
        <v>96</v>
      </c>
      <c r="G57" s="8">
        <v>109</v>
      </c>
      <c r="H57" s="8">
        <v>89</v>
      </c>
      <c r="I57" s="8">
        <v>122</v>
      </c>
      <c r="J57" s="8">
        <v>118</v>
      </c>
      <c r="K57" s="8">
        <v>125</v>
      </c>
      <c r="N57" s="9" t="str">
        <f>B57</f>
        <v>Private</v>
      </c>
      <c r="O57" s="11">
        <f>C57/SUM(C56:C58)</f>
        <v>5.4329371816638369E-2</v>
      </c>
      <c r="P57" s="11">
        <f t="shared" ref="P57:W57" si="35">D57/SUM(D56:D58)</f>
        <v>4.5827929096411583E-2</v>
      </c>
      <c r="Q57" s="11">
        <f t="shared" si="35"/>
        <v>5.5160142348754451E-2</v>
      </c>
      <c r="R57" s="11">
        <f t="shared" si="35"/>
        <v>4.195804195804196E-2</v>
      </c>
      <c r="S57" s="31">
        <f t="shared" si="35"/>
        <v>4.7723292469352016E-2</v>
      </c>
      <c r="T57" s="11">
        <f t="shared" si="35"/>
        <v>3.8034188034188031E-2</v>
      </c>
      <c r="U57" s="11">
        <f t="shared" si="35"/>
        <v>5.2047781569965867E-2</v>
      </c>
      <c r="V57" s="11">
        <f t="shared" si="35"/>
        <v>5.073086844368014E-2</v>
      </c>
      <c r="W57" s="11">
        <f t="shared" si="35"/>
        <v>5.2018310445276737E-2</v>
      </c>
    </row>
    <row r="58" spans="2:23">
      <c r="B58" s="3" t="s">
        <v>115</v>
      </c>
      <c r="C58" s="8">
        <v>2147</v>
      </c>
      <c r="D58" s="8">
        <v>2134</v>
      </c>
      <c r="E58" s="8">
        <v>2067</v>
      </c>
      <c r="F58" s="8">
        <v>2135</v>
      </c>
      <c r="G58" s="8">
        <v>2109</v>
      </c>
      <c r="H58" s="8">
        <v>2176</v>
      </c>
      <c r="I58" s="8">
        <v>2169</v>
      </c>
      <c r="J58" s="8">
        <v>2126</v>
      </c>
      <c r="K58" s="8">
        <v>2199</v>
      </c>
      <c r="M58" s="19"/>
      <c r="N58" s="19" t="str">
        <f>B58</f>
        <v>Public</v>
      </c>
      <c r="O58" s="20">
        <f>C58/SUM(C56:C58)</f>
        <v>0.91129032258064513</v>
      </c>
      <c r="P58" s="20">
        <f t="shared" ref="P58:W58" si="36">D58/SUM(D56:D58)</f>
        <v>0.92261132728058803</v>
      </c>
      <c r="Q58" s="20">
        <f t="shared" si="36"/>
        <v>0.91948398576512458</v>
      </c>
      <c r="R58" s="20">
        <f t="shared" si="36"/>
        <v>0.93312937062937062</v>
      </c>
      <c r="S58" s="32">
        <f t="shared" si="36"/>
        <v>0.92338003502626975</v>
      </c>
      <c r="T58" s="20">
        <f t="shared" si="36"/>
        <v>0.92991452991452994</v>
      </c>
      <c r="U58" s="20">
        <f t="shared" si="36"/>
        <v>0.92534129692832767</v>
      </c>
      <c r="V58" s="20">
        <f t="shared" si="36"/>
        <v>0.91401547721410148</v>
      </c>
      <c r="W58" s="20">
        <f t="shared" si="36"/>
        <v>0.91510611735330838</v>
      </c>
    </row>
    <row r="59" spans="2:23">
      <c r="B59" s="132" t="s">
        <v>151</v>
      </c>
      <c r="C59" s="133"/>
      <c r="D59" s="133"/>
      <c r="E59" s="133"/>
      <c r="F59" s="133"/>
      <c r="G59" s="133"/>
      <c r="H59" s="133"/>
      <c r="I59" s="133"/>
      <c r="J59" s="133"/>
      <c r="K59" s="133"/>
      <c r="M59" s="1" t="s">
        <v>178</v>
      </c>
      <c r="N59" s="1"/>
      <c r="O59" s="1" t="str">
        <f>$C$14</f>
        <v>2015-2016</v>
      </c>
      <c r="P59" s="1" t="str">
        <f>$D$14</f>
        <v>2016-2017</v>
      </c>
      <c r="Q59" s="1" t="str">
        <f>$E$14</f>
        <v>2017-2018</v>
      </c>
      <c r="R59" s="1" t="str">
        <f>$F$14</f>
        <v>2018-2019</v>
      </c>
      <c r="S59" s="30" t="str">
        <f>$G$14</f>
        <v>2019-2020</v>
      </c>
      <c r="T59" s="1" t="str">
        <f>$H$14</f>
        <v>2020-2021</v>
      </c>
      <c r="U59" s="1" t="str">
        <f>$I$14</f>
        <v>2021-2022</v>
      </c>
      <c r="V59" s="1" t="str">
        <f>$J$14</f>
        <v>2022-2023</v>
      </c>
      <c r="W59" s="1" t="str">
        <f>$K$14</f>
        <v>2023-2024</v>
      </c>
    </row>
    <row r="60" spans="2:23">
      <c r="B60" s="3" t="s">
        <v>113</v>
      </c>
      <c r="C60" s="8">
        <v>76</v>
      </c>
      <c r="D60" s="8">
        <v>55</v>
      </c>
      <c r="E60" s="8">
        <v>66</v>
      </c>
      <c r="F60" s="8">
        <v>42</v>
      </c>
      <c r="G60" s="8">
        <v>43</v>
      </c>
      <c r="H60" s="8">
        <v>57</v>
      </c>
      <c r="I60" s="8">
        <v>42</v>
      </c>
      <c r="J60" s="8">
        <v>68</v>
      </c>
      <c r="K60" s="8">
        <v>69</v>
      </c>
      <c r="N60" s="9" t="str">
        <f>B60</f>
        <v>Home-Based</v>
      </c>
      <c r="O60" s="11">
        <f>C60/SUM(C60:C62)</f>
        <v>3.5332403533240353E-2</v>
      </c>
      <c r="P60" s="11">
        <f t="shared" ref="P60:W60" si="37">D60/SUM(D60:D62)</f>
        <v>2.6455026455026454E-2</v>
      </c>
      <c r="Q60" s="11">
        <f t="shared" si="37"/>
        <v>3.1853281853281852E-2</v>
      </c>
      <c r="R60" s="11">
        <f t="shared" si="37"/>
        <v>2.1094927172275239E-2</v>
      </c>
      <c r="S60" s="31">
        <f t="shared" si="37"/>
        <v>2.0863658418243572E-2</v>
      </c>
      <c r="T60" s="11">
        <f t="shared" si="37"/>
        <v>2.8414755732801594E-2</v>
      </c>
      <c r="U60" s="11">
        <f t="shared" si="37"/>
        <v>1.9534883720930232E-2</v>
      </c>
      <c r="V60" s="11">
        <f t="shared" si="37"/>
        <v>3.1613203161320318E-2</v>
      </c>
      <c r="W60" s="11">
        <f t="shared" si="37"/>
        <v>3.2888465204957099E-2</v>
      </c>
    </row>
    <row r="61" spans="2:23">
      <c r="B61" s="3" t="s">
        <v>114</v>
      </c>
      <c r="C61" s="8">
        <v>102</v>
      </c>
      <c r="D61" s="8">
        <v>110</v>
      </c>
      <c r="E61" s="8">
        <v>97</v>
      </c>
      <c r="F61" s="8">
        <v>112</v>
      </c>
      <c r="G61" s="8">
        <v>79</v>
      </c>
      <c r="H61" s="8">
        <v>96</v>
      </c>
      <c r="I61" s="8">
        <v>98</v>
      </c>
      <c r="J61" s="8">
        <v>103</v>
      </c>
      <c r="K61" s="8">
        <v>110</v>
      </c>
      <c r="N61" s="9" t="str">
        <f>B61</f>
        <v>Private</v>
      </c>
      <c r="O61" s="11">
        <f>C61/SUM(C60:C62)</f>
        <v>4.7419804741980473E-2</v>
      </c>
      <c r="P61" s="11">
        <f t="shared" ref="P61:W61" si="38">D61/SUM(D60:D62)</f>
        <v>5.2910052910052907E-2</v>
      </c>
      <c r="Q61" s="11">
        <f t="shared" si="38"/>
        <v>4.6814671814671811E-2</v>
      </c>
      <c r="R61" s="11">
        <f t="shared" si="38"/>
        <v>5.6253139126067303E-2</v>
      </c>
      <c r="S61" s="31">
        <f t="shared" si="38"/>
        <v>3.8330907326540514E-2</v>
      </c>
      <c r="T61" s="11">
        <f t="shared" si="38"/>
        <v>4.7856430707876374E-2</v>
      </c>
      <c r="U61" s="11">
        <f t="shared" si="38"/>
        <v>4.5581395348837206E-2</v>
      </c>
      <c r="V61" s="11">
        <f t="shared" si="38"/>
        <v>4.7884704788470477E-2</v>
      </c>
      <c r="W61" s="11">
        <f t="shared" si="38"/>
        <v>5.2430886558627265E-2</v>
      </c>
    </row>
    <row r="62" spans="2:23">
      <c r="B62" s="3" t="s">
        <v>115</v>
      </c>
      <c r="C62" s="8">
        <v>1973</v>
      </c>
      <c r="D62" s="8">
        <v>1914</v>
      </c>
      <c r="E62" s="8">
        <v>1909</v>
      </c>
      <c r="F62" s="8">
        <v>1837</v>
      </c>
      <c r="G62" s="8">
        <v>1939</v>
      </c>
      <c r="H62" s="8">
        <v>1853</v>
      </c>
      <c r="I62" s="8">
        <v>2010</v>
      </c>
      <c r="J62" s="8">
        <v>1980</v>
      </c>
      <c r="K62" s="8">
        <v>1919</v>
      </c>
      <c r="M62" s="19"/>
      <c r="N62" s="19" t="str">
        <f>B62</f>
        <v>Public</v>
      </c>
      <c r="O62" s="20">
        <f>C62/SUM(C60:C62)</f>
        <v>0.91724779172477922</v>
      </c>
      <c r="P62" s="20">
        <f t="shared" ref="P62:W62" si="39">D62/SUM(D60:D62)</f>
        <v>0.92063492063492058</v>
      </c>
      <c r="Q62" s="20">
        <f t="shared" si="39"/>
        <v>0.92133204633204635</v>
      </c>
      <c r="R62" s="20">
        <f t="shared" si="39"/>
        <v>0.92265193370165743</v>
      </c>
      <c r="S62" s="32">
        <f t="shared" si="39"/>
        <v>0.9408054342552159</v>
      </c>
      <c r="T62" s="20">
        <f t="shared" si="39"/>
        <v>0.92372881355932202</v>
      </c>
      <c r="U62" s="20">
        <f t="shared" si="39"/>
        <v>0.93488372093023253</v>
      </c>
      <c r="V62" s="20">
        <f t="shared" si="39"/>
        <v>0.92050209205020916</v>
      </c>
      <c r="W62" s="20">
        <f t="shared" si="39"/>
        <v>0.91468064823641559</v>
      </c>
    </row>
    <row r="63" spans="2:23">
      <c r="B63" s="132" t="s">
        <v>152</v>
      </c>
      <c r="C63" s="133"/>
      <c r="D63" s="133"/>
      <c r="E63" s="133"/>
      <c r="F63" s="133"/>
      <c r="G63" s="133"/>
      <c r="H63" s="133"/>
      <c r="I63" s="133"/>
      <c r="J63" s="133"/>
      <c r="K63" s="133"/>
      <c r="M63" s="1" t="s">
        <v>179</v>
      </c>
      <c r="N63" s="1"/>
      <c r="O63" s="1" t="str">
        <f>$C$14</f>
        <v>2015-2016</v>
      </c>
      <c r="P63" s="1" t="str">
        <f>$D$14</f>
        <v>2016-2017</v>
      </c>
      <c r="Q63" s="1" t="str">
        <f>$E$14</f>
        <v>2017-2018</v>
      </c>
      <c r="R63" s="1" t="str">
        <f>$F$14</f>
        <v>2018-2019</v>
      </c>
      <c r="S63" s="30" t="str">
        <f>$G$14</f>
        <v>2019-2020</v>
      </c>
      <c r="T63" s="1" t="str">
        <f>$H$14</f>
        <v>2020-2021</v>
      </c>
      <c r="U63" s="1" t="str">
        <f>$I$14</f>
        <v>2021-2022</v>
      </c>
      <c r="V63" s="1" t="str">
        <f>$J$14</f>
        <v>2022-2023</v>
      </c>
      <c r="W63" s="1" t="str">
        <f>$K$14</f>
        <v>2023-2024</v>
      </c>
    </row>
    <row r="64" spans="2:23">
      <c r="B64" s="3" t="s">
        <v>113</v>
      </c>
      <c r="C64" s="8">
        <v>43</v>
      </c>
      <c r="D64" s="8">
        <v>47</v>
      </c>
      <c r="E64" s="8">
        <v>31</v>
      </c>
      <c r="F64" s="8">
        <v>47</v>
      </c>
      <c r="G64" s="8">
        <v>18</v>
      </c>
      <c r="H64" s="8">
        <v>45</v>
      </c>
      <c r="I64" s="8">
        <v>32</v>
      </c>
      <c r="J64" s="8">
        <v>48</v>
      </c>
      <c r="K64" s="8">
        <v>56</v>
      </c>
      <c r="N64" s="9" t="str">
        <f>B64</f>
        <v>Home-Based</v>
      </c>
      <c r="O64" s="11">
        <f>C64/SUM(C64:C66)</f>
        <v>2.0873786407766989E-2</v>
      </c>
      <c r="P64" s="11">
        <f t="shared" ref="P64:W64" si="40">D64/SUM(D64:D66)</f>
        <v>2.3429710867397806E-2</v>
      </c>
      <c r="Q64" s="11">
        <f t="shared" si="40"/>
        <v>1.582440020418581E-2</v>
      </c>
      <c r="R64" s="11">
        <f t="shared" si="40"/>
        <v>2.4016351558507919E-2</v>
      </c>
      <c r="S64" s="31">
        <f t="shared" si="40"/>
        <v>9.7087378640776691E-3</v>
      </c>
      <c r="T64" s="11">
        <f t="shared" si="40"/>
        <v>2.3243801652892561E-2</v>
      </c>
      <c r="U64" s="11">
        <f t="shared" si="40"/>
        <v>1.5888778550148957E-2</v>
      </c>
      <c r="V64" s="11">
        <f t="shared" si="40"/>
        <v>2.3121387283236993E-2</v>
      </c>
      <c r="W64" s="11">
        <f t="shared" si="40"/>
        <v>2.7184466019417475E-2</v>
      </c>
    </row>
    <row r="65" spans="2:23">
      <c r="B65" s="3" t="s">
        <v>114</v>
      </c>
      <c r="C65" s="8">
        <v>114</v>
      </c>
      <c r="D65" s="8">
        <v>100</v>
      </c>
      <c r="E65" s="8">
        <v>93</v>
      </c>
      <c r="F65" s="8">
        <v>89</v>
      </c>
      <c r="G65" s="8">
        <v>100</v>
      </c>
      <c r="H65" s="8">
        <v>105</v>
      </c>
      <c r="I65" s="8">
        <v>106</v>
      </c>
      <c r="J65" s="8">
        <v>92</v>
      </c>
      <c r="K65" s="8">
        <v>99</v>
      </c>
      <c r="N65" s="9" t="str">
        <f>B65</f>
        <v>Private</v>
      </c>
      <c r="O65" s="11">
        <f>C65/SUM(C64:C66)</f>
        <v>5.533980582524272E-2</v>
      </c>
      <c r="P65" s="11">
        <f t="shared" ref="P65:U65" si="41">D65/SUM(D64:D66)</f>
        <v>4.9850448654037885E-2</v>
      </c>
      <c r="Q65" s="11">
        <f t="shared" si="41"/>
        <v>4.7473200612557429E-2</v>
      </c>
      <c r="R65" s="11">
        <f t="shared" si="41"/>
        <v>4.5477772100153295E-2</v>
      </c>
      <c r="S65" s="31">
        <f t="shared" si="41"/>
        <v>5.3937432578209279E-2</v>
      </c>
      <c r="T65" s="11">
        <f t="shared" si="41"/>
        <v>5.4235537190082644E-2</v>
      </c>
      <c r="U65" s="11">
        <f t="shared" si="41"/>
        <v>5.2631578947368418E-2</v>
      </c>
      <c r="V65" s="11">
        <f>J65/SUM(J64:J66)</f>
        <v>4.4315992292870907E-2</v>
      </c>
      <c r="W65" s="11">
        <f>K65/SUM(K64:K66)</f>
        <v>4.8058252427184464E-2</v>
      </c>
    </row>
    <row r="66" spans="2:23">
      <c r="B66" s="3" t="s">
        <v>115</v>
      </c>
      <c r="C66" s="8">
        <v>1903</v>
      </c>
      <c r="D66" s="8">
        <v>1859</v>
      </c>
      <c r="E66" s="8">
        <v>1835</v>
      </c>
      <c r="F66" s="8">
        <v>1821</v>
      </c>
      <c r="G66" s="8">
        <v>1736</v>
      </c>
      <c r="H66" s="8">
        <v>1786</v>
      </c>
      <c r="I66" s="8">
        <v>1876</v>
      </c>
      <c r="J66" s="8">
        <v>1936</v>
      </c>
      <c r="K66" s="8">
        <v>1905</v>
      </c>
      <c r="N66" s="9" t="str">
        <f>B66</f>
        <v>Public</v>
      </c>
      <c r="O66" s="11">
        <f>C66/SUM(C64:C66)</f>
        <v>0.92378640776699028</v>
      </c>
      <c r="P66" s="11">
        <f t="shared" ref="P66:W66" si="42">D66/SUM(D64:D66)</f>
        <v>0.92671984047856426</v>
      </c>
      <c r="Q66" s="11">
        <f t="shared" si="42"/>
        <v>0.93670239918325682</v>
      </c>
      <c r="R66" s="11">
        <f t="shared" si="42"/>
        <v>0.93050587634133874</v>
      </c>
      <c r="S66" s="31">
        <f t="shared" si="42"/>
        <v>0.93635382955771307</v>
      </c>
      <c r="T66" s="11">
        <f t="shared" si="42"/>
        <v>0.9225206611570248</v>
      </c>
      <c r="U66" s="11">
        <f t="shared" si="42"/>
        <v>0.93147964250248261</v>
      </c>
      <c r="V66" s="11">
        <f t="shared" si="42"/>
        <v>0.93256262042389215</v>
      </c>
      <c r="W66" s="11">
        <f t="shared" si="42"/>
        <v>0.92475728155339809</v>
      </c>
    </row>
    <row r="67" spans="2:23">
      <c r="B67" s="132" t="s">
        <v>243</v>
      </c>
      <c r="C67" s="133"/>
      <c r="D67" s="133"/>
      <c r="E67" s="133"/>
      <c r="F67" s="133"/>
      <c r="G67" s="133"/>
      <c r="H67" s="133"/>
      <c r="I67" s="133"/>
      <c r="J67" s="133"/>
      <c r="K67" s="133"/>
      <c r="M67" s="1" t="s">
        <v>248</v>
      </c>
      <c r="N67" s="1"/>
      <c r="O67" s="1" t="str">
        <f>$C$14</f>
        <v>2015-2016</v>
      </c>
      <c r="P67" s="1" t="str">
        <f>$D$14</f>
        <v>2016-2017</v>
      </c>
      <c r="Q67" s="1" t="str">
        <f>$E$14</f>
        <v>2017-2018</v>
      </c>
      <c r="R67" s="1" t="str">
        <f>$F$14</f>
        <v>2018-2019</v>
      </c>
      <c r="S67" s="30" t="str">
        <f>$G$14</f>
        <v>2019-2020</v>
      </c>
      <c r="T67" s="1" t="str">
        <f>$H$14</f>
        <v>2020-2021</v>
      </c>
      <c r="U67" s="1" t="str">
        <f>$I$14</f>
        <v>2021-2022</v>
      </c>
      <c r="V67" s="1" t="str">
        <f>$J$14</f>
        <v>2022-2023</v>
      </c>
      <c r="W67" s="1" t="str">
        <f>$K$14</f>
        <v>2023-2024</v>
      </c>
    </row>
    <row r="68" spans="2:23">
      <c r="B68" s="3" t="s">
        <v>113</v>
      </c>
      <c r="C68" s="8">
        <v>282</v>
      </c>
      <c r="D68" s="8">
        <v>234</v>
      </c>
      <c r="E68" s="8">
        <v>225</v>
      </c>
      <c r="F68" s="8">
        <v>209</v>
      </c>
      <c r="G68" s="8">
        <v>176</v>
      </c>
      <c r="H68" s="8">
        <v>242</v>
      </c>
      <c r="I68" s="8">
        <v>224</v>
      </c>
      <c r="J68" s="8">
        <v>294</v>
      </c>
      <c r="K68" s="8">
        <v>272</v>
      </c>
      <c r="N68" s="9" t="str">
        <f>B68</f>
        <v>Home-Based</v>
      </c>
      <c r="O68" s="11">
        <f>C68/SUM(C68:C70)</f>
        <v>2.9728020240354206E-2</v>
      </c>
      <c r="P68" s="11">
        <f t="shared" ref="P68" si="43">D68/SUM(D68:D70)</f>
        <v>2.4830220713073003E-2</v>
      </c>
      <c r="Q68" s="11">
        <f t="shared" ref="Q68" si="44">E68/SUM(E68:E70)</f>
        <v>2.3984649824112567E-2</v>
      </c>
      <c r="R68" s="11">
        <f t="shared" ref="R68" si="45">F68/SUM(F68:F70)</f>
        <v>2.2348160821214713E-2</v>
      </c>
      <c r="S68" s="31">
        <f t="shared" ref="S68" si="46">G68/SUM(G68:G70)</f>
        <v>1.876532679390127E-2</v>
      </c>
      <c r="T68" s="11">
        <f t="shared" ref="T68" si="47">H68/SUM(H68:H70)</f>
        <v>2.5673668576278379E-2</v>
      </c>
      <c r="U68" s="11">
        <f t="shared" ref="U68" si="48">I68/SUM(I68:I70)</f>
        <v>2.3686158401184307E-2</v>
      </c>
      <c r="V68" s="11">
        <f t="shared" ref="V68" si="49">J68/SUM(J68:J70)</f>
        <v>3.0621810228101239E-2</v>
      </c>
      <c r="W68" s="11">
        <f t="shared" ref="W68" si="50">K68/SUM(K68:K70)</f>
        <v>2.8419182948490232E-2</v>
      </c>
    </row>
    <row r="69" spans="2:23">
      <c r="B69" s="3" t="s">
        <v>114</v>
      </c>
      <c r="C69" s="8">
        <v>459</v>
      </c>
      <c r="D69" s="8">
        <v>438</v>
      </c>
      <c r="E69" s="8">
        <v>416</v>
      </c>
      <c r="F69" s="8">
        <v>418</v>
      </c>
      <c r="G69" s="8">
        <v>378</v>
      </c>
      <c r="H69" s="8">
        <v>383</v>
      </c>
      <c r="I69" s="8">
        <v>471</v>
      </c>
      <c r="J69" s="8">
        <v>447</v>
      </c>
      <c r="K69" s="8">
        <v>473</v>
      </c>
      <c r="N69" s="9" t="str">
        <f>B69</f>
        <v>Private</v>
      </c>
      <c r="O69" s="11">
        <f>C69/SUM(C68:C70)</f>
        <v>4.8387096774193547E-2</v>
      </c>
      <c r="P69" s="11">
        <f t="shared" ref="P69" si="51">D69/SUM(D68:D70)</f>
        <v>4.6477079796264857E-2</v>
      </c>
      <c r="Q69" s="11">
        <f t="shared" ref="Q69" si="52">E69/SUM(E68:E70)</f>
        <v>4.4344952563692572E-2</v>
      </c>
      <c r="R69" s="11">
        <f t="shared" ref="R69" si="53">F69/SUM(F68:F70)</f>
        <v>4.4696321642429426E-2</v>
      </c>
      <c r="S69" s="31">
        <f t="shared" ref="S69" si="54">G69/SUM(G68:G70)</f>
        <v>4.0302804136901592E-2</v>
      </c>
      <c r="T69" s="11">
        <f t="shared" ref="T69" si="55">H69/SUM(H68:H70)</f>
        <v>4.0632293655845531E-2</v>
      </c>
      <c r="U69" s="11">
        <f t="shared" ref="U69" si="56">I69/SUM(I68:I70)</f>
        <v>4.9804377709633078E-2</v>
      </c>
      <c r="V69" s="11">
        <f>J69/SUM(J68:J70)</f>
        <v>4.6557650244766172E-2</v>
      </c>
      <c r="W69" s="11">
        <f>K69/SUM(K68:K70)</f>
        <v>4.9420123289102495E-2</v>
      </c>
    </row>
    <row r="70" spans="2:23">
      <c r="B70" s="3" t="s">
        <v>115</v>
      </c>
      <c r="C70" s="8">
        <v>8745</v>
      </c>
      <c r="D70" s="8">
        <v>8752</v>
      </c>
      <c r="E70" s="8">
        <v>8740</v>
      </c>
      <c r="F70" s="8">
        <v>8725</v>
      </c>
      <c r="G70" s="8">
        <v>8825</v>
      </c>
      <c r="H70" s="8">
        <v>8801</v>
      </c>
      <c r="I70" s="8">
        <v>8762</v>
      </c>
      <c r="J70" s="8">
        <v>8860</v>
      </c>
      <c r="K70" s="8">
        <v>8826</v>
      </c>
      <c r="N70" s="9" t="str">
        <f>B70</f>
        <v>Public</v>
      </c>
      <c r="O70" s="11">
        <f>C70/SUM(C68:C70)</f>
        <v>0.92188488298545224</v>
      </c>
      <c r="P70" s="11">
        <f t="shared" ref="P70" si="57">D70/SUM(D68:D70)</f>
        <v>0.92869269949066213</v>
      </c>
      <c r="Q70" s="11">
        <f t="shared" ref="Q70" si="58">E70/SUM(E68:E70)</f>
        <v>0.93167039761219483</v>
      </c>
      <c r="R70" s="11">
        <f t="shared" ref="R70" si="59">F70/SUM(F68:F70)</f>
        <v>0.93295551753635586</v>
      </c>
      <c r="S70" s="31">
        <f t="shared" ref="S70" si="60">G70/SUM(G68:G70)</f>
        <v>0.94093186906919712</v>
      </c>
      <c r="T70" s="11">
        <f t="shared" ref="T70" si="61">H70/SUM(H68:H70)</f>
        <v>0.93369403776787607</v>
      </c>
      <c r="U70" s="11">
        <f t="shared" ref="U70" si="62">I70/SUM(I68:I70)</f>
        <v>0.92650946388918265</v>
      </c>
      <c r="V70" s="11">
        <f t="shared" ref="V70" si="63">J70/SUM(J68:J70)</f>
        <v>0.92282053952713261</v>
      </c>
      <c r="W70" s="11">
        <f t="shared" ref="W70" si="64">K70/SUM(K68:K70)</f>
        <v>0.92216069376240728</v>
      </c>
    </row>
    <row r="71" spans="2:23">
      <c r="B71" s="137" t="s">
        <v>153</v>
      </c>
      <c r="C71" s="138">
        <v>2313</v>
      </c>
      <c r="D71" s="138">
        <v>2356.5</v>
      </c>
      <c r="E71" s="138">
        <v>2406</v>
      </c>
      <c r="F71" s="138">
        <v>2485.5</v>
      </c>
      <c r="G71" s="138">
        <v>2430</v>
      </c>
      <c r="H71" s="138">
        <v>2243.5</v>
      </c>
      <c r="I71" s="138">
        <v>2321</v>
      </c>
      <c r="J71" s="138">
        <v>2231</v>
      </c>
      <c r="K71" s="138">
        <v>2224.5</v>
      </c>
    </row>
    <row r="72" spans="2:23">
      <c r="B72" s="139" t="s">
        <v>154</v>
      </c>
      <c r="C72" s="140">
        <v>2408</v>
      </c>
      <c r="D72" s="140">
        <v>2402.5</v>
      </c>
      <c r="E72" s="140">
        <v>2422</v>
      </c>
      <c r="F72" s="140">
        <v>2424.5</v>
      </c>
      <c r="G72" s="140">
        <v>2466</v>
      </c>
      <c r="H72" s="140">
        <v>2362.5</v>
      </c>
      <c r="I72" s="140">
        <v>2318</v>
      </c>
      <c r="J72" s="140">
        <v>2465</v>
      </c>
      <c r="K72" s="140">
        <v>2277.5</v>
      </c>
      <c r="M72" s="1"/>
      <c r="N72" s="1"/>
      <c r="O72" s="1"/>
      <c r="P72" s="1"/>
      <c r="Q72" s="1"/>
      <c r="R72" s="1"/>
      <c r="S72" s="30"/>
      <c r="T72" s="1"/>
      <c r="U72" s="1"/>
      <c r="V72" s="1"/>
      <c r="W72" s="1"/>
    </row>
    <row r="73" spans="2:23">
      <c r="B73" s="139" t="s">
        <v>155</v>
      </c>
      <c r="C73" s="140">
        <v>2405</v>
      </c>
      <c r="D73" s="140">
        <v>2440.5</v>
      </c>
      <c r="E73" s="140">
        <v>2429</v>
      </c>
      <c r="F73" s="140">
        <v>2443.5</v>
      </c>
      <c r="G73" s="140">
        <v>2396</v>
      </c>
      <c r="H73" s="140">
        <v>2449.5</v>
      </c>
      <c r="I73" s="140">
        <v>2301</v>
      </c>
      <c r="J73" s="140">
        <v>2401</v>
      </c>
      <c r="K73" s="140">
        <v>2483.5</v>
      </c>
      <c r="O73" s="11"/>
      <c r="P73" s="11"/>
      <c r="Q73" s="11"/>
      <c r="R73" s="11"/>
      <c r="S73" s="31"/>
      <c r="T73" s="11"/>
      <c r="U73" s="11"/>
      <c r="V73" s="11"/>
      <c r="W73" s="11"/>
    </row>
    <row r="74" spans="2:23">
      <c r="B74" s="139" t="s">
        <v>156</v>
      </c>
      <c r="C74" s="140">
        <v>2323</v>
      </c>
      <c r="D74" s="140">
        <v>2440</v>
      </c>
      <c r="E74" s="140">
        <v>2475</v>
      </c>
      <c r="F74" s="140">
        <v>2449</v>
      </c>
      <c r="G74" s="140">
        <v>2423</v>
      </c>
      <c r="H74" s="140">
        <v>2410</v>
      </c>
      <c r="I74" s="140">
        <v>2440</v>
      </c>
      <c r="J74" s="140">
        <v>2367</v>
      </c>
      <c r="K74" s="140">
        <v>2400</v>
      </c>
      <c r="O74" s="11"/>
      <c r="P74" s="11"/>
      <c r="Q74" s="11"/>
      <c r="R74" s="11"/>
      <c r="S74" s="31"/>
      <c r="T74" s="11"/>
      <c r="U74" s="11"/>
      <c r="V74" s="11"/>
      <c r="W74" s="11"/>
    </row>
    <row r="75" spans="2:23">
      <c r="B75" s="139" t="s">
        <v>157</v>
      </c>
      <c r="C75" s="140">
        <v>2354</v>
      </c>
      <c r="D75" s="140">
        <v>2364</v>
      </c>
      <c r="E75" s="140">
        <v>2450</v>
      </c>
      <c r="F75" s="140">
        <v>2507</v>
      </c>
      <c r="G75" s="140">
        <v>2421</v>
      </c>
      <c r="H75" s="140">
        <v>2409</v>
      </c>
      <c r="I75" s="140">
        <v>2350</v>
      </c>
      <c r="J75" s="140">
        <v>2487</v>
      </c>
      <c r="K75" s="140">
        <v>2370</v>
      </c>
      <c r="O75" s="11"/>
      <c r="P75" s="11"/>
      <c r="Q75" s="11"/>
      <c r="R75" s="11"/>
      <c r="S75" s="31"/>
      <c r="T75" s="11"/>
      <c r="U75" s="11"/>
      <c r="V75" s="11"/>
      <c r="W75" s="11"/>
    </row>
    <row r="76" spans="2:23">
      <c r="B76" s="139" t="s">
        <v>158</v>
      </c>
      <c r="C76" s="140">
        <v>2309</v>
      </c>
      <c r="D76" s="140">
        <v>2407</v>
      </c>
      <c r="E76" s="140">
        <v>2386</v>
      </c>
      <c r="F76" s="140">
        <v>2476</v>
      </c>
      <c r="G76" s="140">
        <v>2464</v>
      </c>
      <c r="H76" s="140">
        <v>2406</v>
      </c>
      <c r="I76" s="140">
        <v>2404</v>
      </c>
      <c r="J76" s="140">
        <v>2392</v>
      </c>
      <c r="K76" s="140">
        <v>2491</v>
      </c>
    </row>
    <row r="77" spans="2:23">
      <c r="B77" s="139" t="s">
        <v>159</v>
      </c>
      <c r="C77" s="140">
        <v>2257</v>
      </c>
      <c r="D77" s="140">
        <v>2354</v>
      </c>
      <c r="E77" s="140">
        <v>2391</v>
      </c>
      <c r="F77" s="140">
        <v>2379</v>
      </c>
      <c r="G77" s="140">
        <v>2462</v>
      </c>
      <c r="H77" s="140">
        <v>2453</v>
      </c>
      <c r="I77" s="140">
        <v>2389</v>
      </c>
      <c r="J77" s="140">
        <v>2436</v>
      </c>
      <c r="K77" s="140">
        <v>2391</v>
      </c>
      <c r="M77" s="1"/>
      <c r="N77" s="1"/>
      <c r="O77" s="1"/>
      <c r="P77" s="1"/>
      <c r="Q77" s="1"/>
      <c r="R77" s="1"/>
      <c r="S77" s="30"/>
      <c r="T77" s="1"/>
      <c r="U77" s="1"/>
      <c r="V77" s="1"/>
      <c r="W77" s="1"/>
    </row>
    <row r="78" spans="2:23">
      <c r="B78" s="139" t="s">
        <v>160</v>
      </c>
      <c r="C78" s="140">
        <v>2244</v>
      </c>
      <c r="D78" s="140">
        <v>2298</v>
      </c>
      <c r="E78" s="140">
        <v>2371</v>
      </c>
      <c r="F78" s="140">
        <v>2401</v>
      </c>
      <c r="G78" s="140">
        <v>2345</v>
      </c>
      <c r="H78" s="140">
        <v>2437</v>
      </c>
      <c r="I78" s="140">
        <v>2367</v>
      </c>
      <c r="J78" s="140">
        <v>2408</v>
      </c>
      <c r="K78" s="140">
        <v>2403</v>
      </c>
      <c r="O78" s="11"/>
      <c r="P78" s="11"/>
      <c r="Q78" s="11"/>
      <c r="R78" s="11"/>
      <c r="S78" s="31"/>
      <c r="T78" s="11"/>
      <c r="U78" s="11"/>
      <c r="V78" s="11"/>
      <c r="W78" s="11"/>
    </row>
    <row r="79" spans="2:23">
      <c r="B79" s="139" t="s">
        <v>161</v>
      </c>
      <c r="C79" s="140">
        <v>2242</v>
      </c>
      <c r="D79" s="140">
        <v>2276</v>
      </c>
      <c r="E79" s="140">
        <v>2277</v>
      </c>
      <c r="F79" s="140">
        <v>2359</v>
      </c>
      <c r="G79" s="140">
        <v>2407</v>
      </c>
      <c r="H79" s="140">
        <v>2375</v>
      </c>
      <c r="I79" s="140">
        <v>2410</v>
      </c>
      <c r="J79" s="140">
        <v>2374</v>
      </c>
      <c r="K79" s="140">
        <v>2389</v>
      </c>
      <c r="O79" s="11"/>
      <c r="P79" s="11"/>
      <c r="Q79" s="11"/>
      <c r="R79" s="11"/>
      <c r="S79" s="31"/>
      <c r="T79" s="11"/>
      <c r="U79" s="11"/>
      <c r="V79" s="11"/>
      <c r="W79" s="11"/>
    </row>
    <row r="80" spans="2:23">
      <c r="B80" s="139" t="s">
        <v>163</v>
      </c>
      <c r="C80" s="140">
        <v>2323</v>
      </c>
      <c r="D80" s="140">
        <v>2242</v>
      </c>
      <c r="E80" s="140">
        <v>2298</v>
      </c>
      <c r="F80" s="140">
        <v>2306</v>
      </c>
      <c r="G80" s="140">
        <v>2366</v>
      </c>
      <c r="H80" s="140">
        <v>2350</v>
      </c>
      <c r="I80" s="140">
        <v>2398</v>
      </c>
      <c r="J80" s="140">
        <v>2452</v>
      </c>
      <c r="K80" s="140">
        <v>2378</v>
      </c>
      <c r="O80" s="11"/>
      <c r="P80" s="11"/>
      <c r="Q80" s="11"/>
      <c r="R80" s="11"/>
      <c r="S80" s="31"/>
      <c r="T80" s="11"/>
      <c r="U80" s="11"/>
      <c r="V80" s="11"/>
      <c r="W80" s="11"/>
    </row>
    <row r="81" spans="2:23">
      <c r="B81" s="139" t="s">
        <v>164</v>
      </c>
      <c r="C81" s="140">
        <v>2356</v>
      </c>
      <c r="D81" s="140">
        <v>2313</v>
      </c>
      <c r="E81" s="140">
        <v>2248</v>
      </c>
      <c r="F81" s="140">
        <v>2288</v>
      </c>
      <c r="G81" s="140">
        <v>2284</v>
      </c>
      <c r="H81" s="140">
        <v>2340</v>
      </c>
      <c r="I81" s="140">
        <v>2344</v>
      </c>
      <c r="J81" s="140">
        <v>2326</v>
      </c>
      <c r="K81" s="140">
        <v>2403</v>
      </c>
    </row>
    <row r="82" spans="2:23">
      <c r="B82" s="139" t="s">
        <v>165</v>
      </c>
      <c r="C82" s="140">
        <v>2151</v>
      </c>
      <c r="D82" s="140">
        <v>2079</v>
      </c>
      <c r="E82" s="140">
        <v>2072</v>
      </c>
      <c r="F82" s="140">
        <v>1991</v>
      </c>
      <c r="G82" s="140">
        <v>2061</v>
      </c>
      <c r="H82" s="140">
        <v>2006</v>
      </c>
      <c r="I82" s="140">
        <v>2150</v>
      </c>
      <c r="J82" s="140">
        <v>2151</v>
      </c>
      <c r="K82" s="140">
        <v>2098</v>
      </c>
      <c r="M82" s="1"/>
      <c r="N82" s="1"/>
      <c r="O82" s="1"/>
      <c r="P82" s="1"/>
      <c r="Q82" s="1"/>
      <c r="R82" s="1"/>
      <c r="S82" s="30"/>
      <c r="T82" s="1"/>
      <c r="U82" s="1"/>
      <c r="V82" s="1"/>
      <c r="W82" s="1"/>
    </row>
    <row r="83" spans="2:23">
      <c r="B83" s="139" t="s">
        <v>166</v>
      </c>
      <c r="C83" s="140">
        <v>2060</v>
      </c>
      <c r="D83" s="140">
        <v>2006</v>
      </c>
      <c r="E83" s="140">
        <v>1959</v>
      </c>
      <c r="F83" s="140">
        <v>1957</v>
      </c>
      <c r="G83" s="140">
        <v>1854</v>
      </c>
      <c r="H83" s="140">
        <v>1936</v>
      </c>
      <c r="I83" s="140">
        <v>2014</v>
      </c>
      <c r="J83" s="140">
        <v>2076</v>
      </c>
      <c r="K83" s="140">
        <v>2060</v>
      </c>
      <c r="O83" s="11"/>
      <c r="P83" s="11"/>
      <c r="Q83" s="11"/>
      <c r="R83" s="11"/>
      <c r="S83" s="31"/>
      <c r="T83" s="11"/>
      <c r="U83" s="11"/>
      <c r="V83" s="11"/>
      <c r="W83" s="11"/>
    </row>
    <row r="84" spans="2:23">
      <c r="B84" s="139" t="s">
        <v>247</v>
      </c>
      <c r="C84" s="140">
        <v>9486</v>
      </c>
      <c r="D84" s="140">
        <v>9424</v>
      </c>
      <c r="E84" s="140">
        <v>9381</v>
      </c>
      <c r="F84" s="140">
        <v>9352</v>
      </c>
      <c r="G84" s="140">
        <v>9379</v>
      </c>
      <c r="H84" s="140">
        <v>9426</v>
      </c>
      <c r="I84" s="140">
        <v>9457</v>
      </c>
      <c r="J84" s="140">
        <v>9601</v>
      </c>
      <c r="K84" s="140">
        <v>9571</v>
      </c>
      <c r="O84" s="11"/>
      <c r="P84" s="11"/>
      <c r="Q84" s="11"/>
      <c r="R84" s="11"/>
      <c r="S84" s="31"/>
      <c r="T84" s="11"/>
      <c r="U84" s="11"/>
      <c r="V84" s="11"/>
      <c r="W84" s="11"/>
    </row>
    <row r="85" spans="2:23">
      <c r="O85" s="11"/>
      <c r="P85" s="11"/>
      <c r="Q85" s="11"/>
      <c r="R85" s="11"/>
      <c r="S85" s="31"/>
      <c r="T85" s="11"/>
      <c r="U85" s="11"/>
      <c r="V85" s="11"/>
      <c r="W85" s="11"/>
    </row>
    <row r="87" spans="2:23">
      <c r="M87" s="1"/>
      <c r="N87" s="1"/>
      <c r="O87" s="1"/>
      <c r="P87" s="1"/>
      <c r="Q87" s="1"/>
      <c r="R87" s="1"/>
      <c r="S87" s="30"/>
      <c r="T87" s="1"/>
      <c r="U87" s="1"/>
      <c r="V87" s="1"/>
      <c r="W87" s="1"/>
    </row>
    <row r="88" spans="2:23">
      <c r="O88" s="11"/>
      <c r="P88" s="11"/>
      <c r="Q88" s="11"/>
      <c r="R88" s="11"/>
      <c r="S88" s="31"/>
      <c r="T88" s="11"/>
      <c r="U88" s="11"/>
      <c r="V88" s="11"/>
      <c r="W88" s="11"/>
    </row>
    <row r="89" spans="2:23">
      <c r="O89" s="11"/>
      <c r="P89" s="11"/>
      <c r="Q89" s="11"/>
      <c r="R89" s="11"/>
      <c r="S89" s="31"/>
      <c r="T89" s="11"/>
      <c r="U89" s="11"/>
      <c r="V89" s="11"/>
      <c r="W89" s="11"/>
    </row>
    <row r="90" spans="2:23">
      <c r="O90" s="11"/>
      <c r="P90" s="11"/>
      <c r="Q90" s="11"/>
      <c r="R90" s="11"/>
      <c r="S90" s="31"/>
      <c r="T90" s="11"/>
      <c r="U90" s="11"/>
      <c r="V90" s="11"/>
      <c r="W90" s="11"/>
    </row>
    <row r="92" spans="2:23">
      <c r="M92" s="1"/>
      <c r="N92" s="1"/>
      <c r="O92" s="1"/>
      <c r="P92" s="1"/>
      <c r="Q92" s="1"/>
      <c r="R92" s="1"/>
      <c r="S92" s="30"/>
      <c r="T92" s="1"/>
      <c r="U92" s="1"/>
      <c r="V92" s="1"/>
      <c r="W92" s="1"/>
    </row>
    <row r="93" spans="2:23">
      <c r="O93" s="11"/>
      <c r="P93" s="11"/>
      <c r="Q93" s="11"/>
      <c r="R93" s="11"/>
      <c r="S93" s="31"/>
      <c r="T93" s="11"/>
      <c r="U93" s="11"/>
      <c r="V93" s="11"/>
      <c r="W93" s="11"/>
    </row>
    <row r="94" spans="2:23">
      <c r="O94" s="11"/>
      <c r="P94" s="11"/>
      <c r="Q94" s="11"/>
      <c r="R94" s="11"/>
      <c r="S94" s="31"/>
      <c r="T94" s="11"/>
      <c r="U94" s="11"/>
      <c r="V94" s="11"/>
      <c r="W94" s="11"/>
    </row>
    <row r="95" spans="2:23">
      <c r="O95" s="11"/>
      <c r="P95" s="11"/>
      <c r="Q95" s="11"/>
      <c r="R95" s="11"/>
      <c r="S95" s="31"/>
      <c r="T95" s="11"/>
      <c r="U95" s="11"/>
      <c r="V95" s="11"/>
      <c r="W95" s="11"/>
    </row>
    <row r="97" spans="13:23">
      <c r="M97" s="1"/>
      <c r="N97" s="1"/>
      <c r="O97" s="1"/>
      <c r="P97" s="1"/>
      <c r="Q97" s="1"/>
      <c r="R97" s="1"/>
      <c r="S97" s="30"/>
      <c r="T97" s="1"/>
      <c r="U97" s="1"/>
      <c r="V97" s="1"/>
      <c r="W97" s="1"/>
    </row>
    <row r="98" spans="13:23">
      <c r="O98" s="11"/>
      <c r="P98" s="11"/>
      <c r="Q98" s="11"/>
      <c r="R98" s="11"/>
      <c r="S98" s="31"/>
      <c r="T98" s="11"/>
      <c r="U98" s="11"/>
      <c r="V98" s="11"/>
      <c r="W98" s="11"/>
    </row>
    <row r="99" spans="13:23">
      <c r="O99" s="11"/>
      <c r="P99" s="11"/>
      <c r="Q99" s="11"/>
      <c r="R99" s="11"/>
      <c r="S99" s="31"/>
      <c r="T99" s="11"/>
      <c r="U99" s="11"/>
      <c r="V99" s="11"/>
      <c r="W99" s="11"/>
    </row>
    <row r="100" spans="13:23">
      <c r="O100" s="11"/>
      <c r="P100" s="11"/>
      <c r="Q100" s="11"/>
      <c r="R100" s="11"/>
      <c r="S100" s="31"/>
      <c r="T100" s="11"/>
      <c r="U100" s="11"/>
      <c r="V100" s="11"/>
      <c r="W100" s="11"/>
    </row>
    <row r="102" spans="13:23">
      <c r="M102" s="1"/>
      <c r="N102" s="1"/>
      <c r="O102" s="1"/>
      <c r="P102" s="1"/>
      <c r="Q102" s="1"/>
      <c r="R102" s="1"/>
      <c r="S102" s="30"/>
      <c r="T102" s="1"/>
      <c r="U102" s="1"/>
      <c r="V102" s="1"/>
      <c r="W102" s="1"/>
    </row>
    <row r="103" spans="13:23">
      <c r="O103" s="11"/>
      <c r="P103" s="11"/>
      <c r="Q103" s="11"/>
      <c r="R103" s="11"/>
      <c r="S103" s="31"/>
      <c r="T103" s="11"/>
      <c r="U103" s="11"/>
      <c r="V103" s="11"/>
      <c r="W103" s="11"/>
    </row>
    <row r="104" spans="13:23">
      <c r="O104" s="11"/>
      <c r="P104" s="11"/>
      <c r="Q104" s="11"/>
      <c r="R104" s="11"/>
      <c r="S104" s="31"/>
      <c r="T104" s="11"/>
      <c r="U104" s="11"/>
      <c r="V104" s="11"/>
      <c r="W104" s="11"/>
    </row>
    <row r="105" spans="13:23">
      <c r="O105" s="11"/>
      <c r="P105" s="11"/>
      <c r="Q105" s="11"/>
      <c r="R105" s="11"/>
      <c r="S105" s="31"/>
      <c r="T105" s="11"/>
      <c r="U105" s="11"/>
      <c r="V105" s="11"/>
      <c r="W105" s="11"/>
    </row>
    <row r="107" spans="13:23">
      <c r="M107" s="1"/>
      <c r="N107" s="1"/>
      <c r="O107" s="1"/>
      <c r="P107" s="1"/>
      <c r="Q107" s="1"/>
      <c r="R107" s="1"/>
      <c r="S107" s="30"/>
      <c r="T107" s="1"/>
      <c r="U107" s="1"/>
      <c r="V107" s="1"/>
      <c r="W107" s="1"/>
    </row>
    <row r="108" spans="13:23">
      <c r="O108" s="11"/>
      <c r="P108" s="11"/>
      <c r="Q108" s="11"/>
      <c r="R108" s="11"/>
      <c r="S108" s="31"/>
      <c r="T108" s="11"/>
      <c r="U108" s="11"/>
      <c r="V108" s="11"/>
      <c r="W108" s="11"/>
    </row>
    <row r="109" spans="13:23">
      <c r="O109" s="11"/>
      <c r="P109" s="11"/>
      <c r="Q109" s="11"/>
      <c r="R109" s="11"/>
      <c r="S109" s="31"/>
      <c r="T109" s="11"/>
      <c r="U109" s="11"/>
      <c r="V109" s="11"/>
      <c r="W109" s="11"/>
    </row>
    <row r="110" spans="13:23">
      <c r="O110" s="11"/>
      <c r="P110" s="11"/>
      <c r="Q110" s="11"/>
      <c r="R110" s="11"/>
      <c r="S110" s="31"/>
      <c r="T110" s="11"/>
      <c r="U110" s="11"/>
      <c r="V110" s="11"/>
      <c r="W110" s="11"/>
    </row>
    <row r="112" spans="13:23">
      <c r="M112" s="1"/>
      <c r="N112" s="1"/>
      <c r="O112" s="1"/>
      <c r="P112" s="1"/>
      <c r="Q112" s="1"/>
      <c r="R112" s="1"/>
      <c r="S112" s="30"/>
      <c r="T112" s="1"/>
      <c r="U112" s="1"/>
      <c r="V112" s="1"/>
      <c r="W112" s="1"/>
    </row>
    <row r="113" spans="13:23">
      <c r="O113" s="11"/>
      <c r="P113" s="11"/>
      <c r="Q113" s="11"/>
      <c r="R113" s="11"/>
      <c r="S113" s="31"/>
      <c r="T113" s="11"/>
      <c r="U113" s="11"/>
      <c r="V113" s="11"/>
      <c r="W113" s="11"/>
    </row>
    <row r="114" spans="13:23">
      <c r="O114" s="11"/>
      <c r="P114" s="11"/>
      <c r="Q114" s="11"/>
      <c r="R114" s="11"/>
      <c r="S114" s="31"/>
      <c r="T114" s="11"/>
      <c r="U114" s="11"/>
      <c r="V114" s="11"/>
      <c r="W114" s="11"/>
    </row>
    <row r="115" spans="13:23">
      <c r="O115" s="11"/>
      <c r="P115" s="11"/>
      <c r="Q115" s="11"/>
      <c r="R115" s="11"/>
      <c r="S115" s="31"/>
      <c r="T115" s="11"/>
      <c r="U115" s="11"/>
      <c r="V115" s="11"/>
      <c r="W115" s="11"/>
    </row>
    <row r="117" spans="13:23">
      <c r="M117" s="1"/>
      <c r="N117" s="1"/>
      <c r="O117" s="1"/>
      <c r="P117" s="1"/>
      <c r="Q117" s="1"/>
      <c r="R117" s="1"/>
      <c r="S117" s="30"/>
      <c r="T117" s="1"/>
      <c r="U117" s="1"/>
      <c r="V117" s="1"/>
      <c r="W117" s="1"/>
    </row>
    <row r="118" spans="13:23">
      <c r="O118" s="11"/>
      <c r="P118" s="11"/>
      <c r="Q118" s="11"/>
      <c r="R118" s="11"/>
      <c r="S118" s="31"/>
      <c r="T118" s="11"/>
      <c r="U118" s="11"/>
      <c r="V118" s="11"/>
      <c r="W118" s="11"/>
    </row>
    <row r="119" spans="13:23">
      <c r="O119" s="11"/>
      <c r="P119" s="11"/>
      <c r="Q119" s="11"/>
      <c r="R119" s="11"/>
      <c r="S119" s="31"/>
      <c r="T119" s="11"/>
      <c r="U119" s="11"/>
      <c r="V119" s="11"/>
      <c r="W119" s="11"/>
    </row>
    <row r="120" spans="13:23">
      <c r="O120" s="11"/>
      <c r="P120" s="11"/>
      <c r="Q120" s="11"/>
      <c r="R120" s="11"/>
      <c r="S120" s="31"/>
      <c r="T120" s="11"/>
      <c r="U120" s="11"/>
      <c r="V120" s="11"/>
      <c r="W120" s="11"/>
    </row>
    <row r="122" spans="13:23">
      <c r="M122" s="1"/>
      <c r="N122" s="1"/>
      <c r="O122" s="1"/>
      <c r="P122" s="1"/>
      <c r="Q122" s="1"/>
      <c r="R122" s="1"/>
      <c r="S122" s="30"/>
      <c r="T122" s="1"/>
      <c r="U122" s="1"/>
      <c r="V122" s="1"/>
      <c r="W122" s="1"/>
    </row>
    <row r="123" spans="13:23">
      <c r="O123" s="11"/>
      <c r="P123" s="11"/>
      <c r="Q123" s="11"/>
      <c r="R123" s="11"/>
      <c r="S123" s="31"/>
      <c r="T123" s="11"/>
      <c r="U123" s="11"/>
      <c r="V123" s="11"/>
      <c r="W123" s="11"/>
    </row>
    <row r="124" spans="13:23">
      <c r="O124" s="11"/>
      <c r="P124" s="11"/>
      <c r="Q124" s="11"/>
      <c r="R124" s="11"/>
      <c r="S124" s="31"/>
      <c r="T124" s="11"/>
      <c r="U124" s="11"/>
      <c r="V124" s="11"/>
      <c r="W124" s="11"/>
    </row>
    <row r="125" spans="13:23">
      <c r="O125" s="11"/>
      <c r="P125" s="11"/>
      <c r="Q125" s="11"/>
      <c r="R125" s="11"/>
      <c r="S125" s="31"/>
      <c r="T125" s="11"/>
      <c r="U125" s="11"/>
      <c r="V125" s="11"/>
      <c r="W125" s="11"/>
    </row>
    <row r="127" spans="13:23">
      <c r="M127" s="1"/>
      <c r="N127" s="1"/>
      <c r="O127" s="1"/>
      <c r="P127" s="1"/>
      <c r="Q127" s="1"/>
      <c r="R127" s="1"/>
      <c r="S127" s="30"/>
      <c r="T127" s="1"/>
      <c r="U127" s="1"/>
      <c r="V127" s="1"/>
      <c r="W127" s="1"/>
    </row>
    <row r="128" spans="13:23">
      <c r="O128" s="11"/>
      <c r="P128" s="11"/>
      <c r="Q128" s="11"/>
      <c r="R128" s="11"/>
      <c r="S128" s="31"/>
      <c r="T128" s="11"/>
      <c r="U128" s="11"/>
      <c r="V128" s="11"/>
      <c r="W128" s="11"/>
    </row>
    <row r="129" spans="13:23">
      <c r="O129" s="11"/>
      <c r="P129" s="11"/>
      <c r="Q129" s="11"/>
      <c r="R129" s="11"/>
      <c r="S129" s="31"/>
      <c r="T129" s="11"/>
      <c r="U129" s="11"/>
      <c r="V129" s="11"/>
      <c r="W129" s="11"/>
    </row>
    <row r="130" spans="13:23">
      <c r="O130" s="11"/>
      <c r="P130" s="11"/>
      <c r="Q130" s="11"/>
      <c r="R130" s="11"/>
      <c r="S130" s="31"/>
      <c r="T130" s="11"/>
      <c r="U130" s="11"/>
      <c r="V130" s="11"/>
      <c r="W130" s="11"/>
    </row>
    <row r="132" spans="13:23">
      <c r="M132" s="1"/>
      <c r="N132" s="1"/>
      <c r="O132" s="1"/>
      <c r="P132" s="1"/>
      <c r="Q132" s="1"/>
      <c r="R132" s="1"/>
      <c r="S132" s="30"/>
      <c r="T132" s="1"/>
      <c r="U132" s="1"/>
      <c r="V132" s="1"/>
      <c r="W132" s="1"/>
    </row>
    <row r="133" spans="13:23">
      <c r="O133" s="11"/>
      <c r="P133" s="11"/>
      <c r="Q133" s="11"/>
      <c r="R133" s="11"/>
      <c r="S133" s="31"/>
      <c r="T133" s="11"/>
      <c r="U133" s="11"/>
      <c r="V133" s="11"/>
      <c r="W133" s="11"/>
    </row>
    <row r="134" spans="13:23">
      <c r="O134" s="11"/>
      <c r="P134" s="11"/>
      <c r="Q134" s="11"/>
      <c r="R134" s="11"/>
      <c r="S134" s="31"/>
      <c r="T134" s="11"/>
      <c r="U134" s="11"/>
      <c r="V134" s="11"/>
      <c r="W134" s="11"/>
    </row>
    <row r="135" spans="13:23">
      <c r="O135" s="11"/>
      <c r="P135" s="11"/>
      <c r="Q135" s="11"/>
      <c r="R135" s="11"/>
      <c r="S135" s="31"/>
      <c r="T135" s="11"/>
      <c r="U135" s="11"/>
      <c r="V135" s="11"/>
      <c r="W135" s="11"/>
    </row>
    <row r="137" spans="13:23">
      <c r="M137" s="1"/>
      <c r="N137" s="1"/>
      <c r="O137" s="1"/>
      <c r="P137" s="1"/>
      <c r="Q137" s="1"/>
      <c r="R137" s="1"/>
      <c r="S137" s="30"/>
      <c r="T137" s="1"/>
      <c r="U137" s="1"/>
      <c r="V137" s="1"/>
      <c r="W137" s="1"/>
    </row>
    <row r="138" spans="13:23">
      <c r="O138" s="11"/>
      <c r="P138" s="11"/>
      <c r="Q138" s="11"/>
      <c r="R138" s="11"/>
      <c r="S138" s="31"/>
      <c r="T138" s="11"/>
      <c r="U138" s="11"/>
      <c r="V138" s="11"/>
      <c r="W138" s="11"/>
    </row>
    <row r="139" spans="13:23">
      <c r="O139" s="11"/>
      <c r="P139" s="11"/>
      <c r="Q139" s="11"/>
      <c r="R139" s="11"/>
      <c r="S139" s="31"/>
      <c r="T139" s="11"/>
      <c r="U139" s="11"/>
      <c r="V139" s="11"/>
      <c r="W139" s="11"/>
    </row>
    <row r="141" spans="13:23">
      <c r="M141" s="1"/>
      <c r="N141" s="1"/>
      <c r="O141" s="1"/>
      <c r="P141" s="1"/>
      <c r="Q141" s="1"/>
      <c r="R141" s="1"/>
      <c r="S141" s="30"/>
      <c r="T141" s="1"/>
      <c r="U141" s="1"/>
      <c r="V141" s="1"/>
      <c r="W141" s="1"/>
    </row>
    <row r="142" spans="13:23">
      <c r="O142" s="11"/>
      <c r="P142" s="11"/>
      <c r="Q142" s="11"/>
      <c r="R142" s="11"/>
      <c r="S142" s="31"/>
      <c r="T142" s="11"/>
      <c r="U142" s="11"/>
      <c r="V142" s="11"/>
      <c r="W142" s="11"/>
    </row>
    <row r="143" spans="13:23">
      <c r="O143" s="11"/>
      <c r="P143" s="11"/>
      <c r="Q143" s="11"/>
      <c r="R143" s="11"/>
      <c r="S143" s="31"/>
      <c r="T143" s="11"/>
      <c r="U143" s="11"/>
      <c r="V143" s="11"/>
      <c r="W143" s="11"/>
    </row>
    <row r="144" spans="13:23">
      <c r="O144" s="11"/>
      <c r="P144" s="11"/>
      <c r="Q144" s="11"/>
      <c r="R144" s="11"/>
      <c r="S144" s="31"/>
      <c r="T144" s="11"/>
      <c r="U144" s="11"/>
      <c r="V144" s="11"/>
      <c r="W144" s="11"/>
    </row>
    <row r="146" spans="13:23">
      <c r="M146" s="1"/>
      <c r="N146" s="1"/>
      <c r="O146" s="1"/>
      <c r="P146" s="1"/>
      <c r="Q146" s="1"/>
      <c r="R146" s="1"/>
      <c r="S146" s="30"/>
      <c r="T146" s="1"/>
      <c r="U146" s="1"/>
      <c r="V146" s="1"/>
      <c r="W146" s="1"/>
    </row>
    <row r="147" spans="13:23">
      <c r="O147" s="11"/>
      <c r="P147" s="11"/>
      <c r="Q147" s="11"/>
      <c r="R147" s="11"/>
      <c r="S147" s="31"/>
      <c r="T147" s="11"/>
      <c r="U147" s="11"/>
      <c r="V147" s="11"/>
      <c r="W147" s="11"/>
    </row>
    <row r="148" spans="13:23">
      <c r="O148" s="11"/>
      <c r="P148" s="11"/>
      <c r="Q148" s="11"/>
      <c r="R148" s="11"/>
      <c r="S148" s="31"/>
      <c r="T148" s="11"/>
      <c r="U148" s="11"/>
      <c r="V148" s="11"/>
      <c r="W148" s="11"/>
    </row>
    <row r="149" spans="13:23">
      <c r="O149" s="11"/>
      <c r="P149" s="11"/>
      <c r="Q149" s="11"/>
      <c r="R149" s="11"/>
      <c r="S149" s="31"/>
      <c r="T149" s="11"/>
      <c r="U149" s="11"/>
      <c r="V149" s="11"/>
      <c r="W149" s="11"/>
    </row>
    <row r="151" spans="13:23">
      <c r="M151" s="1"/>
      <c r="N151" s="1"/>
      <c r="O151" s="1"/>
      <c r="P151" s="1"/>
      <c r="Q151" s="1"/>
      <c r="R151" s="1"/>
      <c r="S151" s="30"/>
      <c r="T151" s="1"/>
      <c r="U151" s="1"/>
      <c r="V151" s="1"/>
      <c r="W151" s="1"/>
    </row>
    <row r="152" spans="13:23">
      <c r="O152" s="11"/>
      <c r="P152" s="11"/>
      <c r="Q152" s="11"/>
      <c r="R152" s="11"/>
      <c r="S152" s="31"/>
      <c r="T152" s="11"/>
      <c r="U152" s="11"/>
      <c r="V152" s="11"/>
      <c r="W152" s="11"/>
    </row>
    <row r="153" spans="13:23">
      <c r="O153" s="11"/>
      <c r="P153" s="11"/>
      <c r="Q153" s="11"/>
      <c r="R153" s="11"/>
      <c r="S153" s="31"/>
      <c r="T153" s="11"/>
      <c r="U153" s="11"/>
      <c r="V153" s="11"/>
      <c r="W153" s="11"/>
    </row>
    <row r="154" spans="13:23">
      <c r="O154" s="11"/>
      <c r="P154" s="11"/>
      <c r="Q154" s="11"/>
      <c r="R154" s="11"/>
      <c r="S154" s="31"/>
      <c r="T154" s="11"/>
      <c r="U154" s="11"/>
      <c r="V154" s="11"/>
      <c r="W154" s="11"/>
    </row>
    <row r="156" spans="13:23">
      <c r="M156" s="1"/>
      <c r="N156" s="1"/>
      <c r="O156" s="1"/>
      <c r="P156" s="1"/>
      <c r="Q156" s="1"/>
      <c r="R156" s="1"/>
      <c r="S156" s="30"/>
      <c r="T156" s="1"/>
      <c r="U156" s="1"/>
      <c r="V156" s="1"/>
      <c r="W156" s="1"/>
    </row>
    <row r="157" spans="13:23">
      <c r="O157" s="11"/>
      <c r="P157" s="11"/>
      <c r="Q157" s="11"/>
      <c r="R157" s="11"/>
      <c r="S157" s="31"/>
      <c r="T157" s="11"/>
      <c r="U157" s="11"/>
      <c r="V157" s="11"/>
      <c r="W157" s="11"/>
    </row>
    <row r="158" spans="13:23">
      <c r="O158" s="11"/>
      <c r="P158" s="11"/>
      <c r="Q158" s="11"/>
      <c r="R158" s="11"/>
      <c r="S158" s="31"/>
      <c r="T158" s="11"/>
      <c r="U158" s="11"/>
      <c r="V158" s="11"/>
      <c r="W158" s="11"/>
    </row>
    <row r="160" spans="13:23">
      <c r="M160" s="1"/>
      <c r="N160" s="1"/>
      <c r="O160" s="1"/>
      <c r="P160" s="1"/>
      <c r="Q160" s="1"/>
      <c r="R160" s="1"/>
      <c r="S160" s="30"/>
      <c r="T160" s="1"/>
      <c r="U160" s="1"/>
      <c r="V160" s="1"/>
      <c r="W160" s="1"/>
    </row>
    <row r="161" spans="13:23">
      <c r="O161" s="11"/>
      <c r="P161" s="11"/>
      <c r="Q161" s="11"/>
      <c r="R161" s="11"/>
      <c r="S161" s="31"/>
      <c r="T161" s="11"/>
      <c r="U161" s="11"/>
      <c r="V161" s="11"/>
      <c r="W161" s="11"/>
    </row>
    <row r="162" spans="13:23">
      <c r="O162" s="11"/>
      <c r="P162" s="11"/>
      <c r="Q162" s="11"/>
      <c r="R162" s="11"/>
      <c r="S162" s="31"/>
      <c r="T162" s="11"/>
      <c r="U162" s="11"/>
      <c r="V162" s="11"/>
      <c r="W162" s="11"/>
    </row>
    <row r="163" spans="13:23">
      <c r="O163" s="11"/>
      <c r="P163" s="11"/>
      <c r="Q163" s="11"/>
      <c r="R163" s="11"/>
      <c r="S163" s="31"/>
      <c r="T163" s="11"/>
      <c r="U163" s="11"/>
      <c r="V163" s="11"/>
      <c r="W163" s="11"/>
    </row>
    <row r="165" spans="13:23">
      <c r="M165" s="1"/>
      <c r="N165" s="1"/>
      <c r="O165" s="1"/>
      <c r="P165" s="1"/>
      <c r="Q165" s="1"/>
      <c r="R165" s="1"/>
      <c r="S165" s="30"/>
      <c r="T165" s="1"/>
      <c r="U165" s="1"/>
      <c r="V165" s="1"/>
      <c r="W165" s="1"/>
    </row>
    <row r="166" spans="13:23">
      <c r="O166" s="11"/>
      <c r="P166" s="11"/>
      <c r="Q166" s="11"/>
      <c r="R166" s="11"/>
      <c r="S166" s="31"/>
      <c r="T166" s="11"/>
      <c r="U166" s="11"/>
      <c r="V166" s="11"/>
      <c r="W166" s="11"/>
    </row>
    <row r="167" spans="13:23">
      <c r="O167" s="11"/>
      <c r="P167" s="11"/>
      <c r="Q167" s="11"/>
      <c r="R167" s="11"/>
      <c r="S167" s="31"/>
      <c r="T167" s="11"/>
      <c r="U167" s="11"/>
      <c r="V167" s="11"/>
      <c r="W167" s="11"/>
    </row>
    <row r="168" spans="13:23">
      <c r="O168" s="11"/>
      <c r="P168" s="11"/>
      <c r="Q168" s="11"/>
      <c r="R168" s="11"/>
      <c r="S168" s="31"/>
      <c r="T168" s="11"/>
      <c r="U168" s="11"/>
      <c r="V168" s="11"/>
      <c r="W168" s="11"/>
    </row>
    <row r="170" spans="13:23">
      <c r="M170" s="1"/>
      <c r="N170" s="1"/>
      <c r="O170" s="1"/>
      <c r="P170" s="1"/>
      <c r="Q170" s="1"/>
      <c r="R170" s="1"/>
      <c r="S170" s="30"/>
      <c r="T170" s="1"/>
      <c r="U170" s="1"/>
      <c r="V170" s="1"/>
      <c r="W170" s="1"/>
    </row>
    <row r="171" spans="13:23">
      <c r="O171" s="11"/>
      <c r="P171" s="11"/>
      <c r="Q171" s="11"/>
      <c r="R171" s="11"/>
      <c r="S171" s="31"/>
      <c r="T171" s="11"/>
      <c r="U171" s="11"/>
      <c r="V171" s="11"/>
      <c r="W171" s="11"/>
    </row>
    <row r="172" spans="13:23">
      <c r="O172" s="11"/>
      <c r="P172" s="11"/>
      <c r="Q172" s="11"/>
      <c r="R172" s="11"/>
      <c r="S172" s="31"/>
      <c r="T172" s="11"/>
      <c r="U172" s="11"/>
      <c r="V172" s="11"/>
      <c r="W172" s="11"/>
    </row>
    <row r="173" spans="13:23">
      <c r="O173" s="11"/>
      <c r="P173" s="11"/>
      <c r="Q173" s="11"/>
      <c r="R173" s="11"/>
      <c r="S173" s="31"/>
      <c r="T173" s="11"/>
      <c r="U173" s="11"/>
      <c r="V173" s="11"/>
      <c r="W173" s="11"/>
    </row>
    <row r="175" spans="13:23">
      <c r="M175" s="1"/>
      <c r="N175" s="1"/>
      <c r="O175" s="1"/>
      <c r="P175" s="1"/>
      <c r="Q175" s="1"/>
      <c r="R175" s="1"/>
      <c r="S175" s="30"/>
      <c r="T175" s="1"/>
      <c r="U175" s="1"/>
      <c r="V175" s="1"/>
      <c r="W175" s="1"/>
    </row>
    <row r="176" spans="13:23">
      <c r="O176" s="11"/>
      <c r="P176" s="11"/>
      <c r="Q176" s="11"/>
      <c r="R176" s="11"/>
      <c r="S176" s="31"/>
      <c r="T176" s="11"/>
      <c r="U176" s="11"/>
      <c r="V176" s="11"/>
      <c r="W176" s="11"/>
    </row>
    <row r="177" spans="13:23">
      <c r="O177" s="11"/>
      <c r="P177" s="11"/>
      <c r="Q177" s="11"/>
      <c r="R177" s="11"/>
      <c r="S177" s="31"/>
      <c r="T177" s="11"/>
      <c r="U177" s="11"/>
      <c r="V177" s="11"/>
      <c r="W177" s="11"/>
    </row>
    <row r="178" spans="13:23">
      <c r="O178" s="11"/>
      <c r="P178" s="11"/>
      <c r="Q178" s="11"/>
      <c r="R178" s="11"/>
      <c r="S178" s="31"/>
      <c r="T178" s="11"/>
      <c r="U178" s="11"/>
      <c r="V178" s="11"/>
      <c r="W178" s="11"/>
    </row>
    <row r="180" spans="13:23">
      <c r="M180" s="1"/>
      <c r="N180" s="1"/>
      <c r="O180" s="1"/>
      <c r="P180" s="1"/>
      <c r="Q180" s="1"/>
      <c r="R180" s="1"/>
      <c r="S180" s="30"/>
      <c r="T180" s="1"/>
      <c r="U180" s="1"/>
      <c r="V180" s="1"/>
      <c r="W180" s="1"/>
    </row>
    <row r="181" spans="13:23">
      <c r="O181" s="11"/>
      <c r="P181" s="11"/>
      <c r="Q181" s="11"/>
      <c r="R181" s="11"/>
      <c r="S181" s="31"/>
      <c r="T181" s="11"/>
      <c r="U181" s="11"/>
      <c r="V181" s="11"/>
      <c r="W181" s="11"/>
    </row>
    <row r="182" spans="13:23">
      <c r="O182" s="11"/>
      <c r="P182" s="11"/>
      <c r="Q182" s="11"/>
      <c r="R182" s="11"/>
      <c r="S182" s="31"/>
      <c r="T182" s="11"/>
      <c r="U182" s="11"/>
      <c r="V182" s="11"/>
      <c r="W182" s="11"/>
    </row>
    <row r="184" spans="13:23">
      <c r="M184" s="1"/>
      <c r="N184" s="1"/>
      <c r="O184" s="1"/>
      <c r="P184" s="1"/>
      <c r="Q184" s="1"/>
      <c r="R184" s="1"/>
      <c r="S184" s="30"/>
      <c r="T184" s="1"/>
      <c r="U184" s="1"/>
      <c r="V184" s="1"/>
      <c r="W184" s="1"/>
    </row>
    <row r="185" spans="13:23">
      <c r="O185" s="11"/>
      <c r="P185" s="11"/>
      <c r="Q185" s="11"/>
      <c r="R185" s="11"/>
      <c r="S185" s="31"/>
      <c r="T185" s="11"/>
      <c r="U185" s="11"/>
      <c r="V185" s="11"/>
      <c r="W185" s="11"/>
    </row>
    <row r="186" spans="13:23">
      <c r="O186" s="11"/>
      <c r="P186" s="11"/>
      <c r="Q186" s="11"/>
      <c r="R186" s="11"/>
      <c r="S186" s="31"/>
      <c r="T186" s="11"/>
      <c r="U186" s="11"/>
      <c r="V186" s="11"/>
      <c r="W186" s="11"/>
    </row>
    <row r="187" spans="13:23">
      <c r="O187" s="11"/>
      <c r="P187" s="11"/>
      <c r="Q187" s="11"/>
      <c r="R187" s="11"/>
      <c r="S187" s="31"/>
      <c r="T187" s="11"/>
      <c r="U187" s="11"/>
      <c r="V187" s="11"/>
      <c r="W187" s="11"/>
    </row>
    <row r="189" spans="13:23">
      <c r="M189" s="1"/>
      <c r="N189" s="1"/>
      <c r="O189" s="1"/>
      <c r="P189" s="1"/>
      <c r="Q189" s="1"/>
      <c r="R189" s="1"/>
      <c r="S189" s="30"/>
      <c r="T189" s="1"/>
      <c r="U189" s="1"/>
      <c r="V189" s="1"/>
      <c r="W189" s="1"/>
    </row>
    <row r="190" spans="13:23">
      <c r="O190" s="11"/>
      <c r="P190" s="11"/>
      <c r="Q190" s="11"/>
      <c r="R190" s="11"/>
      <c r="S190" s="31"/>
      <c r="T190" s="11"/>
      <c r="U190" s="11"/>
      <c r="V190" s="11"/>
      <c r="W190" s="11"/>
    </row>
    <row r="191" spans="13:23">
      <c r="O191" s="11"/>
      <c r="P191" s="11"/>
      <c r="Q191" s="11"/>
      <c r="R191" s="11"/>
      <c r="S191" s="31"/>
      <c r="T191" s="11"/>
      <c r="U191" s="11"/>
      <c r="V191" s="11"/>
      <c r="W191" s="11"/>
    </row>
    <row r="192" spans="13:23">
      <c r="O192" s="11"/>
      <c r="P192" s="11"/>
      <c r="Q192" s="11"/>
      <c r="R192" s="11"/>
      <c r="S192" s="31"/>
      <c r="T192" s="11"/>
      <c r="U192" s="11"/>
      <c r="V192" s="11"/>
      <c r="W192" s="11"/>
    </row>
    <row r="194" spans="13:23">
      <c r="M194" s="1"/>
      <c r="N194" s="1"/>
      <c r="O194" s="1"/>
      <c r="P194" s="1"/>
      <c r="Q194" s="1"/>
      <c r="R194" s="1"/>
      <c r="S194" s="30"/>
      <c r="T194" s="1"/>
      <c r="U194" s="1"/>
      <c r="V194" s="1"/>
      <c r="W194" s="1"/>
    </row>
    <row r="195" spans="13:23">
      <c r="O195" s="11"/>
      <c r="P195" s="11"/>
      <c r="Q195" s="11"/>
      <c r="R195" s="11"/>
      <c r="S195" s="31"/>
      <c r="T195" s="11"/>
      <c r="U195" s="11"/>
      <c r="V195" s="11"/>
      <c r="W195" s="11"/>
    </row>
    <row r="196" spans="13:23">
      <c r="O196" s="11"/>
      <c r="P196" s="11"/>
      <c r="Q196" s="11"/>
      <c r="R196" s="11"/>
      <c r="S196" s="31"/>
      <c r="T196" s="11"/>
      <c r="U196" s="11"/>
      <c r="V196" s="11"/>
      <c r="W196" s="11"/>
    </row>
    <row r="197" spans="13:23">
      <c r="O197" s="11"/>
      <c r="P197" s="11"/>
      <c r="Q197" s="11"/>
      <c r="R197" s="11"/>
      <c r="S197" s="31"/>
      <c r="T197" s="11"/>
      <c r="U197" s="11"/>
      <c r="V197" s="11"/>
      <c r="W197" s="11"/>
    </row>
    <row r="199" spans="13:23">
      <c r="M199" s="1"/>
      <c r="N199" s="1"/>
      <c r="O199" s="1"/>
      <c r="P199" s="1"/>
      <c r="Q199" s="1"/>
      <c r="R199" s="1"/>
      <c r="S199" s="30"/>
      <c r="T199" s="1"/>
      <c r="U199" s="1"/>
      <c r="V199" s="1"/>
      <c r="W199" s="1"/>
    </row>
    <row r="200" spans="13:23">
      <c r="O200" s="11"/>
      <c r="P200" s="11"/>
      <c r="Q200" s="11"/>
      <c r="R200" s="11"/>
      <c r="S200" s="31"/>
      <c r="T200" s="11"/>
      <c r="U200" s="11"/>
      <c r="V200" s="11"/>
      <c r="W200" s="11"/>
    </row>
    <row r="201" spans="13:23">
      <c r="O201" s="11"/>
      <c r="P201" s="11"/>
      <c r="Q201" s="11"/>
      <c r="R201" s="11"/>
      <c r="S201" s="31"/>
      <c r="T201" s="11"/>
      <c r="U201" s="11"/>
      <c r="V201" s="11"/>
      <c r="W201" s="11"/>
    </row>
    <row r="202" spans="13:23">
      <c r="O202" s="11"/>
      <c r="P202" s="11"/>
      <c r="Q202" s="11"/>
      <c r="R202" s="11"/>
      <c r="S202" s="31"/>
      <c r="T202" s="11"/>
      <c r="U202" s="11"/>
      <c r="V202" s="11"/>
      <c r="W202" s="11"/>
    </row>
  </sheetData>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4E2694-3E66-427B-B0BF-49681B1F443E}">
  <dimension ref="A1:AN1669"/>
  <sheetViews>
    <sheetView topLeftCell="A984" workbookViewId="0">
      <selection activeCell="R1009" sqref="R1009"/>
    </sheetView>
  </sheetViews>
  <sheetFormatPr defaultRowHeight="15"/>
  <cols>
    <col min="2" max="2" width="22.7109375" style="9" bestFit="1" customWidth="1"/>
    <col min="3" max="3" width="22.7109375" style="9" customWidth="1"/>
    <col min="6" max="18" width="9.140625" customWidth="1"/>
    <col min="19" max="20" width="9.140625" style="47" customWidth="1"/>
    <col min="21" max="21" width="11.5703125" style="72" customWidth="1"/>
    <col min="22" max="22" width="11.5703125" style="9" customWidth="1"/>
    <col min="23" max="33" width="9.140625" customWidth="1"/>
    <col min="36" max="37" width="9.140625" style="9"/>
  </cols>
  <sheetData>
    <row r="1" spans="1:40">
      <c r="A1" t="s">
        <v>40</v>
      </c>
      <c r="B1" s="9" t="s">
        <v>109</v>
      </c>
      <c r="C1" s="9" t="s">
        <v>193</v>
      </c>
      <c r="D1" t="s">
        <v>63</v>
      </c>
      <c r="E1" t="s">
        <v>41</v>
      </c>
      <c r="F1" s="2" t="s">
        <v>56</v>
      </c>
      <c r="G1" s="2" t="s">
        <v>42</v>
      </c>
      <c r="H1" s="2" t="s">
        <v>44</v>
      </c>
      <c r="I1" t="s">
        <v>43</v>
      </c>
      <c r="J1" t="s">
        <v>45</v>
      </c>
      <c r="K1" t="s">
        <v>46</v>
      </c>
      <c r="L1" t="s">
        <v>47</v>
      </c>
      <c r="M1" t="s">
        <v>48</v>
      </c>
      <c r="N1" t="s">
        <v>49</v>
      </c>
      <c r="O1" t="s">
        <v>50</v>
      </c>
      <c r="P1" t="s">
        <v>51</v>
      </c>
      <c r="Q1" t="s">
        <v>52</v>
      </c>
      <c r="R1" t="s">
        <v>53</v>
      </c>
      <c r="S1" s="47" t="s">
        <v>236</v>
      </c>
      <c r="T1" s="47" t="s">
        <v>235</v>
      </c>
      <c r="U1" s="72" t="s">
        <v>117</v>
      </c>
      <c r="V1" s="9" t="s">
        <v>242</v>
      </c>
      <c r="W1" t="s">
        <v>55</v>
      </c>
      <c r="Y1" t="s">
        <v>57</v>
      </c>
      <c r="Z1" t="s">
        <v>58</v>
      </c>
      <c r="AA1" t="s">
        <v>59</v>
      </c>
      <c r="AC1" t="s">
        <v>60</v>
      </c>
      <c r="AD1" t="s">
        <v>61</v>
      </c>
      <c r="AE1" t="s">
        <v>62</v>
      </c>
      <c r="AH1" t="s">
        <v>237</v>
      </c>
      <c r="AI1" t="s">
        <v>238</v>
      </c>
      <c r="AJ1" s="9" t="s">
        <v>239</v>
      </c>
    </row>
    <row r="2" spans="1:40">
      <c r="A2" t="s">
        <v>0</v>
      </c>
      <c r="B2" s="9" t="s">
        <v>113</v>
      </c>
      <c r="C2" s="9" t="str">
        <f t="shared" ref="C2:C65" si="0">VLOOKUP(D2,$AL$4:$AN$42,3,)</f>
        <v>SE WA (Adams-Asotin-Columia-Garfield-Walla Walla-Whitman)</v>
      </c>
      <c r="D2" s="5" t="s">
        <v>64</v>
      </c>
      <c r="E2" s="7" t="s">
        <v>1</v>
      </c>
      <c r="F2" s="2">
        <f>IF(Y2&gt;0,Y2/AC2,0)</f>
        <v>1.5</v>
      </c>
      <c r="G2" s="2">
        <f>IF(Z2&gt;0,Z2/AD2,0)</f>
        <v>0</v>
      </c>
      <c r="H2" s="2">
        <f>IF(AA2&gt;0,AA2/AE2,0)</f>
        <v>0</v>
      </c>
      <c r="I2">
        <v>2</v>
      </c>
      <c r="J2">
        <v>1</v>
      </c>
      <c r="K2">
        <v>2</v>
      </c>
      <c r="L2">
        <v>4</v>
      </c>
      <c r="M2">
        <v>2</v>
      </c>
      <c r="N2">
        <v>4</v>
      </c>
      <c r="O2">
        <v>2</v>
      </c>
      <c r="P2">
        <v>0</v>
      </c>
      <c r="Q2">
        <v>1</v>
      </c>
      <c r="R2">
        <v>3</v>
      </c>
      <c r="U2" s="72">
        <f>SUM(F2:T2)</f>
        <v>22.5</v>
      </c>
      <c r="V2" s="9">
        <f>SUM(O2:T2)</f>
        <v>6</v>
      </c>
      <c r="W2" s="9">
        <f>AVERAGE(I2:J2)</f>
        <v>1.5</v>
      </c>
      <c r="Y2">
        <v>1</v>
      </c>
      <c r="Z2">
        <v>0</v>
      </c>
      <c r="AA2">
        <v>0</v>
      </c>
      <c r="AC2" s="9">
        <f t="shared" ref="AC2:AC64" si="1">Y2/W2</f>
        <v>0.66666666666666663</v>
      </c>
      <c r="AD2" s="9">
        <f t="shared" ref="AD2:AD64" si="2">Z2/W2</f>
        <v>0</v>
      </c>
      <c r="AE2" s="9">
        <f t="shared" ref="AE2:AE64" si="3">AA2/W2</f>
        <v>0</v>
      </c>
    </row>
    <row r="3" spans="1:40">
      <c r="A3" t="s">
        <v>0</v>
      </c>
      <c r="B3" s="9" t="s">
        <v>113</v>
      </c>
      <c r="C3" s="9" t="str">
        <f t="shared" si="0"/>
        <v>SE WA (Adams-Asotin-Columia-Garfield-Walla Walla-Whitman)</v>
      </c>
      <c r="D3" s="5" t="s">
        <v>65</v>
      </c>
      <c r="E3" s="7" t="s">
        <v>2</v>
      </c>
      <c r="F3" s="2">
        <f t="shared" ref="F3:F66" si="4">IF(Y3&gt;0,Y3/AC3,0)</f>
        <v>1.5</v>
      </c>
      <c r="G3" s="2">
        <f t="shared" ref="G3:G66" si="5">IF(Z3&gt;0,Z3/AD3,0)</f>
        <v>1.5</v>
      </c>
      <c r="H3" s="2">
        <f t="shared" ref="H3:H66" si="6">IF(AA3&gt;0,AA3/AE3,0)</f>
        <v>0</v>
      </c>
      <c r="I3">
        <v>2</v>
      </c>
      <c r="J3">
        <v>1</v>
      </c>
      <c r="K3">
        <v>3</v>
      </c>
      <c r="L3">
        <v>4</v>
      </c>
      <c r="M3">
        <v>4</v>
      </c>
      <c r="N3">
        <v>3</v>
      </c>
      <c r="O3">
        <v>4</v>
      </c>
      <c r="P3">
        <v>3</v>
      </c>
      <c r="Q3">
        <v>2</v>
      </c>
      <c r="R3">
        <v>1</v>
      </c>
      <c r="U3" s="72">
        <f t="shared" ref="U3:U66" si="7">SUM(F3:T3)</f>
        <v>30</v>
      </c>
      <c r="V3" s="9">
        <f t="shared" ref="V3:V66" si="8">SUM(O3:T3)</f>
        <v>10</v>
      </c>
      <c r="W3" s="9">
        <f t="shared" ref="W3:W66" si="9">AVERAGE(I3:J3)</f>
        <v>1.5</v>
      </c>
      <c r="Y3">
        <v>2</v>
      </c>
      <c r="Z3">
        <v>1</v>
      </c>
      <c r="AA3">
        <v>0</v>
      </c>
      <c r="AC3" s="9">
        <f t="shared" si="1"/>
        <v>1.3333333333333333</v>
      </c>
      <c r="AD3" s="9">
        <f t="shared" si="2"/>
        <v>0.66666666666666663</v>
      </c>
      <c r="AE3" s="9">
        <f t="shared" si="3"/>
        <v>0</v>
      </c>
      <c r="AL3" s="10" t="s">
        <v>162</v>
      </c>
      <c r="AM3" s="9"/>
      <c r="AN3" s="9" t="s">
        <v>180</v>
      </c>
    </row>
    <row r="4" spans="1:40">
      <c r="A4" t="s">
        <v>0</v>
      </c>
      <c r="B4" s="9" t="s">
        <v>113</v>
      </c>
      <c r="C4" s="9" t="str">
        <f t="shared" si="0"/>
        <v>Benton-Franklin</v>
      </c>
      <c r="D4" s="5" t="s">
        <v>66</v>
      </c>
      <c r="E4" s="7" t="s">
        <v>3</v>
      </c>
      <c r="F4" s="2">
        <f t="shared" si="4"/>
        <v>56</v>
      </c>
      <c r="G4" s="2">
        <f t="shared" si="5"/>
        <v>56.000000000000007</v>
      </c>
      <c r="H4" s="2">
        <f t="shared" si="6"/>
        <v>56</v>
      </c>
      <c r="I4">
        <v>59</v>
      </c>
      <c r="J4">
        <v>53</v>
      </c>
      <c r="K4">
        <v>51</v>
      </c>
      <c r="L4">
        <v>48</v>
      </c>
      <c r="M4">
        <v>54</v>
      </c>
      <c r="N4">
        <v>53</v>
      </c>
      <c r="O4">
        <v>41</v>
      </c>
      <c r="P4">
        <v>31</v>
      </c>
      <c r="Q4">
        <v>22</v>
      </c>
      <c r="R4">
        <v>24</v>
      </c>
      <c r="U4" s="72">
        <f t="shared" si="7"/>
        <v>604</v>
      </c>
      <c r="V4" s="9">
        <f t="shared" si="8"/>
        <v>118</v>
      </c>
      <c r="W4" s="9">
        <f t="shared" si="9"/>
        <v>56</v>
      </c>
      <c r="Y4">
        <v>8</v>
      </c>
      <c r="Z4">
        <v>17</v>
      </c>
      <c r="AA4">
        <v>6</v>
      </c>
      <c r="AC4" s="9">
        <f t="shared" si="1"/>
        <v>0.14285714285714285</v>
      </c>
      <c r="AD4" s="9">
        <f t="shared" si="2"/>
        <v>0.30357142857142855</v>
      </c>
      <c r="AE4" s="9">
        <f t="shared" si="3"/>
        <v>0.10714285714285714</v>
      </c>
      <c r="AL4" s="17" t="s">
        <v>64</v>
      </c>
      <c r="AM4" s="7" t="s">
        <v>1</v>
      </c>
      <c r="AN4" s="7" t="s">
        <v>185</v>
      </c>
    </row>
    <row r="5" spans="1:40">
      <c r="A5" t="s">
        <v>0</v>
      </c>
      <c r="B5" s="9" t="s">
        <v>113</v>
      </c>
      <c r="C5" s="9" t="str">
        <f t="shared" si="0"/>
        <v>Chelan-Douglas-Okanogan</v>
      </c>
      <c r="D5" s="5" t="s">
        <v>67</v>
      </c>
      <c r="E5" s="7" t="s">
        <v>4</v>
      </c>
      <c r="F5" s="2">
        <f t="shared" si="4"/>
        <v>23</v>
      </c>
      <c r="G5" s="2">
        <f t="shared" si="5"/>
        <v>23</v>
      </c>
      <c r="H5" s="2">
        <f t="shared" si="6"/>
        <v>0</v>
      </c>
      <c r="I5">
        <v>24</v>
      </c>
      <c r="J5">
        <v>22</v>
      </c>
      <c r="K5">
        <v>18</v>
      </c>
      <c r="L5">
        <v>14</v>
      </c>
      <c r="M5">
        <v>20</v>
      </c>
      <c r="N5">
        <v>17</v>
      </c>
      <c r="O5">
        <v>23</v>
      </c>
      <c r="P5">
        <v>16</v>
      </c>
      <c r="Q5">
        <v>20</v>
      </c>
      <c r="R5">
        <v>17</v>
      </c>
      <c r="U5" s="72">
        <f t="shared" si="7"/>
        <v>237</v>
      </c>
      <c r="V5" s="9">
        <f t="shared" si="8"/>
        <v>76</v>
      </c>
      <c r="W5" s="9">
        <f t="shared" si="9"/>
        <v>23</v>
      </c>
      <c r="Y5">
        <v>3</v>
      </c>
      <c r="Z5">
        <v>8</v>
      </c>
      <c r="AA5">
        <v>0</v>
      </c>
      <c r="AC5" s="9">
        <f t="shared" si="1"/>
        <v>0.13043478260869565</v>
      </c>
      <c r="AD5" s="9">
        <f t="shared" si="2"/>
        <v>0.34782608695652173</v>
      </c>
      <c r="AE5" s="9">
        <f t="shared" si="3"/>
        <v>0</v>
      </c>
      <c r="AL5" s="17" t="s">
        <v>65</v>
      </c>
      <c r="AM5" s="7" t="s">
        <v>2</v>
      </c>
      <c r="AN5" s="7" t="s">
        <v>185</v>
      </c>
    </row>
    <row r="6" spans="1:40">
      <c r="A6" t="s">
        <v>0</v>
      </c>
      <c r="B6" s="9" t="s">
        <v>113</v>
      </c>
      <c r="C6" s="9" t="str">
        <f t="shared" si="0"/>
        <v>Clallam-Jefferson-Kitsap</v>
      </c>
      <c r="D6" s="5" t="s">
        <v>68</v>
      </c>
      <c r="E6" s="6" t="s">
        <v>5</v>
      </c>
      <c r="F6" s="2">
        <f t="shared" si="4"/>
        <v>24</v>
      </c>
      <c r="G6" s="2">
        <f t="shared" si="5"/>
        <v>24</v>
      </c>
      <c r="H6" s="2">
        <f t="shared" si="6"/>
        <v>0</v>
      </c>
      <c r="I6">
        <v>26</v>
      </c>
      <c r="J6">
        <v>22</v>
      </c>
      <c r="K6">
        <v>28</v>
      </c>
      <c r="L6">
        <v>30</v>
      </c>
      <c r="M6">
        <v>26</v>
      </c>
      <c r="N6">
        <v>36</v>
      </c>
      <c r="O6">
        <v>34</v>
      </c>
      <c r="P6">
        <v>26</v>
      </c>
      <c r="Q6">
        <v>30</v>
      </c>
      <c r="R6">
        <v>20</v>
      </c>
      <c r="U6" s="72">
        <f t="shared" si="7"/>
        <v>326</v>
      </c>
      <c r="V6" s="9">
        <f t="shared" si="8"/>
        <v>110</v>
      </c>
      <c r="W6" s="9">
        <f t="shared" si="9"/>
        <v>24</v>
      </c>
      <c r="Y6">
        <v>6</v>
      </c>
      <c r="Z6">
        <v>11</v>
      </c>
      <c r="AA6">
        <v>0</v>
      </c>
      <c r="AC6" s="9">
        <f t="shared" si="1"/>
        <v>0.25</v>
      </c>
      <c r="AD6" s="9">
        <f t="shared" si="2"/>
        <v>0.45833333333333331</v>
      </c>
      <c r="AE6" s="9">
        <f t="shared" si="3"/>
        <v>0</v>
      </c>
      <c r="AL6" s="17" t="s">
        <v>66</v>
      </c>
      <c r="AM6" s="7" t="s">
        <v>3</v>
      </c>
      <c r="AN6" s="7" t="s">
        <v>186</v>
      </c>
    </row>
    <row r="7" spans="1:40">
      <c r="A7" t="s">
        <v>0</v>
      </c>
      <c r="B7" s="9" t="s">
        <v>113</v>
      </c>
      <c r="C7" s="9" t="str">
        <f t="shared" si="0"/>
        <v>Clark</v>
      </c>
      <c r="D7" s="5" t="s">
        <v>69</v>
      </c>
      <c r="E7" s="6" t="s">
        <v>6</v>
      </c>
      <c r="F7" s="2">
        <f t="shared" si="4"/>
        <v>145.5</v>
      </c>
      <c r="G7" s="2">
        <f t="shared" si="5"/>
        <v>145.5</v>
      </c>
      <c r="H7" s="2">
        <f t="shared" si="6"/>
        <v>145.5</v>
      </c>
      <c r="I7">
        <v>150</v>
      </c>
      <c r="J7">
        <v>141</v>
      </c>
      <c r="K7">
        <v>155</v>
      </c>
      <c r="L7">
        <v>139</v>
      </c>
      <c r="M7">
        <v>165</v>
      </c>
      <c r="N7">
        <v>155</v>
      </c>
      <c r="O7">
        <v>136</v>
      </c>
      <c r="P7">
        <v>104</v>
      </c>
      <c r="Q7">
        <v>115</v>
      </c>
      <c r="R7">
        <v>79</v>
      </c>
      <c r="U7" s="72">
        <f t="shared" si="7"/>
        <v>1775.5</v>
      </c>
      <c r="V7" s="9">
        <f t="shared" si="8"/>
        <v>434</v>
      </c>
      <c r="W7" s="9">
        <f t="shared" si="9"/>
        <v>145.5</v>
      </c>
      <c r="Y7">
        <v>19</v>
      </c>
      <c r="Z7">
        <v>47</v>
      </c>
      <c r="AA7">
        <v>15</v>
      </c>
      <c r="AC7" s="9">
        <f t="shared" si="1"/>
        <v>0.13058419243986255</v>
      </c>
      <c r="AD7" s="9">
        <f t="shared" si="2"/>
        <v>0.32302405498281789</v>
      </c>
      <c r="AE7" s="9">
        <f t="shared" si="3"/>
        <v>0.10309278350515463</v>
      </c>
      <c r="AL7" s="17" t="s">
        <v>67</v>
      </c>
      <c r="AM7" s="7" t="s">
        <v>4</v>
      </c>
      <c r="AN7" s="7" t="s">
        <v>181</v>
      </c>
    </row>
    <row r="8" spans="1:40">
      <c r="A8" t="s">
        <v>0</v>
      </c>
      <c r="B8" s="9" t="s">
        <v>113</v>
      </c>
      <c r="C8" s="9" t="str">
        <f t="shared" si="0"/>
        <v>SE WA (Adams-Asotin-Columia-Garfield-Walla Walla-Whitman)</v>
      </c>
      <c r="D8" s="5" t="s">
        <v>70</v>
      </c>
      <c r="E8" s="6" t="s">
        <v>7</v>
      </c>
      <c r="F8" s="2">
        <f t="shared" si="4"/>
        <v>0</v>
      </c>
      <c r="G8" s="2">
        <f t="shared" si="5"/>
        <v>1.5</v>
      </c>
      <c r="H8" s="2">
        <f t="shared" si="6"/>
        <v>0</v>
      </c>
      <c r="I8">
        <v>0</v>
      </c>
      <c r="J8">
        <v>3</v>
      </c>
      <c r="K8">
        <v>1</v>
      </c>
      <c r="L8">
        <v>5</v>
      </c>
      <c r="M8">
        <v>3</v>
      </c>
      <c r="N8">
        <v>3</v>
      </c>
      <c r="O8">
        <v>3</v>
      </c>
      <c r="P8">
        <v>1</v>
      </c>
      <c r="Q8">
        <v>1</v>
      </c>
      <c r="R8">
        <v>2</v>
      </c>
      <c r="U8" s="72">
        <f t="shared" si="7"/>
        <v>23.5</v>
      </c>
      <c r="V8" s="9">
        <f t="shared" si="8"/>
        <v>7</v>
      </c>
      <c r="W8" s="9">
        <f t="shared" si="9"/>
        <v>1.5</v>
      </c>
      <c r="Y8">
        <v>0</v>
      </c>
      <c r="Z8">
        <v>1</v>
      </c>
      <c r="AA8">
        <v>0</v>
      </c>
      <c r="AC8" s="9">
        <f t="shared" si="1"/>
        <v>0</v>
      </c>
      <c r="AD8" s="9">
        <f t="shared" si="2"/>
        <v>0.66666666666666663</v>
      </c>
      <c r="AE8" s="9">
        <f t="shared" si="3"/>
        <v>0</v>
      </c>
      <c r="AL8" s="17" t="s">
        <v>68</v>
      </c>
      <c r="AM8" s="7" t="s">
        <v>5</v>
      </c>
      <c r="AN8" s="1" t="s">
        <v>220</v>
      </c>
    </row>
    <row r="9" spans="1:40">
      <c r="A9" t="s">
        <v>0</v>
      </c>
      <c r="B9" s="9" t="s">
        <v>113</v>
      </c>
      <c r="C9" s="9" t="str">
        <f t="shared" si="0"/>
        <v>Rural SW WA (Cowlitz-Grays Harbor -Lewis - Mason -Pacific-Wahkiakum)</v>
      </c>
      <c r="D9" s="5" t="s">
        <v>71</v>
      </c>
      <c r="E9" s="6" t="s">
        <v>8</v>
      </c>
      <c r="F9" s="2">
        <f t="shared" si="4"/>
        <v>42</v>
      </c>
      <c r="G9" s="2">
        <f t="shared" si="5"/>
        <v>42</v>
      </c>
      <c r="H9" s="2">
        <f t="shared" si="6"/>
        <v>42</v>
      </c>
      <c r="I9">
        <v>45</v>
      </c>
      <c r="J9">
        <v>39</v>
      </c>
      <c r="K9">
        <v>48</v>
      </c>
      <c r="L9">
        <v>38</v>
      </c>
      <c r="M9">
        <v>44</v>
      </c>
      <c r="N9">
        <v>52</v>
      </c>
      <c r="O9">
        <v>41</v>
      </c>
      <c r="P9">
        <v>37</v>
      </c>
      <c r="Q9">
        <v>23</v>
      </c>
      <c r="R9">
        <v>17</v>
      </c>
      <c r="U9" s="72">
        <f t="shared" si="7"/>
        <v>510</v>
      </c>
      <c r="V9" s="9">
        <f t="shared" si="8"/>
        <v>118</v>
      </c>
      <c r="W9" s="9">
        <f t="shared" si="9"/>
        <v>42</v>
      </c>
      <c r="Y9">
        <v>2</v>
      </c>
      <c r="Z9">
        <v>9</v>
      </c>
      <c r="AA9">
        <v>1</v>
      </c>
      <c r="AC9" s="9">
        <f t="shared" si="1"/>
        <v>4.7619047619047616E-2</v>
      </c>
      <c r="AD9" s="9">
        <f t="shared" si="2"/>
        <v>0.21428571428571427</v>
      </c>
      <c r="AE9" s="9">
        <f t="shared" si="3"/>
        <v>2.3809523809523808E-2</v>
      </c>
      <c r="AL9" s="17" t="s">
        <v>69</v>
      </c>
      <c r="AM9" s="6" t="s">
        <v>6</v>
      </c>
      <c r="AN9" s="6" t="s">
        <v>6</v>
      </c>
    </row>
    <row r="10" spans="1:40">
      <c r="A10" t="s">
        <v>0</v>
      </c>
      <c r="B10" s="9" t="s">
        <v>113</v>
      </c>
      <c r="C10" s="9" t="str">
        <f t="shared" si="0"/>
        <v>Chelan-Douglas-Okanogan</v>
      </c>
      <c r="D10" s="5" t="s">
        <v>72</v>
      </c>
      <c r="E10" s="6" t="s">
        <v>9</v>
      </c>
      <c r="F10" s="2">
        <f t="shared" si="4"/>
        <v>6.5</v>
      </c>
      <c r="G10" s="2">
        <f t="shared" si="5"/>
        <v>6.5</v>
      </c>
      <c r="H10" s="2">
        <f t="shared" si="6"/>
        <v>0</v>
      </c>
      <c r="I10">
        <v>4</v>
      </c>
      <c r="J10">
        <v>9</v>
      </c>
      <c r="K10">
        <v>12</v>
      </c>
      <c r="L10">
        <v>8</v>
      </c>
      <c r="M10">
        <v>9</v>
      </c>
      <c r="N10">
        <v>13</v>
      </c>
      <c r="O10">
        <v>8</v>
      </c>
      <c r="P10">
        <v>9</v>
      </c>
      <c r="Q10">
        <v>6</v>
      </c>
      <c r="R10">
        <v>3</v>
      </c>
      <c r="U10" s="72">
        <f t="shared" si="7"/>
        <v>94</v>
      </c>
      <c r="V10" s="9">
        <f t="shared" si="8"/>
        <v>26</v>
      </c>
      <c r="W10" s="9">
        <f t="shared" si="9"/>
        <v>6.5</v>
      </c>
      <c r="Y10">
        <v>2</v>
      </c>
      <c r="Z10">
        <v>1</v>
      </c>
      <c r="AA10">
        <v>0</v>
      </c>
      <c r="AC10" s="9">
        <f t="shared" si="1"/>
        <v>0.30769230769230771</v>
      </c>
      <c r="AD10" s="9">
        <f t="shared" si="2"/>
        <v>0.15384615384615385</v>
      </c>
      <c r="AE10" s="9">
        <f t="shared" si="3"/>
        <v>0</v>
      </c>
      <c r="AL10" s="17" t="s">
        <v>70</v>
      </c>
      <c r="AM10" s="6" t="s">
        <v>7</v>
      </c>
      <c r="AN10" s="7" t="s">
        <v>185</v>
      </c>
    </row>
    <row r="11" spans="1:40">
      <c r="A11" t="s">
        <v>0</v>
      </c>
      <c r="B11" s="9" t="s">
        <v>113</v>
      </c>
      <c r="C11" s="9" t="str">
        <f t="shared" si="0"/>
        <v>NE WA (Ferry, Stevens, Lincoln, Pend Orielle)</v>
      </c>
      <c r="D11" s="5" t="s">
        <v>73</v>
      </c>
      <c r="E11" s="6" t="s">
        <v>10</v>
      </c>
      <c r="F11" s="2">
        <f t="shared" si="4"/>
        <v>0</v>
      </c>
      <c r="G11" s="2">
        <f t="shared" si="5"/>
        <v>0</v>
      </c>
      <c r="H11" s="2">
        <f t="shared" si="6"/>
        <v>4.5</v>
      </c>
      <c r="I11">
        <v>4</v>
      </c>
      <c r="J11">
        <v>5</v>
      </c>
      <c r="K11">
        <v>10</v>
      </c>
      <c r="L11">
        <v>2</v>
      </c>
      <c r="M11">
        <v>6</v>
      </c>
      <c r="N11">
        <v>2</v>
      </c>
      <c r="O11">
        <v>5</v>
      </c>
      <c r="P11">
        <v>3</v>
      </c>
      <c r="Q11">
        <v>4</v>
      </c>
      <c r="R11">
        <v>2</v>
      </c>
      <c r="U11" s="72">
        <f t="shared" si="7"/>
        <v>47.5</v>
      </c>
      <c r="V11" s="9">
        <f t="shared" si="8"/>
        <v>14</v>
      </c>
      <c r="W11" s="9">
        <f t="shared" si="9"/>
        <v>4.5</v>
      </c>
      <c r="Y11">
        <v>0</v>
      </c>
      <c r="Z11">
        <v>0</v>
      </c>
      <c r="AA11">
        <v>3</v>
      </c>
      <c r="AC11" s="9">
        <f t="shared" si="1"/>
        <v>0</v>
      </c>
      <c r="AD11" s="9">
        <f t="shared" si="2"/>
        <v>0</v>
      </c>
      <c r="AE11" s="9">
        <f t="shared" si="3"/>
        <v>0.66666666666666663</v>
      </c>
      <c r="AL11" s="17" t="s">
        <v>71</v>
      </c>
      <c r="AM11" s="6" t="s">
        <v>8</v>
      </c>
      <c r="AN11" s="7" t="s">
        <v>224</v>
      </c>
    </row>
    <row r="12" spans="1:40">
      <c r="A12" t="s">
        <v>0</v>
      </c>
      <c r="B12" s="9" t="s">
        <v>113</v>
      </c>
      <c r="C12" s="9" t="str">
        <f t="shared" si="0"/>
        <v>Benton-Franklin</v>
      </c>
      <c r="D12" s="5" t="s">
        <v>74</v>
      </c>
      <c r="E12" s="6" t="s">
        <v>11</v>
      </c>
      <c r="F12" s="2">
        <f t="shared" si="4"/>
        <v>18.5</v>
      </c>
      <c r="G12" s="2">
        <f t="shared" si="5"/>
        <v>18.5</v>
      </c>
      <c r="H12" s="2">
        <f t="shared" si="6"/>
        <v>0</v>
      </c>
      <c r="I12">
        <v>15</v>
      </c>
      <c r="J12">
        <v>22</v>
      </c>
      <c r="K12">
        <v>18</v>
      </c>
      <c r="L12">
        <v>25</v>
      </c>
      <c r="M12">
        <v>14</v>
      </c>
      <c r="N12">
        <v>17</v>
      </c>
      <c r="O12">
        <v>10</v>
      </c>
      <c r="P12">
        <v>17</v>
      </c>
      <c r="Q12">
        <v>14</v>
      </c>
      <c r="R12">
        <v>9</v>
      </c>
      <c r="U12" s="72">
        <f t="shared" si="7"/>
        <v>198</v>
      </c>
      <c r="V12" s="9">
        <f t="shared" si="8"/>
        <v>50</v>
      </c>
      <c r="W12" s="9">
        <f t="shared" si="9"/>
        <v>18.5</v>
      </c>
      <c r="Y12">
        <v>5</v>
      </c>
      <c r="Z12">
        <v>10</v>
      </c>
      <c r="AA12">
        <v>0</v>
      </c>
      <c r="AC12" s="9">
        <f t="shared" si="1"/>
        <v>0.27027027027027029</v>
      </c>
      <c r="AD12" s="9">
        <f t="shared" si="2"/>
        <v>0.54054054054054057</v>
      </c>
      <c r="AE12" s="9">
        <f t="shared" si="3"/>
        <v>0</v>
      </c>
      <c r="AL12" s="17" t="s">
        <v>72</v>
      </c>
      <c r="AM12" s="6" t="s">
        <v>9</v>
      </c>
      <c r="AN12" s="7" t="s">
        <v>181</v>
      </c>
    </row>
    <row r="13" spans="1:40">
      <c r="A13" t="s">
        <v>0</v>
      </c>
      <c r="B13" s="9" t="s">
        <v>113</v>
      </c>
      <c r="C13" s="9" t="str">
        <f t="shared" si="0"/>
        <v>SE WA (Adams-Asotin-Columia-Garfield-Walla Walla-Whitman)</v>
      </c>
      <c r="D13" s="5" t="s">
        <v>75</v>
      </c>
      <c r="E13" s="6" t="s">
        <v>12</v>
      </c>
      <c r="F13" s="2">
        <f t="shared" si="4"/>
        <v>0</v>
      </c>
      <c r="G13" s="2">
        <f t="shared" si="5"/>
        <v>0</v>
      </c>
      <c r="H13" s="2">
        <f t="shared" si="6"/>
        <v>0</v>
      </c>
      <c r="I13">
        <v>0</v>
      </c>
      <c r="J13">
        <v>2</v>
      </c>
      <c r="K13">
        <v>0</v>
      </c>
      <c r="L13">
        <v>1</v>
      </c>
      <c r="M13">
        <v>1</v>
      </c>
      <c r="N13">
        <v>1</v>
      </c>
      <c r="O13">
        <v>1</v>
      </c>
      <c r="P13">
        <v>0</v>
      </c>
      <c r="Q13">
        <v>1</v>
      </c>
      <c r="R13">
        <v>0</v>
      </c>
      <c r="U13" s="72">
        <f t="shared" si="7"/>
        <v>7</v>
      </c>
      <c r="V13" s="9">
        <f t="shared" si="8"/>
        <v>2</v>
      </c>
      <c r="W13" s="9">
        <f t="shared" si="9"/>
        <v>1</v>
      </c>
      <c r="Y13">
        <v>0</v>
      </c>
      <c r="Z13">
        <v>0</v>
      </c>
      <c r="AA13">
        <v>0</v>
      </c>
      <c r="AC13" s="9">
        <f t="shared" si="1"/>
        <v>0</v>
      </c>
      <c r="AD13" s="9">
        <f t="shared" si="2"/>
        <v>0</v>
      </c>
      <c r="AE13" s="9">
        <f t="shared" si="3"/>
        <v>0</v>
      </c>
      <c r="AL13" s="17" t="s">
        <v>73</v>
      </c>
      <c r="AM13" s="6" t="s">
        <v>10</v>
      </c>
      <c r="AN13" s="7" t="s">
        <v>184</v>
      </c>
    </row>
    <row r="14" spans="1:40">
      <c r="A14" t="s">
        <v>0</v>
      </c>
      <c r="B14" s="9" t="s">
        <v>113</v>
      </c>
      <c r="C14" s="9" t="str">
        <f t="shared" si="0"/>
        <v>Central WA (Grant-Kittitas-Klickitat-Skamania-Yakima)</v>
      </c>
      <c r="D14" s="5" t="s">
        <v>76</v>
      </c>
      <c r="E14" s="6" t="s">
        <v>13</v>
      </c>
      <c r="F14" s="2">
        <f t="shared" si="4"/>
        <v>30</v>
      </c>
      <c r="G14" s="2">
        <f t="shared" si="5"/>
        <v>30</v>
      </c>
      <c r="H14" s="2">
        <f t="shared" si="6"/>
        <v>30</v>
      </c>
      <c r="I14">
        <v>31</v>
      </c>
      <c r="J14">
        <v>29</v>
      </c>
      <c r="K14">
        <v>22</v>
      </c>
      <c r="L14">
        <v>33</v>
      </c>
      <c r="M14">
        <v>26</v>
      </c>
      <c r="N14">
        <v>28</v>
      </c>
      <c r="O14">
        <v>20</v>
      </c>
      <c r="P14">
        <v>13</v>
      </c>
      <c r="Q14">
        <v>19</v>
      </c>
      <c r="R14">
        <v>15</v>
      </c>
      <c r="U14" s="72">
        <f t="shared" si="7"/>
        <v>326</v>
      </c>
      <c r="V14" s="9">
        <f t="shared" si="8"/>
        <v>67</v>
      </c>
      <c r="W14" s="9">
        <f t="shared" si="9"/>
        <v>30</v>
      </c>
      <c r="Y14">
        <v>3</v>
      </c>
      <c r="Z14">
        <v>16</v>
      </c>
      <c r="AA14">
        <v>2</v>
      </c>
      <c r="AC14" s="9">
        <f t="shared" si="1"/>
        <v>0.1</v>
      </c>
      <c r="AD14" s="9">
        <f t="shared" si="2"/>
        <v>0.53333333333333333</v>
      </c>
      <c r="AE14" s="9">
        <f t="shared" si="3"/>
        <v>6.6666666666666666E-2</v>
      </c>
      <c r="AL14" s="17" t="s">
        <v>74</v>
      </c>
      <c r="AM14" s="6" t="s">
        <v>11</v>
      </c>
      <c r="AN14" s="7" t="s">
        <v>186</v>
      </c>
    </row>
    <row r="15" spans="1:40">
      <c r="A15" t="s">
        <v>0</v>
      </c>
      <c r="B15" s="9" t="s">
        <v>113</v>
      </c>
      <c r="C15" s="9" t="str">
        <f t="shared" si="0"/>
        <v>Rural SW WA (Cowlitz-Grays Harbor -Lewis - Mason -Pacific-Wahkiakum)</v>
      </c>
      <c r="D15" s="5" t="s">
        <v>77</v>
      </c>
      <c r="E15" s="7" t="s">
        <v>14</v>
      </c>
      <c r="F15" s="2">
        <f t="shared" si="4"/>
        <v>22</v>
      </c>
      <c r="G15" s="2">
        <f t="shared" si="5"/>
        <v>22</v>
      </c>
      <c r="H15" s="2">
        <f t="shared" si="6"/>
        <v>0</v>
      </c>
      <c r="I15">
        <v>20</v>
      </c>
      <c r="J15">
        <v>24</v>
      </c>
      <c r="K15">
        <v>35</v>
      </c>
      <c r="L15">
        <v>24</v>
      </c>
      <c r="M15">
        <v>27</v>
      </c>
      <c r="N15">
        <v>22</v>
      </c>
      <c r="O15">
        <v>19</v>
      </c>
      <c r="P15">
        <v>16</v>
      </c>
      <c r="Q15">
        <v>20</v>
      </c>
      <c r="R15">
        <v>15</v>
      </c>
      <c r="U15" s="72">
        <f t="shared" si="7"/>
        <v>266</v>
      </c>
      <c r="V15" s="9">
        <f t="shared" si="8"/>
        <v>70</v>
      </c>
      <c r="W15" s="9">
        <f t="shared" si="9"/>
        <v>22</v>
      </c>
      <c r="Y15">
        <v>4</v>
      </c>
      <c r="Z15">
        <v>9</v>
      </c>
      <c r="AA15">
        <v>0</v>
      </c>
      <c r="AC15" s="9">
        <f t="shared" si="1"/>
        <v>0.18181818181818182</v>
      </c>
      <c r="AD15" s="9">
        <f t="shared" si="2"/>
        <v>0.40909090909090912</v>
      </c>
      <c r="AE15" s="9">
        <f t="shared" si="3"/>
        <v>0</v>
      </c>
      <c r="AL15" s="17" t="s">
        <v>75</v>
      </c>
      <c r="AM15" s="6" t="s">
        <v>12</v>
      </c>
      <c r="AN15" s="7" t="s">
        <v>185</v>
      </c>
    </row>
    <row r="16" spans="1:40">
      <c r="A16" t="s">
        <v>0</v>
      </c>
      <c r="B16" s="9" t="s">
        <v>113</v>
      </c>
      <c r="C16" s="9" t="str">
        <f t="shared" si="0"/>
        <v>Skagit-San Juan -Island</v>
      </c>
      <c r="D16" s="5" t="s">
        <v>78</v>
      </c>
      <c r="E16" s="6" t="s">
        <v>15</v>
      </c>
      <c r="F16" s="2">
        <f t="shared" si="4"/>
        <v>40</v>
      </c>
      <c r="G16" s="2">
        <f t="shared" si="5"/>
        <v>40</v>
      </c>
      <c r="H16" s="2">
        <f t="shared" si="6"/>
        <v>40</v>
      </c>
      <c r="I16">
        <v>41</v>
      </c>
      <c r="J16">
        <v>39</v>
      </c>
      <c r="K16">
        <v>37</v>
      </c>
      <c r="L16">
        <v>38</v>
      </c>
      <c r="M16">
        <v>47</v>
      </c>
      <c r="N16">
        <v>45</v>
      </c>
      <c r="O16">
        <v>40</v>
      </c>
      <c r="P16">
        <v>33</v>
      </c>
      <c r="Q16">
        <v>24</v>
      </c>
      <c r="R16">
        <v>18</v>
      </c>
      <c r="U16" s="72">
        <f t="shared" si="7"/>
        <v>482</v>
      </c>
      <c r="V16" s="9">
        <f t="shared" si="8"/>
        <v>115</v>
      </c>
      <c r="W16" s="9">
        <f t="shared" si="9"/>
        <v>40</v>
      </c>
      <c r="Y16">
        <v>22</v>
      </c>
      <c r="Z16">
        <v>31</v>
      </c>
      <c r="AA16">
        <v>19</v>
      </c>
      <c r="AC16" s="9">
        <f t="shared" si="1"/>
        <v>0.55000000000000004</v>
      </c>
      <c r="AD16" s="9">
        <f t="shared" si="2"/>
        <v>0.77500000000000002</v>
      </c>
      <c r="AE16" s="9">
        <f t="shared" si="3"/>
        <v>0.47499999999999998</v>
      </c>
      <c r="AL16" s="17" t="s">
        <v>76</v>
      </c>
      <c r="AM16" s="6" t="s">
        <v>13</v>
      </c>
      <c r="AN16" s="7" t="s">
        <v>221</v>
      </c>
    </row>
    <row r="17" spans="1:40">
      <c r="A17" t="s">
        <v>0</v>
      </c>
      <c r="B17" s="9" t="s">
        <v>113</v>
      </c>
      <c r="C17" s="9" t="str">
        <f t="shared" si="0"/>
        <v>Clallam-Jefferson-Kitsap</v>
      </c>
      <c r="D17" s="4" t="s">
        <v>79</v>
      </c>
      <c r="E17" s="7" t="s">
        <v>16</v>
      </c>
      <c r="F17" s="2">
        <f t="shared" si="4"/>
        <v>54</v>
      </c>
      <c r="G17" s="2">
        <f t="shared" si="5"/>
        <v>54</v>
      </c>
      <c r="H17" s="2">
        <f t="shared" si="6"/>
        <v>54</v>
      </c>
      <c r="I17">
        <v>52</v>
      </c>
      <c r="J17">
        <v>56</v>
      </c>
      <c r="K17">
        <v>58</v>
      </c>
      <c r="L17">
        <v>56</v>
      </c>
      <c r="M17">
        <v>53</v>
      </c>
      <c r="N17">
        <v>28</v>
      </c>
      <c r="O17">
        <v>6</v>
      </c>
      <c r="P17">
        <v>7</v>
      </c>
      <c r="Q17">
        <v>4</v>
      </c>
      <c r="R17">
        <v>6</v>
      </c>
      <c r="U17" s="72">
        <f t="shared" si="7"/>
        <v>488</v>
      </c>
      <c r="V17" s="9">
        <f t="shared" si="8"/>
        <v>23</v>
      </c>
      <c r="W17" s="9">
        <f t="shared" si="9"/>
        <v>54</v>
      </c>
      <c r="Y17">
        <v>35</v>
      </c>
      <c r="Z17">
        <v>27</v>
      </c>
      <c r="AA17">
        <v>31</v>
      </c>
      <c r="AC17" s="9">
        <f t="shared" si="1"/>
        <v>0.64814814814814814</v>
      </c>
      <c r="AD17" s="9">
        <f t="shared" si="2"/>
        <v>0.5</v>
      </c>
      <c r="AE17" s="9">
        <f t="shared" si="3"/>
        <v>0.57407407407407407</v>
      </c>
      <c r="AL17" s="17" t="s">
        <v>77</v>
      </c>
      <c r="AM17" s="6" t="s">
        <v>14</v>
      </c>
      <c r="AN17" s="7" t="s">
        <v>224</v>
      </c>
    </row>
    <row r="18" spans="1:40">
      <c r="A18" t="s">
        <v>0</v>
      </c>
      <c r="B18" s="9" t="s">
        <v>113</v>
      </c>
      <c r="C18" s="9" t="str">
        <f t="shared" si="0"/>
        <v>King</v>
      </c>
      <c r="D18" s="5" t="s">
        <v>80</v>
      </c>
      <c r="E18" s="7" t="s">
        <v>17</v>
      </c>
      <c r="F18" s="2">
        <f t="shared" si="4"/>
        <v>417</v>
      </c>
      <c r="G18" s="2">
        <f t="shared" si="5"/>
        <v>417</v>
      </c>
      <c r="H18" s="2">
        <f t="shared" si="6"/>
        <v>417</v>
      </c>
      <c r="I18">
        <v>404</v>
      </c>
      <c r="J18">
        <v>430</v>
      </c>
      <c r="K18">
        <v>383</v>
      </c>
      <c r="L18">
        <v>416</v>
      </c>
      <c r="M18">
        <v>395</v>
      </c>
      <c r="N18">
        <v>377</v>
      </c>
      <c r="O18">
        <v>290</v>
      </c>
      <c r="P18">
        <v>267</v>
      </c>
      <c r="Q18">
        <v>300</v>
      </c>
      <c r="R18">
        <v>274</v>
      </c>
      <c r="U18" s="72">
        <f t="shared" si="7"/>
        <v>4787</v>
      </c>
      <c r="V18" s="9">
        <f t="shared" si="8"/>
        <v>1131</v>
      </c>
      <c r="W18" s="9">
        <f t="shared" si="9"/>
        <v>417</v>
      </c>
      <c r="Y18">
        <v>46</v>
      </c>
      <c r="Z18">
        <v>91</v>
      </c>
      <c r="AA18">
        <v>9</v>
      </c>
      <c r="AC18" s="9">
        <f t="shared" si="1"/>
        <v>0.11031175059952038</v>
      </c>
      <c r="AD18" s="9">
        <f t="shared" si="2"/>
        <v>0.21822541966426859</v>
      </c>
      <c r="AE18" s="9">
        <f t="shared" si="3"/>
        <v>2.1582733812949641E-2</v>
      </c>
      <c r="AL18" s="17" t="s">
        <v>78</v>
      </c>
      <c r="AM18" s="15" t="s">
        <v>15</v>
      </c>
      <c r="AN18" s="15" t="s">
        <v>225</v>
      </c>
    </row>
    <row r="19" spans="1:40">
      <c r="A19" t="s">
        <v>0</v>
      </c>
      <c r="B19" s="9" t="s">
        <v>113</v>
      </c>
      <c r="C19" s="9" t="str">
        <f t="shared" si="0"/>
        <v>Clallam-Jefferson-Kitsap</v>
      </c>
      <c r="D19" s="5" t="s">
        <v>81</v>
      </c>
      <c r="E19" s="7" t="s">
        <v>18</v>
      </c>
      <c r="F19" s="2">
        <f t="shared" si="4"/>
        <v>119.5</v>
      </c>
      <c r="G19" s="2">
        <f t="shared" si="5"/>
        <v>119.5</v>
      </c>
      <c r="H19" s="2">
        <f t="shared" si="6"/>
        <v>119.5</v>
      </c>
      <c r="I19">
        <v>112</v>
      </c>
      <c r="J19">
        <v>127</v>
      </c>
      <c r="K19">
        <v>130</v>
      </c>
      <c r="L19">
        <v>108</v>
      </c>
      <c r="M19">
        <v>112</v>
      </c>
      <c r="N19">
        <v>118</v>
      </c>
      <c r="O19">
        <v>105</v>
      </c>
      <c r="P19">
        <v>97</v>
      </c>
      <c r="Q19">
        <v>78</v>
      </c>
      <c r="R19">
        <v>90</v>
      </c>
      <c r="U19" s="72">
        <f t="shared" si="7"/>
        <v>1435.5</v>
      </c>
      <c r="V19" s="9">
        <f t="shared" si="8"/>
        <v>370</v>
      </c>
      <c r="W19" s="9">
        <f t="shared" si="9"/>
        <v>119.5</v>
      </c>
      <c r="Y19">
        <v>7</v>
      </c>
      <c r="Z19">
        <v>22</v>
      </c>
      <c r="AA19">
        <v>5</v>
      </c>
      <c r="AC19" s="9">
        <f t="shared" si="1"/>
        <v>5.8577405857740586E-2</v>
      </c>
      <c r="AD19" s="9">
        <f t="shared" si="2"/>
        <v>0.18410041841004185</v>
      </c>
      <c r="AE19" s="9">
        <f t="shared" si="3"/>
        <v>4.1841004184100417E-2</v>
      </c>
      <c r="AL19" s="17" t="s">
        <v>79</v>
      </c>
      <c r="AM19" s="6" t="s">
        <v>16</v>
      </c>
      <c r="AN19" s="1" t="s">
        <v>220</v>
      </c>
    </row>
    <row r="20" spans="1:40">
      <c r="A20" t="s">
        <v>0</v>
      </c>
      <c r="B20" s="9" t="s">
        <v>113</v>
      </c>
      <c r="C20" s="9" t="str">
        <f t="shared" si="0"/>
        <v>Central WA (Grant-Kittitas-Klickitat-Skamania-Yakima)</v>
      </c>
      <c r="D20" s="5" t="s">
        <v>82</v>
      </c>
      <c r="E20" s="7" t="s">
        <v>19</v>
      </c>
      <c r="F20" s="2">
        <f t="shared" si="4"/>
        <v>0</v>
      </c>
      <c r="G20" s="2">
        <f t="shared" si="5"/>
        <v>6.5</v>
      </c>
      <c r="H20" s="2">
        <f t="shared" si="6"/>
        <v>0</v>
      </c>
      <c r="I20">
        <v>7</v>
      </c>
      <c r="J20">
        <v>6</v>
      </c>
      <c r="K20">
        <v>1</v>
      </c>
      <c r="L20">
        <v>10</v>
      </c>
      <c r="M20">
        <v>5</v>
      </c>
      <c r="N20">
        <v>13</v>
      </c>
      <c r="O20">
        <v>6</v>
      </c>
      <c r="P20">
        <v>3</v>
      </c>
      <c r="Q20">
        <v>5</v>
      </c>
      <c r="R20">
        <v>2</v>
      </c>
      <c r="U20" s="72">
        <f t="shared" si="7"/>
        <v>64.5</v>
      </c>
      <c r="V20" s="9">
        <f t="shared" si="8"/>
        <v>16</v>
      </c>
      <c r="W20" s="9">
        <f t="shared" si="9"/>
        <v>6.5</v>
      </c>
      <c r="Y20">
        <v>0</v>
      </c>
      <c r="Z20">
        <v>1</v>
      </c>
      <c r="AA20">
        <v>0</v>
      </c>
      <c r="AC20" s="9">
        <f t="shared" si="1"/>
        <v>0</v>
      </c>
      <c r="AD20" s="9">
        <f t="shared" si="2"/>
        <v>0.15384615384615385</v>
      </c>
      <c r="AE20" s="9">
        <f t="shared" si="3"/>
        <v>0</v>
      </c>
      <c r="AL20" s="18" t="s">
        <v>80</v>
      </c>
      <c r="AM20" s="7" t="s">
        <v>17</v>
      </c>
      <c r="AN20" s="7" t="s">
        <v>17</v>
      </c>
    </row>
    <row r="21" spans="1:40">
      <c r="A21" t="s">
        <v>0</v>
      </c>
      <c r="B21" s="9" t="s">
        <v>113</v>
      </c>
      <c r="C21" s="9" t="str">
        <f t="shared" si="0"/>
        <v>Central WA (Grant-Kittitas-Klickitat-Skamania-Yakima)</v>
      </c>
      <c r="D21" s="5" t="s">
        <v>83</v>
      </c>
      <c r="E21" s="7" t="s">
        <v>20</v>
      </c>
      <c r="F21" s="2">
        <f t="shared" si="4"/>
        <v>12.5</v>
      </c>
      <c r="G21" s="2">
        <f t="shared" si="5"/>
        <v>12.5</v>
      </c>
      <c r="H21" s="2">
        <f t="shared" si="6"/>
        <v>0</v>
      </c>
      <c r="I21">
        <v>15</v>
      </c>
      <c r="J21">
        <v>10</v>
      </c>
      <c r="K21">
        <v>20</v>
      </c>
      <c r="L21">
        <v>11</v>
      </c>
      <c r="M21">
        <v>17</v>
      </c>
      <c r="N21">
        <v>10</v>
      </c>
      <c r="O21">
        <v>9</v>
      </c>
      <c r="P21">
        <v>9</v>
      </c>
      <c r="Q21">
        <v>6</v>
      </c>
      <c r="R21">
        <v>10</v>
      </c>
      <c r="U21" s="72">
        <f t="shared" si="7"/>
        <v>142</v>
      </c>
      <c r="V21" s="9">
        <f t="shared" si="8"/>
        <v>34</v>
      </c>
      <c r="W21" s="9">
        <f t="shared" si="9"/>
        <v>12.5</v>
      </c>
      <c r="Y21">
        <v>1</v>
      </c>
      <c r="Z21">
        <v>2</v>
      </c>
      <c r="AA21">
        <v>0</v>
      </c>
      <c r="AC21" s="9">
        <f t="shared" si="1"/>
        <v>0.08</v>
      </c>
      <c r="AD21" s="9">
        <f t="shared" si="2"/>
        <v>0.16</v>
      </c>
      <c r="AE21" s="9">
        <f t="shared" si="3"/>
        <v>0</v>
      </c>
      <c r="AL21" s="17" t="s">
        <v>81</v>
      </c>
      <c r="AM21" s="7" t="s">
        <v>18</v>
      </c>
      <c r="AN21" s="1" t="s">
        <v>220</v>
      </c>
    </row>
    <row r="22" spans="1:40">
      <c r="A22" t="s">
        <v>0</v>
      </c>
      <c r="B22" s="9" t="s">
        <v>113</v>
      </c>
      <c r="C22" s="9" t="str">
        <f t="shared" si="0"/>
        <v>Rural SW WA (Cowlitz-Grays Harbor -Lewis - Mason -Pacific-Wahkiakum)</v>
      </c>
      <c r="D22" s="5" t="s">
        <v>84</v>
      </c>
      <c r="E22" s="7" t="s">
        <v>21</v>
      </c>
      <c r="F22" s="2">
        <f t="shared" si="4"/>
        <v>40.5</v>
      </c>
      <c r="G22" s="2">
        <f t="shared" si="5"/>
        <v>40.5</v>
      </c>
      <c r="H22" s="2">
        <f t="shared" si="6"/>
        <v>40.5</v>
      </c>
      <c r="I22">
        <v>40</v>
      </c>
      <c r="J22">
        <v>41</v>
      </c>
      <c r="K22">
        <v>46</v>
      </c>
      <c r="L22">
        <v>37</v>
      </c>
      <c r="M22">
        <v>37</v>
      </c>
      <c r="N22">
        <v>35</v>
      </c>
      <c r="O22">
        <v>25</v>
      </c>
      <c r="P22">
        <v>36</v>
      </c>
      <c r="Q22">
        <v>19</v>
      </c>
      <c r="R22">
        <v>25</v>
      </c>
      <c r="U22" s="72">
        <f t="shared" si="7"/>
        <v>462.5</v>
      </c>
      <c r="V22" s="9">
        <f t="shared" si="8"/>
        <v>105</v>
      </c>
      <c r="W22" s="9">
        <f t="shared" si="9"/>
        <v>40.5</v>
      </c>
      <c r="Y22">
        <v>5</v>
      </c>
      <c r="Z22">
        <v>19</v>
      </c>
      <c r="AA22">
        <v>1</v>
      </c>
      <c r="AC22" s="9">
        <f t="shared" si="1"/>
        <v>0.12345679012345678</v>
      </c>
      <c r="AD22" s="9">
        <f t="shared" si="2"/>
        <v>0.46913580246913578</v>
      </c>
      <c r="AE22" s="9">
        <f t="shared" si="3"/>
        <v>2.4691358024691357E-2</v>
      </c>
      <c r="AL22" s="17" t="s">
        <v>82</v>
      </c>
      <c r="AM22" s="7" t="s">
        <v>19</v>
      </c>
      <c r="AN22" s="7" t="s">
        <v>221</v>
      </c>
    </row>
    <row r="23" spans="1:40">
      <c r="A23" t="s">
        <v>0</v>
      </c>
      <c r="B23" s="9" t="s">
        <v>113</v>
      </c>
      <c r="C23" s="9" t="str">
        <f t="shared" si="0"/>
        <v>NE WA (Ferry, Stevens, Lincoln, Pend Orielle)</v>
      </c>
      <c r="D23" s="5" t="s">
        <v>85</v>
      </c>
      <c r="E23" s="7" t="s">
        <v>22</v>
      </c>
      <c r="F23" s="2">
        <f t="shared" si="4"/>
        <v>7.5</v>
      </c>
      <c r="G23" s="2">
        <f t="shared" si="5"/>
        <v>7.5</v>
      </c>
      <c r="H23" s="2">
        <f t="shared" si="6"/>
        <v>0</v>
      </c>
      <c r="I23">
        <v>7</v>
      </c>
      <c r="J23">
        <v>8</v>
      </c>
      <c r="K23">
        <v>7</v>
      </c>
      <c r="L23">
        <v>7</v>
      </c>
      <c r="M23">
        <v>9</v>
      </c>
      <c r="N23">
        <v>9</v>
      </c>
      <c r="O23">
        <v>6</v>
      </c>
      <c r="P23">
        <v>2</v>
      </c>
      <c r="Q23">
        <v>4</v>
      </c>
      <c r="R23">
        <v>3</v>
      </c>
      <c r="U23" s="72">
        <f t="shared" si="7"/>
        <v>77</v>
      </c>
      <c r="V23" s="9">
        <f t="shared" si="8"/>
        <v>15</v>
      </c>
      <c r="W23" s="9">
        <f t="shared" si="9"/>
        <v>7.5</v>
      </c>
      <c r="Y23">
        <v>3</v>
      </c>
      <c r="Z23">
        <v>2</v>
      </c>
      <c r="AA23">
        <v>0</v>
      </c>
      <c r="AC23" s="9">
        <f t="shared" si="1"/>
        <v>0.4</v>
      </c>
      <c r="AD23" s="9">
        <f t="shared" si="2"/>
        <v>0.26666666666666666</v>
      </c>
      <c r="AE23" s="9">
        <f t="shared" si="3"/>
        <v>0</v>
      </c>
      <c r="AL23" s="17" t="s">
        <v>83</v>
      </c>
      <c r="AM23" s="7" t="s">
        <v>20</v>
      </c>
      <c r="AN23" s="7" t="s">
        <v>221</v>
      </c>
    </row>
    <row r="24" spans="1:40">
      <c r="A24" t="s">
        <v>0</v>
      </c>
      <c r="B24" s="9" t="s">
        <v>113</v>
      </c>
      <c r="C24" s="9" t="str">
        <f t="shared" si="0"/>
        <v>Rural SW WA (Cowlitz-Grays Harbor -Lewis - Mason -Pacific-Wahkiakum)</v>
      </c>
      <c r="D24" s="5" t="s">
        <v>86</v>
      </c>
      <c r="E24" s="7" t="s">
        <v>23</v>
      </c>
      <c r="F24" s="2">
        <f t="shared" si="4"/>
        <v>19.5</v>
      </c>
      <c r="G24" s="2">
        <f t="shared" si="5"/>
        <v>19.5</v>
      </c>
      <c r="H24" s="2">
        <f t="shared" si="6"/>
        <v>0</v>
      </c>
      <c r="I24">
        <v>15</v>
      </c>
      <c r="J24">
        <v>24</v>
      </c>
      <c r="K24">
        <v>20</v>
      </c>
      <c r="L24">
        <v>25</v>
      </c>
      <c r="M24">
        <v>21</v>
      </c>
      <c r="N24">
        <v>35</v>
      </c>
      <c r="O24">
        <v>16</v>
      </c>
      <c r="P24">
        <v>18</v>
      </c>
      <c r="Q24">
        <v>21</v>
      </c>
      <c r="R24">
        <v>14</v>
      </c>
      <c r="U24" s="72">
        <f t="shared" si="7"/>
        <v>248</v>
      </c>
      <c r="V24" s="9">
        <f t="shared" si="8"/>
        <v>69</v>
      </c>
      <c r="W24" s="9">
        <f t="shared" si="9"/>
        <v>19.5</v>
      </c>
      <c r="Y24">
        <v>5</v>
      </c>
      <c r="Z24">
        <v>3</v>
      </c>
      <c r="AA24">
        <v>0</v>
      </c>
      <c r="AC24" s="9">
        <f t="shared" si="1"/>
        <v>0.25641025641025639</v>
      </c>
      <c r="AD24" s="9">
        <f t="shared" si="2"/>
        <v>0.15384615384615385</v>
      </c>
      <c r="AE24" s="9">
        <f t="shared" si="3"/>
        <v>0</v>
      </c>
      <c r="AL24" s="17" t="s">
        <v>84</v>
      </c>
      <c r="AM24" s="7" t="s">
        <v>21</v>
      </c>
      <c r="AN24" s="7" t="s">
        <v>224</v>
      </c>
    </row>
    <row r="25" spans="1:40">
      <c r="A25" t="s">
        <v>0</v>
      </c>
      <c r="B25" s="9" t="s">
        <v>113</v>
      </c>
      <c r="C25" s="9" t="str">
        <f t="shared" si="0"/>
        <v>Chelan-Douglas-Okanogan</v>
      </c>
      <c r="D25" s="5" t="s">
        <v>87</v>
      </c>
      <c r="E25" s="7" t="s">
        <v>24</v>
      </c>
      <c r="F25" s="2">
        <f t="shared" si="4"/>
        <v>11.5</v>
      </c>
      <c r="G25" s="2">
        <f t="shared" si="5"/>
        <v>11.5</v>
      </c>
      <c r="H25" s="2">
        <f t="shared" si="6"/>
        <v>11.5</v>
      </c>
      <c r="I25">
        <v>12</v>
      </c>
      <c r="J25">
        <v>11</v>
      </c>
      <c r="K25">
        <v>14</v>
      </c>
      <c r="L25">
        <v>13</v>
      </c>
      <c r="M25">
        <v>13</v>
      </c>
      <c r="N25">
        <v>18</v>
      </c>
      <c r="O25">
        <v>8</v>
      </c>
      <c r="P25">
        <v>10</v>
      </c>
      <c r="Q25">
        <v>6</v>
      </c>
      <c r="R25">
        <v>10</v>
      </c>
      <c r="U25" s="72">
        <f t="shared" si="7"/>
        <v>149.5</v>
      </c>
      <c r="V25" s="9">
        <f t="shared" si="8"/>
        <v>34</v>
      </c>
      <c r="W25" s="9">
        <f t="shared" si="9"/>
        <v>11.5</v>
      </c>
      <c r="Y25">
        <v>3</v>
      </c>
      <c r="Z25">
        <v>2</v>
      </c>
      <c r="AA25">
        <v>1</v>
      </c>
      <c r="AC25" s="9">
        <f t="shared" si="1"/>
        <v>0.2608695652173913</v>
      </c>
      <c r="AD25" s="9">
        <f t="shared" si="2"/>
        <v>0.17391304347826086</v>
      </c>
      <c r="AE25" s="9">
        <f t="shared" si="3"/>
        <v>8.6956521739130432E-2</v>
      </c>
      <c r="AL25" s="17" t="s">
        <v>85</v>
      </c>
      <c r="AM25" s="7" t="s">
        <v>22</v>
      </c>
      <c r="AN25" s="7" t="s">
        <v>184</v>
      </c>
    </row>
    <row r="26" spans="1:40">
      <c r="A26" t="s">
        <v>0</v>
      </c>
      <c r="B26" s="9" t="s">
        <v>113</v>
      </c>
      <c r="C26" s="9" t="str">
        <f t="shared" si="0"/>
        <v>Rural SW WA (Cowlitz-Grays Harbor -Lewis - Mason -Pacific-Wahkiakum)</v>
      </c>
      <c r="D26" s="5" t="s">
        <v>88</v>
      </c>
      <c r="E26" s="7" t="s">
        <v>25</v>
      </c>
      <c r="F26" s="2">
        <f t="shared" si="4"/>
        <v>10.5</v>
      </c>
      <c r="G26" s="2">
        <f t="shared" si="5"/>
        <v>10.5</v>
      </c>
      <c r="H26" s="2">
        <f t="shared" si="6"/>
        <v>0</v>
      </c>
      <c r="I26">
        <v>13</v>
      </c>
      <c r="J26">
        <v>8</v>
      </c>
      <c r="K26">
        <v>8</v>
      </c>
      <c r="L26">
        <v>5</v>
      </c>
      <c r="M26">
        <v>2</v>
      </c>
      <c r="N26">
        <v>5</v>
      </c>
      <c r="O26">
        <v>10</v>
      </c>
      <c r="P26">
        <v>6</v>
      </c>
      <c r="Q26">
        <v>6</v>
      </c>
      <c r="R26">
        <v>4</v>
      </c>
      <c r="U26" s="72">
        <f t="shared" si="7"/>
        <v>88</v>
      </c>
      <c r="V26" s="9">
        <f t="shared" si="8"/>
        <v>26</v>
      </c>
      <c r="W26" s="9">
        <f t="shared" si="9"/>
        <v>10.5</v>
      </c>
      <c r="Y26">
        <v>3</v>
      </c>
      <c r="Z26">
        <v>2</v>
      </c>
      <c r="AA26">
        <v>0</v>
      </c>
      <c r="AC26" s="9">
        <f t="shared" si="1"/>
        <v>0.2857142857142857</v>
      </c>
      <c r="AD26" s="9">
        <f t="shared" si="2"/>
        <v>0.19047619047619047</v>
      </c>
      <c r="AE26" s="9">
        <f t="shared" si="3"/>
        <v>0</v>
      </c>
      <c r="AL26" s="17" t="s">
        <v>86</v>
      </c>
      <c r="AM26" s="7" t="s">
        <v>23</v>
      </c>
      <c r="AN26" s="7" t="s">
        <v>224</v>
      </c>
    </row>
    <row r="27" spans="1:40">
      <c r="A27" t="s">
        <v>0</v>
      </c>
      <c r="B27" s="9" t="s">
        <v>113</v>
      </c>
      <c r="C27" s="9" t="str">
        <f t="shared" si="0"/>
        <v>NE WA (Ferry, Stevens, Lincoln, Pend Orielle)</v>
      </c>
      <c r="D27" s="5" t="s">
        <v>89</v>
      </c>
      <c r="E27" s="7" t="s">
        <v>26</v>
      </c>
      <c r="F27" s="2">
        <f t="shared" si="4"/>
        <v>8</v>
      </c>
      <c r="G27" s="2">
        <f t="shared" si="5"/>
        <v>8</v>
      </c>
      <c r="H27" s="2">
        <f t="shared" si="6"/>
        <v>0</v>
      </c>
      <c r="I27">
        <v>7</v>
      </c>
      <c r="J27">
        <v>9</v>
      </c>
      <c r="K27">
        <v>7</v>
      </c>
      <c r="L27">
        <v>4</v>
      </c>
      <c r="M27">
        <v>6</v>
      </c>
      <c r="N27">
        <v>4</v>
      </c>
      <c r="O27">
        <v>5</v>
      </c>
      <c r="P27">
        <v>8</v>
      </c>
      <c r="Q27">
        <v>1</v>
      </c>
      <c r="R27">
        <v>7</v>
      </c>
      <c r="U27" s="72">
        <f t="shared" si="7"/>
        <v>74</v>
      </c>
      <c r="V27" s="9">
        <f t="shared" si="8"/>
        <v>21</v>
      </c>
      <c r="W27" s="9">
        <f t="shared" si="9"/>
        <v>8</v>
      </c>
      <c r="Y27">
        <v>2</v>
      </c>
      <c r="Z27">
        <v>3</v>
      </c>
      <c r="AA27">
        <v>0</v>
      </c>
      <c r="AC27" s="9">
        <f t="shared" si="1"/>
        <v>0.25</v>
      </c>
      <c r="AD27" s="9">
        <f t="shared" si="2"/>
        <v>0.375</v>
      </c>
      <c r="AE27" s="9">
        <f t="shared" si="3"/>
        <v>0</v>
      </c>
      <c r="AL27" s="17" t="s">
        <v>87</v>
      </c>
      <c r="AM27" s="7" t="s">
        <v>24</v>
      </c>
      <c r="AN27" s="7" t="s">
        <v>181</v>
      </c>
    </row>
    <row r="28" spans="1:40">
      <c r="A28" t="s">
        <v>0</v>
      </c>
      <c r="B28" s="9" t="s">
        <v>113</v>
      </c>
      <c r="C28" s="9" t="str">
        <f t="shared" si="0"/>
        <v>Pierce</v>
      </c>
      <c r="D28" s="5" t="s">
        <v>90</v>
      </c>
      <c r="E28" s="7" t="s">
        <v>27</v>
      </c>
      <c r="F28" s="2">
        <f t="shared" si="4"/>
        <v>276</v>
      </c>
      <c r="G28" s="2">
        <f t="shared" si="5"/>
        <v>276</v>
      </c>
      <c r="H28" s="2">
        <f t="shared" si="6"/>
        <v>276</v>
      </c>
      <c r="I28">
        <v>274</v>
      </c>
      <c r="J28">
        <v>278</v>
      </c>
      <c r="K28">
        <v>244</v>
      </c>
      <c r="L28">
        <v>276</v>
      </c>
      <c r="M28">
        <v>198</v>
      </c>
      <c r="N28">
        <v>215</v>
      </c>
      <c r="O28">
        <v>203</v>
      </c>
      <c r="P28">
        <v>158</v>
      </c>
      <c r="Q28">
        <v>161</v>
      </c>
      <c r="R28">
        <v>149</v>
      </c>
      <c r="U28" s="72">
        <f t="shared" si="7"/>
        <v>2984</v>
      </c>
      <c r="V28" s="9">
        <f t="shared" si="8"/>
        <v>671</v>
      </c>
      <c r="W28" s="9">
        <f t="shared" si="9"/>
        <v>276</v>
      </c>
      <c r="Y28">
        <v>47</v>
      </c>
      <c r="Z28">
        <v>78</v>
      </c>
      <c r="AA28">
        <v>9</v>
      </c>
      <c r="AC28" s="9">
        <f t="shared" si="1"/>
        <v>0.17028985507246377</v>
      </c>
      <c r="AD28" s="9">
        <f t="shared" si="2"/>
        <v>0.28260869565217389</v>
      </c>
      <c r="AE28" s="9">
        <f t="shared" si="3"/>
        <v>3.2608695652173912E-2</v>
      </c>
      <c r="AL28" s="17" t="s">
        <v>88</v>
      </c>
      <c r="AM28" s="7" t="s">
        <v>25</v>
      </c>
      <c r="AN28" s="7" t="s">
        <v>224</v>
      </c>
    </row>
    <row r="29" spans="1:40">
      <c r="A29" t="s">
        <v>0</v>
      </c>
      <c r="B29" s="9" t="s">
        <v>113</v>
      </c>
      <c r="C29" s="9" t="str">
        <f t="shared" si="0"/>
        <v>Skagit-San Juan -Island</v>
      </c>
      <c r="D29" s="5" t="s">
        <v>91</v>
      </c>
      <c r="E29" s="7" t="s">
        <v>28</v>
      </c>
      <c r="F29" s="2">
        <f t="shared" si="4"/>
        <v>9</v>
      </c>
      <c r="G29" s="2">
        <f t="shared" si="5"/>
        <v>9</v>
      </c>
      <c r="H29" s="2">
        <f t="shared" si="6"/>
        <v>0</v>
      </c>
      <c r="I29">
        <v>9</v>
      </c>
      <c r="J29">
        <v>9</v>
      </c>
      <c r="K29">
        <v>11</v>
      </c>
      <c r="L29">
        <v>4</v>
      </c>
      <c r="M29">
        <v>9</v>
      </c>
      <c r="N29">
        <v>3</v>
      </c>
      <c r="O29">
        <v>3</v>
      </c>
      <c r="P29">
        <v>1</v>
      </c>
      <c r="Q29">
        <v>2</v>
      </c>
      <c r="R29">
        <v>3</v>
      </c>
      <c r="U29" s="72">
        <f t="shared" si="7"/>
        <v>72</v>
      </c>
      <c r="V29" s="9">
        <f t="shared" si="8"/>
        <v>9</v>
      </c>
      <c r="W29" s="9">
        <f t="shared" si="9"/>
        <v>9</v>
      </c>
      <c r="Y29">
        <v>2</v>
      </c>
      <c r="Z29">
        <v>1</v>
      </c>
      <c r="AA29">
        <v>0</v>
      </c>
      <c r="AC29" s="9">
        <f t="shared" si="1"/>
        <v>0.22222222222222221</v>
      </c>
      <c r="AD29" s="9">
        <f t="shared" si="2"/>
        <v>0.1111111111111111</v>
      </c>
      <c r="AE29" s="9">
        <f t="shared" si="3"/>
        <v>0</v>
      </c>
      <c r="AL29" s="17" t="s">
        <v>89</v>
      </c>
      <c r="AM29" s="7" t="s">
        <v>26</v>
      </c>
      <c r="AN29" s="9" t="s">
        <v>184</v>
      </c>
    </row>
    <row r="30" spans="1:40">
      <c r="A30" t="s">
        <v>0</v>
      </c>
      <c r="B30" s="9" t="s">
        <v>113</v>
      </c>
      <c r="C30" s="9" t="str">
        <f t="shared" si="0"/>
        <v>Skagit-San Juan -Island</v>
      </c>
      <c r="D30" s="5" t="s">
        <v>92</v>
      </c>
      <c r="E30" s="7" t="s">
        <v>29</v>
      </c>
      <c r="F30" s="2">
        <f t="shared" si="4"/>
        <v>49</v>
      </c>
      <c r="G30" s="2">
        <f t="shared" si="5"/>
        <v>49</v>
      </c>
      <c r="H30" s="2">
        <f t="shared" si="6"/>
        <v>49.000000000000007</v>
      </c>
      <c r="I30">
        <v>56</v>
      </c>
      <c r="J30">
        <v>42</v>
      </c>
      <c r="K30">
        <v>46</v>
      </c>
      <c r="L30">
        <v>52</v>
      </c>
      <c r="M30">
        <v>38</v>
      </c>
      <c r="N30">
        <v>40</v>
      </c>
      <c r="O30">
        <v>29</v>
      </c>
      <c r="P30">
        <v>25</v>
      </c>
      <c r="Q30">
        <v>30</v>
      </c>
      <c r="R30">
        <v>29</v>
      </c>
      <c r="U30" s="72">
        <f t="shared" si="7"/>
        <v>534</v>
      </c>
      <c r="V30" s="9">
        <f t="shared" si="8"/>
        <v>113</v>
      </c>
      <c r="W30" s="9">
        <f t="shared" si="9"/>
        <v>49</v>
      </c>
      <c r="Y30">
        <v>10</v>
      </c>
      <c r="Z30">
        <v>18</v>
      </c>
      <c r="AA30">
        <v>2</v>
      </c>
      <c r="AC30" s="9">
        <f t="shared" si="1"/>
        <v>0.20408163265306123</v>
      </c>
      <c r="AD30" s="9">
        <f t="shared" si="2"/>
        <v>0.36734693877551022</v>
      </c>
      <c r="AE30" s="9">
        <f t="shared" si="3"/>
        <v>4.0816326530612242E-2</v>
      </c>
      <c r="AL30" s="17" t="s">
        <v>90</v>
      </c>
      <c r="AM30" s="7" t="s">
        <v>27</v>
      </c>
      <c r="AN30" s="7" t="s">
        <v>27</v>
      </c>
    </row>
    <row r="31" spans="1:40">
      <c r="A31" t="s">
        <v>0</v>
      </c>
      <c r="B31" s="9" t="s">
        <v>113</v>
      </c>
      <c r="C31" s="9" t="str">
        <f t="shared" si="0"/>
        <v>Central WA (Grant-Kittitas-Klickitat-Skamania-Yakima)</v>
      </c>
      <c r="D31" s="5" t="s">
        <v>93</v>
      </c>
      <c r="E31" s="7" t="s">
        <v>30</v>
      </c>
      <c r="F31" s="2">
        <f t="shared" si="4"/>
        <v>2.5</v>
      </c>
      <c r="G31" s="2">
        <f t="shared" si="5"/>
        <v>0</v>
      </c>
      <c r="H31" s="2">
        <f t="shared" si="6"/>
        <v>0</v>
      </c>
      <c r="I31">
        <v>2</v>
      </c>
      <c r="J31">
        <v>3</v>
      </c>
      <c r="K31">
        <v>2</v>
      </c>
      <c r="L31">
        <v>1</v>
      </c>
      <c r="M31">
        <v>2</v>
      </c>
      <c r="N31">
        <v>3</v>
      </c>
      <c r="O31">
        <v>2</v>
      </c>
      <c r="P31">
        <v>5</v>
      </c>
      <c r="Q31">
        <v>1</v>
      </c>
      <c r="R31">
        <v>4</v>
      </c>
      <c r="U31" s="72">
        <f t="shared" si="7"/>
        <v>27.5</v>
      </c>
      <c r="V31" s="9">
        <f t="shared" si="8"/>
        <v>12</v>
      </c>
      <c r="W31" s="9">
        <f t="shared" si="9"/>
        <v>2.5</v>
      </c>
      <c r="Y31">
        <v>1</v>
      </c>
      <c r="Z31">
        <v>0</v>
      </c>
      <c r="AA31">
        <v>0</v>
      </c>
      <c r="AC31" s="9">
        <f t="shared" si="1"/>
        <v>0.4</v>
      </c>
      <c r="AD31" s="9">
        <f t="shared" si="2"/>
        <v>0</v>
      </c>
      <c r="AE31" s="9">
        <f t="shared" si="3"/>
        <v>0</v>
      </c>
      <c r="AL31" s="17" t="s">
        <v>91</v>
      </c>
      <c r="AM31" s="15" t="s">
        <v>28</v>
      </c>
      <c r="AN31" s="15" t="s">
        <v>225</v>
      </c>
    </row>
    <row r="32" spans="1:40">
      <c r="A32" t="s">
        <v>0</v>
      </c>
      <c r="B32" s="9" t="s">
        <v>113</v>
      </c>
      <c r="C32" s="9" t="str">
        <f t="shared" si="0"/>
        <v>Snohomish</v>
      </c>
      <c r="D32" s="5" t="s">
        <v>94</v>
      </c>
      <c r="E32" s="7" t="s">
        <v>31</v>
      </c>
      <c r="F32" s="2">
        <f t="shared" si="4"/>
        <v>245</v>
      </c>
      <c r="G32" s="2">
        <f t="shared" si="5"/>
        <v>245</v>
      </c>
      <c r="H32" s="2">
        <f t="shared" si="6"/>
        <v>245</v>
      </c>
      <c r="I32">
        <v>265</v>
      </c>
      <c r="J32">
        <v>225</v>
      </c>
      <c r="K32">
        <v>176</v>
      </c>
      <c r="L32">
        <v>208</v>
      </c>
      <c r="M32">
        <v>210</v>
      </c>
      <c r="N32">
        <v>183</v>
      </c>
      <c r="O32">
        <v>155</v>
      </c>
      <c r="P32">
        <v>141</v>
      </c>
      <c r="Q32">
        <v>143</v>
      </c>
      <c r="R32">
        <v>116</v>
      </c>
      <c r="U32" s="72">
        <f t="shared" si="7"/>
        <v>2557</v>
      </c>
      <c r="V32" s="9">
        <f t="shared" si="8"/>
        <v>555</v>
      </c>
      <c r="W32" s="9">
        <f t="shared" si="9"/>
        <v>245</v>
      </c>
      <c r="Y32">
        <v>30</v>
      </c>
      <c r="Z32">
        <v>68</v>
      </c>
      <c r="AA32">
        <v>15</v>
      </c>
      <c r="AC32" s="9">
        <f t="shared" si="1"/>
        <v>0.12244897959183673</v>
      </c>
      <c r="AD32" s="9">
        <f t="shared" si="2"/>
        <v>0.27755102040816326</v>
      </c>
      <c r="AE32" s="9">
        <f t="shared" si="3"/>
        <v>6.1224489795918366E-2</v>
      </c>
      <c r="AL32" s="17" t="s">
        <v>92</v>
      </c>
      <c r="AM32" s="15" t="s">
        <v>29</v>
      </c>
      <c r="AN32" s="15" t="s">
        <v>225</v>
      </c>
    </row>
    <row r="33" spans="1:40">
      <c r="A33" t="s">
        <v>0</v>
      </c>
      <c r="B33" s="9" t="s">
        <v>113</v>
      </c>
      <c r="C33" s="9" t="str">
        <f t="shared" si="0"/>
        <v>Spokane</v>
      </c>
      <c r="D33" s="5" t="s">
        <v>95</v>
      </c>
      <c r="E33" s="7" t="s">
        <v>32</v>
      </c>
      <c r="F33" s="2">
        <f t="shared" si="4"/>
        <v>161</v>
      </c>
      <c r="G33" s="2">
        <f t="shared" si="5"/>
        <v>161</v>
      </c>
      <c r="H33" s="2">
        <f t="shared" si="6"/>
        <v>161</v>
      </c>
      <c r="I33">
        <v>169</v>
      </c>
      <c r="J33">
        <v>153</v>
      </c>
      <c r="K33">
        <v>134</v>
      </c>
      <c r="L33">
        <v>149</v>
      </c>
      <c r="M33">
        <v>123</v>
      </c>
      <c r="N33">
        <v>121</v>
      </c>
      <c r="O33">
        <v>118</v>
      </c>
      <c r="P33">
        <v>108</v>
      </c>
      <c r="Q33">
        <v>77</v>
      </c>
      <c r="R33">
        <v>68</v>
      </c>
      <c r="U33" s="72">
        <f t="shared" si="7"/>
        <v>1703</v>
      </c>
      <c r="V33" s="9">
        <f t="shared" si="8"/>
        <v>371</v>
      </c>
      <c r="W33" s="9">
        <f t="shared" si="9"/>
        <v>161</v>
      </c>
      <c r="Y33">
        <v>19</v>
      </c>
      <c r="Z33">
        <v>34</v>
      </c>
      <c r="AA33">
        <v>7</v>
      </c>
      <c r="AC33" s="9">
        <f t="shared" si="1"/>
        <v>0.11801242236024845</v>
      </c>
      <c r="AD33" s="9">
        <f t="shared" si="2"/>
        <v>0.21118012422360249</v>
      </c>
      <c r="AE33" s="9">
        <f t="shared" si="3"/>
        <v>4.3478260869565216E-2</v>
      </c>
      <c r="AL33" s="17" t="s">
        <v>93</v>
      </c>
      <c r="AM33" s="7" t="s">
        <v>30</v>
      </c>
      <c r="AN33" s="7" t="s">
        <v>221</v>
      </c>
    </row>
    <row r="34" spans="1:40">
      <c r="A34" t="s">
        <v>0</v>
      </c>
      <c r="B34" s="9" t="s">
        <v>113</v>
      </c>
      <c r="C34" s="9" t="str">
        <f t="shared" si="0"/>
        <v>NE WA (Ferry, Stevens, Lincoln, Pend Orielle)</v>
      </c>
      <c r="D34" s="5" t="s">
        <v>96</v>
      </c>
      <c r="E34" s="7" t="s">
        <v>33</v>
      </c>
      <c r="F34" s="2">
        <f t="shared" si="4"/>
        <v>13</v>
      </c>
      <c r="G34" s="2">
        <f t="shared" si="5"/>
        <v>13</v>
      </c>
      <c r="H34" s="2">
        <f t="shared" si="6"/>
        <v>13</v>
      </c>
      <c r="I34">
        <v>16</v>
      </c>
      <c r="J34">
        <v>10</v>
      </c>
      <c r="K34">
        <v>13</v>
      </c>
      <c r="L34">
        <v>20</v>
      </c>
      <c r="M34">
        <v>12</v>
      </c>
      <c r="N34">
        <v>20</v>
      </c>
      <c r="O34">
        <v>18</v>
      </c>
      <c r="P34">
        <v>14</v>
      </c>
      <c r="Q34">
        <v>16</v>
      </c>
      <c r="R34">
        <v>12</v>
      </c>
      <c r="U34" s="72">
        <f t="shared" si="7"/>
        <v>190</v>
      </c>
      <c r="V34" s="9">
        <f t="shared" si="8"/>
        <v>60</v>
      </c>
      <c r="W34" s="9">
        <f t="shared" si="9"/>
        <v>13</v>
      </c>
      <c r="Y34">
        <v>6</v>
      </c>
      <c r="Z34">
        <v>12</v>
      </c>
      <c r="AA34">
        <v>3</v>
      </c>
      <c r="AC34" s="9">
        <f t="shared" si="1"/>
        <v>0.46153846153846156</v>
      </c>
      <c r="AD34" s="9">
        <f t="shared" si="2"/>
        <v>0.92307692307692313</v>
      </c>
      <c r="AE34" s="9">
        <f t="shared" si="3"/>
        <v>0.23076923076923078</v>
      </c>
      <c r="AL34" s="17" t="s">
        <v>94</v>
      </c>
      <c r="AM34" s="7" t="s">
        <v>31</v>
      </c>
      <c r="AN34" s="7" t="s">
        <v>31</v>
      </c>
    </row>
    <row r="35" spans="1:40">
      <c r="A35" t="s">
        <v>0</v>
      </c>
      <c r="B35" s="9" t="s">
        <v>113</v>
      </c>
      <c r="C35" s="9" t="str">
        <f t="shared" si="0"/>
        <v>Thurston</v>
      </c>
      <c r="D35" s="5" t="s">
        <v>97</v>
      </c>
      <c r="E35" s="7" t="s">
        <v>34</v>
      </c>
      <c r="F35" s="2">
        <f t="shared" si="4"/>
        <v>119.50000000000001</v>
      </c>
      <c r="G35" s="2">
        <f t="shared" si="5"/>
        <v>119.5</v>
      </c>
      <c r="H35" s="2">
        <f t="shared" si="6"/>
        <v>119.5</v>
      </c>
      <c r="I35">
        <v>116</v>
      </c>
      <c r="J35">
        <v>123</v>
      </c>
      <c r="K35">
        <v>120</v>
      </c>
      <c r="L35">
        <v>116</v>
      </c>
      <c r="M35">
        <v>123</v>
      </c>
      <c r="N35">
        <v>97</v>
      </c>
      <c r="O35">
        <v>94</v>
      </c>
      <c r="P35">
        <v>86</v>
      </c>
      <c r="Q35">
        <v>70</v>
      </c>
      <c r="R35">
        <v>68</v>
      </c>
      <c r="U35" s="72">
        <f t="shared" si="7"/>
        <v>1371.5</v>
      </c>
      <c r="V35" s="9">
        <f t="shared" si="8"/>
        <v>318</v>
      </c>
      <c r="W35" s="9">
        <f t="shared" si="9"/>
        <v>119.5</v>
      </c>
      <c r="Y35">
        <v>42</v>
      </c>
      <c r="Z35">
        <v>48</v>
      </c>
      <c r="AA35">
        <v>29</v>
      </c>
      <c r="AC35" s="9">
        <f t="shared" si="1"/>
        <v>0.35146443514644349</v>
      </c>
      <c r="AD35" s="9">
        <f t="shared" si="2"/>
        <v>0.40167364016736401</v>
      </c>
      <c r="AE35" s="9">
        <f t="shared" si="3"/>
        <v>0.24267782426778242</v>
      </c>
      <c r="AL35" s="17" t="s">
        <v>95</v>
      </c>
      <c r="AM35" s="7" t="s">
        <v>32</v>
      </c>
      <c r="AN35" s="7" t="s">
        <v>32</v>
      </c>
    </row>
    <row r="36" spans="1:40">
      <c r="A36" t="s">
        <v>0</v>
      </c>
      <c r="B36" s="9" t="s">
        <v>113</v>
      </c>
      <c r="C36" s="9" t="str">
        <f t="shared" si="0"/>
        <v>Rural SW WA (Cowlitz-Grays Harbor -Lewis - Mason -Pacific-Wahkiakum)</v>
      </c>
      <c r="D36" s="5" t="s">
        <v>98</v>
      </c>
      <c r="E36" s="7" t="s">
        <v>35</v>
      </c>
      <c r="F36" s="2">
        <f t="shared" si="4"/>
        <v>0</v>
      </c>
      <c r="G36" s="2">
        <f t="shared" si="5"/>
        <v>0</v>
      </c>
      <c r="H36" s="2">
        <f t="shared" si="6"/>
        <v>0.5</v>
      </c>
      <c r="I36">
        <v>0</v>
      </c>
      <c r="J36">
        <v>1</v>
      </c>
      <c r="K36">
        <v>2</v>
      </c>
      <c r="L36">
        <v>1</v>
      </c>
      <c r="M36">
        <v>0</v>
      </c>
      <c r="N36">
        <v>3</v>
      </c>
      <c r="O36">
        <v>1</v>
      </c>
      <c r="P36">
        <v>3</v>
      </c>
      <c r="Q36">
        <v>0</v>
      </c>
      <c r="R36">
        <v>0</v>
      </c>
      <c r="U36" s="72">
        <f t="shared" si="7"/>
        <v>11.5</v>
      </c>
      <c r="V36" s="9">
        <f t="shared" si="8"/>
        <v>4</v>
      </c>
      <c r="W36" s="9">
        <f t="shared" si="9"/>
        <v>0.5</v>
      </c>
      <c r="Y36">
        <v>0</v>
      </c>
      <c r="Z36">
        <v>0</v>
      </c>
      <c r="AA36">
        <v>1</v>
      </c>
      <c r="AC36" s="9">
        <f t="shared" si="1"/>
        <v>0</v>
      </c>
      <c r="AD36" s="9">
        <f t="shared" si="2"/>
        <v>0</v>
      </c>
      <c r="AE36" s="9">
        <f t="shared" si="3"/>
        <v>2</v>
      </c>
      <c r="AL36" s="17" t="s">
        <v>96</v>
      </c>
      <c r="AM36" s="7" t="s">
        <v>33</v>
      </c>
      <c r="AN36" s="7" t="s">
        <v>184</v>
      </c>
    </row>
    <row r="37" spans="1:40">
      <c r="A37" t="s">
        <v>0</v>
      </c>
      <c r="B37" s="9" t="s">
        <v>113</v>
      </c>
      <c r="C37" s="9" t="str">
        <f t="shared" si="0"/>
        <v>SE WA (Adams-Asotin-Columia-Garfield-Walla Walla-Whitman)</v>
      </c>
      <c r="D37" s="5" t="s">
        <v>99</v>
      </c>
      <c r="E37" s="7" t="s">
        <v>36</v>
      </c>
      <c r="F37" s="2">
        <f t="shared" si="4"/>
        <v>21.5</v>
      </c>
      <c r="G37" s="2">
        <f t="shared" si="5"/>
        <v>21.5</v>
      </c>
      <c r="H37" s="2">
        <f t="shared" si="6"/>
        <v>0</v>
      </c>
      <c r="I37">
        <v>16</v>
      </c>
      <c r="J37">
        <v>27</v>
      </c>
      <c r="K37">
        <v>19</v>
      </c>
      <c r="L37">
        <v>21</v>
      </c>
      <c r="M37">
        <v>15</v>
      </c>
      <c r="N37">
        <v>19</v>
      </c>
      <c r="O37">
        <v>6</v>
      </c>
      <c r="P37">
        <v>12</v>
      </c>
      <c r="Q37">
        <v>6</v>
      </c>
      <c r="R37">
        <v>6</v>
      </c>
      <c r="U37" s="72">
        <f t="shared" si="7"/>
        <v>190</v>
      </c>
      <c r="V37" s="9">
        <f t="shared" si="8"/>
        <v>30</v>
      </c>
      <c r="W37" s="9">
        <f t="shared" si="9"/>
        <v>21.5</v>
      </c>
      <c r="Y37">
        <v>6</v>
      </c>
      <c r="Z37">
        <v>7</v>
      </c>
      <c r="AA37">
        <v>0</v>
      </c>
      <c r="AC37" s="9">
        <f t="shared" si="1"/>
        <v>0.27906976744186046</v>
      </c>
      <c r="AD37" s="9">
        <f t="shared" si="2"/>
        <v>0.32558139534883723</v>
      </c>
      <c r="AE37" s="9">
        <f t="shared" si="3"/>
        <v>0</v>
      </c>
      <c r="AL37" s="17" t="s">
        <v>97</v>
      </c>
      <c r="AM37" s="7" t="s">
        <v>34</v>
      </c>
      <c r="AN37" s="7" t="s">
        <v>34</v>
      </c>
    </row>
    <row r="38" spans="1:40">
      <c r="A38" t="s">
        <v>0</v>
      </c>
      <c r="B38" s="9" t="s">
        <v>113</v>
      </c>
      <c r="C38" s="9" t="str">
        <f t="shared" si="0"/>
        <v>Whatcom</v>
      </c>
      <c r="D38" s="5" t="s">
        <v>100</v>
      </c>
      <c r="E38" s="7" t="s">
        <v>37</v>
      </c>
      <c r="F38" s="2">
        <f t="shared" si="4"/>
        <v>95</v>
      </c>
      <c r="G38" s="2">
        <f t="shared" si="5"/>
        <v>95</v>
      </c>
      <c r="H38" s="2">
        <f t="shared" si="6"/>
        <v>95</v>
      </c>
      <c r="I38">
        <v>91</v>
      </c>
      <c r="J38">
        <v>99</v>
      </c>
      <c r="K38">
        <v>83</v>
      </c>
      <c r="L38">
        <v>98</v>
      </c>
      <c r="M38">
        <v>97</v>
      </c>
      <c r="N38">
        <v>77</v>
      </c>
      <c r="O38">
        <v>82</v>
      </c>
      <c r="P38">
        <v>81</v>
      </c>
      <c r="Q38">
        <v>76</v>
      </c>
      <c r="R38">
        <v>43</v>
      </c>
      <c r="U38" s="72">
        <f t="shared" si="7"/>
        <v>1112</v>
      </c>
      <c r="V38" s="9">
        <f t="shared" si="8"/>
        <v>282</v>
      </c>
      <c r="W38" s="9">
        <f t="shared" si="9"/>
        <v>95</v>
      </c>
      <c r="Y38">
        <v>27</v>
      </c>
      <c r="Z38">
        <v>33</v>
      </c>
      <c r="AA38">
        <v>17</v>
      </c>
      <c r="AC38" s="9">
        <f t="shared" si="1"/>
        <v>0.28421052631578947</v>
      </c>
      <c r="AD38" s="9">
        <f t="shared" si="2"/>
        <v>0.3473684210526316</v>
      </c>
      <c r="AE38" s="9">
        <f t="shared" si="3"/>
        <v>0.17894736842105263</v>
      </c>
      <c r="AL38" s="17" t="s">
        <v>98</v>
      </c>
      <c r="AM38" s="7" t="s">
        <v>35</v>
      </c>
      <c r="AN38" s="7" t="s">
        <v>224</v>
      </c>
    </row>
    <row r="39" spans="1:40">
      <c r="A39" t="s">
        <v>0</v>
      </c>
      <c r="B39" s="9" t="s">
        <v>113</v>
      </c>
      <c r="C39" s="9" t="str">
        <f t="shared" si="0"/>
        <v>SE WA (Adams-Asotin-Columia-Garfield-Walla Walla-Whitman)</v>
      </c>
      <c r="D39" s="5" t="s">
        <v>101</v>
      </c>
      <c r="E39" s="7" t="s">
        <v>38</v>
      </c>
      <c r="F39" s="2">
        <f t="shared" si="4"/>
        <v>14</v>
      </c>
      <c r="G39" s="2">
        <f t="shared" si="5"/>
        <v>14</v>
      </c>
      <c r="H39" s="2">
        <f t="shared" si="6"/>
        <v>0</v>
      </c>
      <c r="I39">
        <v>14</v>
      </c>
      <c r="J39">
        <v>14</v>
      </c>
      <c r="K39">
        <v>13</v>
      </c>
      <c r="L39">
        <v>19</v>
      </c>
      <c r="M39">
        <v>15</v>
      </c>
      <c r="N39">
        <v>10</v>
      </c>
      <c r="O39">
        <v>15</v>
      </c>
      <c r="P39">
        <v>12</v>
      </c>
      <c r="Q39">
        <v>7</v>
      </c>
      <c r="R39">
        <v>13</v>
      </c>
      <c r="U39" s="72">
        <f t="shared" si="7"/>
        <v>160</v>
      </c>
      <c r="V39" s="9">
        <f t="shared" si="8"/>
        <v>47</v>
      </c>
      <c r="W39" s="9">
        <f t="shared" si="9"/>
        <v>14</v>
      </c>
      <c r="Y39">
        <v>1</v>
      </c>
      <c r="Z39">
        <v>5</v>
      </c>
      <c r="AA39">
        <v>0</v>
      </c>
      <c r="AC39" s="9">
        <f t="shared" si="1"/>
        <v>7.1428571428571425E-2</v>
      </c>
      <c r="AD39" s="9">
        <f t="shared" si="2"/>
        <v>0.35714285714285715</v>
      </c>
      <c r="AE39" s="9">
        <f t="shared" si="3"/>
        <v>0</v>
      </c>
      <c r="AL39" s="17" t="s">
        <v>99</v>
      </c>
      <c r="AM39" s="7" t="s">
        <v>36</v>
      </c>
      <c r="AN39" s="7" t="s">
        <v>185</v>
      </c>
    </row>
    <row r="40" spans="1:40">
      <c r="A40" t="s">
        <v>0</v>
      </c>
      <c r="B40" s="9" t="s">
        <v>113</v>
      </c>
      <c r="C40" s="9" t="str">
        <f t="shared" si="0"/>
        <v>Central WA (Grant-Kittitas-Klickitat-Skamania-Yakima)</v>
      </c>
      <c r="D40" s="5" t="s">
        <v>102</v>
      </c>
      <c r="E40" s="7" t="s">
        <v>39</v>
      </c>
      <c r="F40" s="2">
        <f t="shared" si="4"/>
        <v>45.5</v>
      </c>
      <c r="G40" s="2">
        <f t="shared" si="5"/>
        <v>45.5</v>
      </c>
      <c r="H40" s="2">
        <f t="shared" si="6"/>
        <v>45.5</v>
      </c>
      <c r="I40">
        <v>53</v>
      </c>
      <c r="J40">
        <v>38</v>
      </c>
      <c r="K40">
        <v>62</v>
      </c>
      <c r="L40">
        <v>45</v>
      </c>
      <c r="M40">
        <v>59</v>
      </c>
      <c r="N40">
        <v>48</v>
      </c>
      <c r="O40">
        <v>39</v>
      </c>
      <c r="P40">
        <v>45</v>
      </c>
      <c r="Q40">
        <v>33</v>
      </c>
      <c r="R40">
        <v>35</v>
      </c>
      <c r="U40" s="72">
        <f t="shared" si="7"/>
        <v>593.5</v>
      </c>
      <c r="V40" s="9">
        <f t="shared" si="8"/>
        <v>152</v>
      </c>
      <c r="W40" s="9">
        <f t="shared" si="9"/>
        <v>45.5</v>
      </c>
      <c r="Y40">
        <v>12</v>
      </c>
      <c r="Z40">
        <v>17</v>
      </c>
      <c r="AA40">
        <v>3</v>
      </c>
      <c r="AC40" s="9">
        <f t="shared" si="1"/>
        <v>0.26373626373626374</v>
      </c>
      <c r="AD40" s="9">
        <f t="shared" si="2"/>
        <v>0.37362637362637363</v>
      </c>
      <c r="AE40" s="9">
        <f t="shared" si="3"/>
        <v>6.5934065934065936E-2</v>
      </c>
      <c r="AL40" s="17" t="s">
        <v>100</v>
      </c>
      <c r="AM40" s="15" t="s">
        <v>37</v>
      </c>
      <c r="AN40" s="15" t="s">
        <v>37</v>
      </c>
    </row>
    <row r="41" spans="1:40">
      <c r="A41" t="s">
        <v>103</v>
      </c>
      <c r="B41" s="9" t="s">
        <v>113</v>
      </c>
      <c r="C41" s="9" t="str">
        <f t="shared" si="0"/>
        <v>SE WA (Adams-Asotin-Columia-Garfield-Walla Walla-Whitman)</v>
      </c>
      <c r="D41" s="5" t="s">
        <v>64</v>
      </c>
      <c r="E41" s="7" t="s">
        <v>1</v>
      </c>
      <c r="F41" s="2">
        <f t="shared" si="4"/>
        <v>2.5</v>
      </c>
      <c r="G41" s="2">
        <f t="shared" si="5"/>
        <v>2.5</v>
      </c>
      <c r="H41" s="2">
        <f t="shared" si="6"/>
        <v>0</v>
      </c>
      <c r="I41">
        <v>3</v>
      </c>
      <c r="J41">
        <v>2</v>
      </c>
      <c r="K41">
        <v>2</v>
      </c>
      <c r="L41">
        <v>4</v>
      </c>
      <c r="M41">
        <v>5</v>
      </c>
      <c r="N41">
        <v>5</v>
      </c>
      <c r="O41">
        <v>4</v>
      </c>
      <c r="P41">
        <v>2</v>
      </c>
      <c r="Q41">
        <v>2</v>
      </c>
      <c r="R41">
        <v>2</v>
      </c>
      <c r="U41" s="72">
        <f t="shared" si="7"/>
        <v>36</v>
      </c>
      <c r="V41" s="9">
        <f t="shared" si="8"/>
        <v>10</v>
      </c>
      <c r="W41" s="9">
        <f t="shared" si="9"/>
        <v>2.5</v>
      </c>
      <c r="Y41">
        <v>1</v>
      </c>
      <c r="Z41">
        <v>1</v>
      </c>
      <c r="AA41">
        <v>0</v>
      </c>
      <c r="AC41" s="9">
        <f t="shared" si="1"/>
        <v>0.4</v>
      </c>
      <c r="AD41" s="9">
        <f t="shared" si="2"/>
        <v>0.4</v>
      </c>
      <c r="AE41" s="9">
        <f t="shared" si="3"/>
        <v>0</v>
      </c>
      <c r="AL41" s="17" t="s">
        <v>101</v>
      </c>
      <c r="AM41" s="7" t="s">
        <v>38</v>
      </c>
      <c r="AN41" s="7" t="s">
        <v>185</v>
      </c>
    </row>
    <row r="42" spans="1:40">
      <c r="A42" t="s">
        <v>103</v>
      </c>
      <c r="B42" s="9" t="s">
        <v>113</v>
      </c>
      <c r="C42" s="9" t="str">
        <f t="shared" si="0"/>
        <v>SE WA (Adams-Asotin-Columia-Garfield-Walla Walla-Whitman)</v>
      </c>
      <c r="D42" s="5" t="s">
        <v>65</v>
      </c>
      <c r="E42" s="7" t="s">
        <v>2</v>
      </c>
      <c r="F42" s="2">
        <f t="shared" si="4"/>
        <v>3.5</v>
      </c>
      <c r="G42" s="2">
        <f t="shared" si="5"/>
        <v>3.5</v>
      </c>
      <c r="H42" s="2">
        <f t="shared" si="6"/>
        <v>3.5</v>
      </c>
      <c r="I42">
        <v>5</v>
      </c>
      <c r="J42">
        <v>2</v>
      </c>
      <c r="K42">
        <v>2</v>
      </c>
      <c r="L42">
        <v>2</v>
      </c>
      <c r="M42">
        <v>3</v>
      </c>
      <c r="N42">
        <v>3</v>
      </c>
      <c r="O42">
        <v>0</v>
      </c>
      <c r="P42">
        <v>3</v>
      </c>
      <c r="Q42">
        <v>2</v>
      </c>
      <c r="R42">
        <v>2</v>
      </c>
      <c r="U42" s="72">
        <f t="shared" si="7"/>
        <v>34.5</v>
      </c>
      <c r="V42" s="9">
        <f t="shared" si="8"/>
        <v>7</v>
      </c>
      <c r="W42" s="9">
        <f t="shared" si="9"/>
        <v>3.5</v>
      </c>
      <c r="Y42">
        <v>1</v>
      </c>
      <c r="Z42">
        <v>3</v>
      </c>
      <c r="AA42">
        <v>1</v>
      </c>
      <c r="AC42" s="9">
        <f t="shared" si="1"/>
        <v>0.2857142857142857</v>
      </c>
      <c r="AD42" s="9">
        <f t="shared" si="2"/>
        <v>0.8571428571428571</v>
      </c>
      <c r="AE42" s="9">
        <f t="shared" si="3"/>
        <v>0.2857142857142857</v>
      </c>
      <c r="AL42" s="17" t="s">
        <v>102</v>
      </c>
      <c r="AM42" s="7" t="s">
        <v>39</v>
      </c>
      <c r="AN42" s="7" t="s">
        <v>221</v>
      </c>
    </row>
    <row r="43" spans="1:40">
      <c r="A43" t="s">
        <v>103</v>
      </c>
      <c r="B43" s="9" t="s">
        <v>113</v>
      </c>
      <c r="C43" s="9" t="str">
        <f t="shared" si="0"/>
        <v>Benton-Franklin</v>
      </c>
      <c r="D43" s="5" t="s">
        <v>66</v>
      </c>
      <c r="E43" s="7" t="s">
        <v>3</v>
      </c>
      <c r="F43" s="2">
        <f t="shared" si="4"/>
        <v>56.5</v>
      </c>
      <c r="G43" s="2">
        <f t="shared" si="5"/>
        <v>56.5</v>
      </c>
      <c r="H43" s="2">
        <f t="shared" si="6"/>
        <v>56.5</v>
      </c>
      <c r="I43">
        <v>68</v>
      </c>
      <c r="J43">
        <v>45</v>
      </c>
      <c r="K43">
        <v>47</v>
      </c>
      <c r="L43">
        <v>47</v>
      </c>
      <c r="M43">
        <v>44</v>
      </c>
      <c r="N43">
        <v>45</v>
      </c>
      <c r="O43">
        <v>39</v>
      </c>
      <c r="P43">
        <v>49</v>
      </c>
      <c r="Q43">
        <v>28</v>
      </c>
      <c r="R43">
        <v>25</v>
      </c>
      <c r="U43" s="72">
        <f t="shared" si="7"/>
        <v>606.5</v>
      </c>
      <c r="V43" s="9">
        <f t="shared" si="8"/>
        <v>141</v>
      </c>
      <c r="W43" s="9">
        <f t="shared" si="9"/>
        <v>56.5</v>
      </c>
      <c r="Y43">
        <v>6</v>
      </c>
      <c r="Z43">
        <v>13</v>
      </c>
      <c r="AA43">
        <v>9</v>
      </c>
      <c r="AC43" s="9">
        <f t="shared" si="1"/>
        <v>0.10619469026548672</v>
      </c>
      <c r="AD43" s="9">
        <f t="shared" si="2"/>
        <v>0.23008849557522124</v>
      </c>
      <c r="AE43" s="9">
        <f t="shared" si="3"/>
        <v>0.15929203539823009</v>
      </c>
    </row>
    <row r="44" spans="1:40">
      <c r="A44" t="s">
        <v>103</v>
      </c>
      <c r="B44" s="9" t="s">
        <v>113</v>
      </c>
      <c r="C44" s="9" t="str">
        <f t="shared" si="0"/>
        <v>Chelan-Douglas-Okanogan</v>
      </c>
      <c r="D44" s="5" t="s">
        <v>67</v>
      </c>
      <c r="E44" s="7" t="s">
        <v>4</v>
      </c>
      <c r="F44" s="2">
        <f t="shared" si="4"/>
        <v>19</v>
      </c>
      <c r="G44" s="2">
        <f t="shared" si="5"/>
        <v>19</v>
      </c>
      <c r="H44" s="2">
        <f t="shared" si="6"/>
        <v>0</v>
      </c>
      <c r="I44">
        <v>20</v>
      </c>
      <c r="J44">
        <v>18</v>
      </c>
      <c r="K44">
        <v>22</v>
      </c>
      <c r="L44">
        <v>17</v>
      </c>
      <c r="M44">
        <v>11</v>
      </c>
      <c r="N44">
        <v>20</v>
      </c>
      <c r="O44">
        <v>20</v>
      </c>
      <c r="P44">
        <v>19</v>
      </c>
      <c r="Q44">
        <v>19</v>
      </c>
      <c r="R44">
        <v>14</v>
      </c>
      <c r="U44" s="72">
        <f t="shared" si="7"/>
        <v>218</v>
      </c>
      <c r="V44" s="9">
        <f t="shared" si="8"/>
        <v>72</v>
      </c>
      <c r="W44" s="9">
        <f t="shared" si="9"/>
        <v>19</v>
      </c>
      <c r="Y44">
        <v>3</v>
      </c>
      <c r="Z44">
        <v>4</v>
      </c>
      <c r="AA44">
        <v>0</v>
      </c>
      <c r="AC44" s="9">
        <f t="shared" si="1"/>
        <v>0.15789473684210525</v>
      </c>
      <c r="AD44" s="9">
        <f t="shared" si="2"/>
        <v>0.21052631578947367</v>
      </c>
      <c r="AE44" s="9">
        <f t="shared" si="3"/>
        <v>0</v>
      </c>
    </row>
    <row r="45" spans="1:40">
      <c r="A45" t="s">
        <v>103</v>
      </c>
      <c r="B45" s="9" t="s">
        <v>113</v>
      </c>
      <c r="C45" s="9" t="str">
        <f t="shared" si="0"/>
        <v>Clallam-Jefferson-Kitsap</v>
      </c>
      <c r="D45" s="5" t="s">
        <v>68</v>
      </c>
      <c r="E45" s="6" t="s">
        <v>5</v>
      </c>
      <c r="F45" s="2">
        <f t="shared" si="4"/>
        <v>30</v>
      </c>
      <c r="G45" s="2">
        <f t="shared" si="5"/>
        <v>30</v>
      </c>
      <c r="H45" s="2">
        <f t="shared" si="6"/>
        <v>0</v>
      </c>
      <c r="I45">
        <v>30</v>
      </c>
      <c r="J45">
        <v>30</v>
      </c>
      <c r="K45">
        <v>23</v>
      </c>
      <c r="L45">
        <v>29</v>
      </c>
      <c r="M45">
        <v>24</v>
      </c>
      <c r="N45">
        <v>23</v>
      </c>
      <c r="O45">
        <v>33</v>
      </c>
      <c r="P45">
        <v>28</v>
      </c>
      <c r="Q45">
        <v>40</v>
      </c>
      <c r="R45">
        <v>22</v>
      </c>
      <c r="U45" s="72">
        <f t="shared" si="7"/>
        <v>342</v>
      </c>
      <c r="V45" s="9">
        <f t="shared" si="8"/>
        <v>123</v>
      </c>
      <c r="W45" s="9">
        <f t="shared" si="9"/>
        <v>30</v>
      </c>
      <c r="Y45">
        <v>4</v>
      </c>
      <c r="Z45">
        <v>17</v>
      </c>
      <c r="AA45">
        <v>0</v>
      </c>
      <c r="AC45" s="9">
        <f t="shared" si="1"/>
        <v>0.13333333333333333</v>
      </c>
      <c r="AD45" s="9">
        <f t="shared" si="2"/>
        <v>0.56666666666666665</v>
      </c>
      <c r="AE45" s="9">
        <f t="shared" si="3"/>
        <v>0</v>
      </c>
    </row>
    <row r="46" spans="1:40">
      <c r="A46" t="s">
        <v>103</v>
      </c>
      <c r="B46" s="9" t="s">
        <v>113</v>
      </c>
      <c r="C46" s="9" t="str">
        <f t="shared" si="0"/>
        <v>Clark</v>
      </c>
      <c r="D46" s="5" t="s">
        <v>69</v>
      </c>
      <c r="E46" s="6" t="s">
        <v>6</v>
      </c>
      <c r="F46" s="2">
        <f t="shared" si="4"/>
        <v>155</v>
      </c>
      <c r="G46" s="2">
        <f t="shared" si="5"/>
        <v>155</v>
      </c>
      <c r="H46" s="2">
        <f t="shared" si="6"/>
        <v>154.99999999999997</v>
      </c>
      <c r="I46">
        <v>152</v>
      </c>
      <c r="J46">
        <v>158</v>
      </c>
      <c r="K46">
        <v>154</v>
      </c>
      <c r="L46">
        <v>132</v>
      </c>
      <c r="M46">
        <v>139</v>
      </c>
      <c r="N46">
        <v>144</v>
      </c>
      <c r="O46">
        <v>116</v>
      </c>
      <c r="P46">
        <v>124</v>
      </c>
      <c r="Q46">
        <v>85</v>
      </c>
      <c r="R46">
        <v>70</v>
      </c>
      <c r="U46" s="72">
        <f t="shared" si="7"/>
        <v>1739</v>
      </c>
      <c r="V46" s="9">
        <f t="shared" si="8"/>
        <v>395</v>
      </c>
      <c r="W46" s="9">
        <f t="shared" si="9"/>
        <v>155</v>
      </c>
      <c r="Y46">
        <v>23</v>
      </c>
      <c r="Z46">
        <v>28</v>
      </c>
      <c r="AA46">
        <v>21</v>
      </c>
      <c r="AC46" s="9">
        <f t="shared" si="1"/>
        <v>0.14838709677419354</v>
      </c>
      <c r="AD46" s="9">
        <f t="shared" si="2"/>
        <v>0.18064516129032257</v>
      </c>
      <c r="AE46" s="9">
        <f t="shared" si="3"/>
        <v>0.13548387096774195</v>
      </c>
    </row>
    <row r="47" spans="1:40">
      <c r="A47" t="s">
        <v>103</v>
      </c>
      <c r="B47" s="9" t="s">
        <v>113</v>
      </c>
      <c r="C47" s="9" t="str">
        <f t="shared" si="0"/>
        <v>SE WA (Adams-Asotin-Columia-Garfield-Walla Walla-Whitman)</v>
      </c>
      <c r="D47" s="5" t="s">
        <v>70</v>
      </c>
      <c r="E47" s="6" t="s">
        <v>7</v>
      </c>
      <c r="F47" s="2">
        <f t="shared" si="4"/>
        <v>0</v>
      </c>
      <c r="G47" s="2">
        <f t="shared" si="5"/>
        <v>0</v>
      </c>
      <c r="H47" s="2">
        <f t="shared" si="6"/>
        <v>0</v>
      </c>
      <c r="I47">
        <v>2</v>
      </c>
      <c r="J47">
        <v>2</v>
      </c>
      <c r="K47">
        <v>3</v>
      </c>
      <c r="L47">
        <v>1</v>
      </c>
      <c r="M47">
        <v>6</v>
      </c>
      <c r="N47">
        <v>2</v>
      </c>
      <c r="O47">
        <v>2</v>
      </c>
      <c r="P47">
        <v>2</v>
      </c>
      <c r="Q47">
        <v>1</v>
      </c>
      <c r="R47">
        <v>1</v>
      </c>
      <c r="U47" s="72">
        <f t="shared" si="7"/>
        <v>22</v>
      </c>
      <c r="V47" s="9">
        <f t="shared" si="8"/>
        <v>6</v>
      </c>
      <c r="W47" s="9">
        <f t="shared" si="9"/>
        <v>2</v>
      </c>
      <c r="Y47">
        <v>0</v>
      </c>
      <c r="Z47">
        <v>0</v>
      </c>
      <c r="AA47">
        <v>0</v>
      </c>
      <c r="AC47" s="9">
        <f t="shared" si="1"/>
        <v>0</v>
      </c>
      <c r="AD47" s="9">
        <f t="shared" si="2"/>
        <v>0</v>
      </c>
      <c r="AE47" s="9">
        <f t="shared" si="3"/>
        <v>0</v>
      </c>
    </row>
    <row r="48" spans="1:40">
      <c r="A48" t="s">
        <v>103</v>
      </c>
      <c r="B48" s="9" t="s">
        <v>113</v>
      </c>
      <c r="C48" s="9" t="str">
        <f t="shared" si="0"/>
        <v>Rural SW WA (Cowlitz-Grays Harbor -Lewis - Mason -Pacific-Wahkiakum)</v>
      </c>
      <c r="D48" s="5" t="s">
        <v>71</v>
      </c>
      <c r="E48" s="6" t="s">
        <v>8</v>
      </c>
      <c r="F48" s="2">
        <f t="shared" si="4"/>
        <v>45</v>
      </c>
      <c r="G48" s="2">
        <f t="shared" si="5"/>
        <v>45</v>
      </c>
      <c r="H48" s="2">
        <f t="shared" si="6"/>
        <v>0</v>
      </c>
      <c r="I48">
        <v>47</v>
      </c>
      <c r="J48">
        <v>43</v>
      </c>
      <c r="K48">
        <v>46</v>
      </c>
      <c r="L48">
        <v>50</v>
      </c>
      <c r="M48">
        <v>34</v>
      </c>
      <c r="N48">
        <v>44</v>
      </c>
      <c r="O48">
        <v>45</v>
      </c>
      <c r="P48">
        <v>44</v>
      </c>
      <c r="Q48">
        <v>27</v>
      </c>
      <c r="R48">
        <v>31</v>
      </c>
      <c r="U48" s="72">
        <f t="shared" si="7"/>
        <v>501</v>
      </c>
      <c r="V48" s="9">
        <f t="shared" si="8"/>
        <v>147</v>
      </c>
      <c r="W48" s="9">
        <f t="shared" si="9"/>
        <v>45</v>
      </c>
      <c r="Y48">
        <v>9</v>
      </c>
      <c r="Z48">
        <v>5</v>
      </c>
      <c r="AA48">
        <v>0</v>
      </c>
      <c r="AC48" s="9">
        <f t="shared" si="1"/>
        <v>0.2</v>
      </c>
      <c r="AD48" s="9">
        <f t="shared" si="2"/>
        <v>0.1111111111111111</v>
      </c>
      <c r="AE48" s="9">
        <f t="shared" si="3"/>
        <v>0</v>
      </c>
    </row>
    <row r="49" spans="1:31">
      <c r="A49" t="s">
        <v>103</v>
      </c>
      <c r="B49" s="9" t="s">
        <v>113</v>
      </c>
      <c r="C49" s="9" t="str">
        <f t="shared" si="0"/>
        <v>Chelan-Douglas-Okanogan</v>
      </c>
      <c r="D49" s="5" t="s">
        <v>72</v>
      </c>
      <c r="E49" s="6" t="s">
        <v>9</v>
      </c>
      <c r="F49" s="2">
        <f t="shared" si="4"/>
        <v>0</v>
      </c>
      <c r="G49" s="2">
        <f t="shared" si="5"/>
        <v>5.5</v>
      </c>
      <c r="H49" s="2">
        <f t="shared" si="6"/>
        <v>0</v>
      </c>
      <c r="I49">
        <v>6</v>
      </c>
      <c r="J49">
        <v>5</v>
      </c>
      <c r="K49">
        <v>7</v>
      </c>
      <c r="L49">
        <v>4</v>
      </c>
      <c r="M49">
        <v>5</v>
      </c>
      <c r="N49">
        <v>3</v>
      </c>
      <c r="O49">
        <v>8</v>
      </c>
      <c r="P49">
        <v>8</v>
      </c>
      <c r="Q49">
        <v>8</v>
      </c>
      <c r="R49">
        <v>2</v>
      </c>
      <c r="U49" s="72">
        <f t="shared" si="7"/>
        <v>61.5</v>
      </c>
      <c r="V49" s="9">
        <f t="shared" si="8"/>
        <v>26</v>
      </c>
      <c r="W49" s="9">
        <f t="shared" si="9"/>
        <v>5.5</v>
      </c>
      <c r="Y49">
        <v>0</v>
      </c>
      <c r="Z49">
        <v>2</v>
      </c>
      <c r="AA49">
        <v>0</v>
      </c>
      <c r="AC49" s="9">
        <f t="shared" si="1"/>
        <v>0</v>
      </c>
      <c r="AD49" s="9">
        <f t="shared" si="2"/>
        <v>0.36363636363636365</v>
      </c>
      <c r="AE49" s="9">
        <f t="shared" si="3"/>
        <v>0</v>
      </c>
    </row>
    <row r="50" spans="1:31">
      <c r="A50" t="s">
        <v>103</v>
      </c>
      <c r="B50" s="9" t="s">
        <v>113</v>
      </c>
      <c r="C50" s="9" t="str">
        <f t="shared" si="0"/>
        <v>NE WA (Ferry, Stevens, Lincoln, Pend Orielle)</v>
      </c>
      <c r="D50" s="5" t="s">
        <v>73</v>
      </c>
      <c r="E50" s="6" t="s">
        <v>10</v>
      </c>
      <c r="F50" s="2">
        <f t="shared" si="4"/>
        <v>2.5</v>
      </c>
      <c r="G50" s="2">
        <f t="shared" si="5"/>
        <v>0</v>
      </c>
      <c r="H50" s="2">
        <f t="shared" si="6"/>
        <v>2.5</v>
      </c>
      <c r="I50">
        <v>2</v>
      </c>
      <c r="J50">
        <v>3</v>
      </c>
      <c r="K50">
        <v>4</v>
      </c>
      <c r="L50">
        <v>6</v>
      </c>
      <c r="M50">
        <v>3</v>
      </c>
      <c r="N50">
        <v>6</v>
      </c>
      <c r="O50">
        <v>1</v>
      </c>
      <c r="P50">
        <v>6</v>
      </c>
      <c r="Q50">
        <v>2</v>
      </c>
      <c r="R50">
        <v>3</v>
      </c>
      <c r="U50" s="72">
        <f t="shared" si="7"/>
        <v>41</v>
      </c>
      <c r="V50" s="9">
        <f t="shared" si="8"/>
        <v>12</v>
      </c>
      <c r="W50" s="9">
        <f t="shared" si="9"/>
        <v>2.5</v>
      </c>
      <c r="Y50">
        <v>1</v>
      </c>
      <c r="Z50">
        <v>0</v>
      </c>
      <c r="AA50">
        <v>1</v>
      </c>
      <c r="AC50" s="9">
        <f t="shared" si="1"/>
        <v>0.4</v>
      </c>
      <c r="AD50" s="9">
        <f t="shared" si="2"/>
        <v>0</v>
      </c>
      <c r="AE50" s="9">
        <f t="shared" si="3"/>
        <v>0.4</v>
      </c>
    </row>
    <row r="51" spans="1:31">
      <c r="A51" t="s">
        <v>103</v>
      </c>
      <c r="B51" s="9" t="s">
        <v>113</v>
      </c>
      <c r="C51" s="9" t="str">
        <f t="shared" si="0"/>
        <v>Benton-Franklin</v>
      </c>
      <c r="D51" s="5" t="s">
        <v>74</v>
      </c>
      <c r="E51" s="6" t="s">
        <v>11</v>
      </c>
      <c r="F51" s="2">
        <f t="shared" si="4"/>
        <v>21.5</v>
      </c>
      <c r="G51" s="2">
        <f t="shared" si="5"/>
        <v>21.5</v>
      </c>
      <c r="H51" s="2">
        <f t="shared" si="6"/>
        <v>0</v>
      </c>
      <c r="I51">
        <v>26</v>
      </c>
      <c r="J51">
        <v>17</v>
      </c>
      <c r="K51">
        <v>25</v>
      </c>
      <c r="L51">
        <v>23</v>
      </c>
      <c r="M51">
        <v>26</v>
      </c>
      <c r="N51">
        <v>19</v>
      </c>
      <c r="O51">
        <v>18</v>
      </c>
      <c r="P51">
        <v>11</v>
      </c>
      <c r="Q51">
        <v>14</v>
      </c>
      <c r="R51">
        <v>10</v>
      </c>
      <c r="U51" s="72">
        <f t="shared" si="7"/>
        <v>232</v>
      </c>
      <c r="V51" s="9">
        <f t="shared" si="8"/>
        <v>53</v>
      </c>
      <c r="W51" s="9">
        <f t="shared" si="9"/>
        <v>21.5</v>
      </c>
      <c r="Y51">
        <v>2</v>
      </c>
      <c r="Z51">
        <v>5</v>
      </c>
      <c r="AA51">
        <v>0</v>
      </c>
      <c r="AC51" s="9">
        <f t="shared" si="1"/>
        <v>9.3023255813953487E-2</v>
      </c>
      <c r="AD51" s="9">
        <f t="shared" si="2"/>
        <v>0.23255813953488372</v>
      </c>
      <c r="AE51" s="9">
        <f t="shared" si="3"/>
        <v>0</v>
      </c>
    </row>
    <row r="52" spans="1:31">
      <c r="A52" t="s">
        <v>103</v>
      </c>
      <c r="B52" s="9" t="s">
        <v>113</v>
      </c>
      <c r="C52" s="9" t="str">
        <f t="shared" si="0"/>
        <v>SE WA (Adams-Asotin-Columia-Garfield-Walla Walla-Whitman)</v>
      </c>
      <c r="D52" s="5" t="s">
        <v>75</v>
      </c>
      <c r="E52" s="6" t="s">
        <v>12</v>
      </c>
      <c r="F52" s="2">
        <f t="shared" si="4"/>
        <v>0</v>
      </c>
      <c r="G52" s="2">
        <f t="shared" si="5"/>
        <v>0</v>
      </c>
      <c r="H52" s="2">
        <f t="shared" si="6"/>
        <v>0</v>
      </c>
      <c r="I52">
        <v>3</v>
      </c>
      <c r="J52">
        <v>0</v>
      </c>
      <c r="K52">
        <v>2</v>
      </c>
      <c r="L52">
        <v>0</v>
      </c>
      <c r="M52">
        <v>0</v>
      </c>
      <c r="N52">
        <v>1</v>
      </c>
      <c r="O52">
        <v>0</v>
      </c>
      <c r="P52">
        <v>0</v>
      </c>
      <c r="Q52">
        <v>0</v>
      </c>
      <c r="R52">
        <v>0</v>
      </c>
      <c r="U52" s="72">
        <f t="shared" si="7"/>
        <v>6</v>
      </c>
      <c r="V52" s="9">
        <f t="shared" si="8"/>
        <v>0</v>
      </c>
      <c r="W52" s="9">
        <f t="shared" si="9"/>
        <v>1.5</v>
      </c>
      <c r="Y52">
        <v>0</v>
      </c>
      <c r="Z52">
        <v>0</v>
      </c>
      <c r="AA52">
        <v>0</v>
      </c>
      <c r="AC52" s="9">
        <f t="shared" si="1"/>
        <v>0</v>
      </c>
      <c r="AD52" s="9">
        <f t="shared" si="2"/>
        <v>0</v>
      </c>
      <c r="AE52" s="9">
        <f t="shared" si="3"/>
        <v>0</v>
      </c>
    </row>
    <row r="53" spans="1:31">
      <c r="A53" t="s">
        <v>103</v>
      </c>
      <c r="B53" s="9" t="s">
        <v>113</v>
      </c>
      <c r="C53" s="9" t="str">
        <f t="shared" si="0"/>
        <v>Central WA (Grant-Kittitas-Klickitat-Skamania-Yakima)</v>
      </c>
      <c r="D53" s="5" t="s">
        <v>76</v>
      </c>
      <c r="E53" s="6" t="s">
        <v>13</v>
      </c>
      <c r="F53" s="2">
        <f t="shared" si="4"/>
        <v>25</v>
      </c>
      <c r="G53" s="2">
        <f t="shared" si="5"/>
        <v>24.999999999999996</v>
      </c>
      <c r="H53" s="2">
        <f t="shared" si="6"/>
        <v>25</v>
      </c>
      <c r="I53">
        <v>33</v>
      </c>
      <c r="J53">
        <v>17</v>
      </c>
      <c r="K53">
        <v>33</v>
      </c>
      <c r="L53">
        <v>24</v>
      </c>
      <c r="M53">
        <v>30</v>
      </c>
      <c r="N53">
        <v>25</v>
      </c>
      <c r="O53">
        <v>26</v>
      </c>
      <c r="P53">
        <v>17</v>
      </c>
      <c r="Q53">
        <v>12</v>
      </c>
      <c r="R53">
        <v>20</v>
      </c>
      <c r="U53" s="72">
        <f t="shared" si="7"/>
        <v>312</v>
      </c>
      <c r="V53" s="9">
        <f t="shared" si="8"/>
        <v>75</v>
      </c>
      <c r="W53" s="9">
        <f t="shared" si="9"/>
        <v>25</v>
      </c>
      <c r="Y53">
        <v>6</v>
      </c>
      <c r="Z53">
        <v>7</v>
      </c>
      <c r="AA53">
        <v>1</v>
      </c>
      <c r="AC53" s="9">
        <f t="shared" si="1"/>
        <v>0.24</v>
      </c>
      <c r="AD53" s="9">
        <f t="shared" si="2"/>
        <v>0.28000000000000003</v>
      </c>
      <c r="AE53" s="9">
        <f t="shared" si="3"/>
        <v>0.04</v>
      </c>
    </row>
    <row r="54" spans="1:31">
      <c r="A54" t="s">
        <v>103</v>
      </c>
      <c r="B54" s="9" t="s">
        <v>113</v>
      </c>
      <c r="C54" s="9" t="str">
        <f t="shared" si="0"/>
        <v>Rural SW WA (Cowlitz-Grays Harbor -Lewis - Mason -Pacific-Wahkiakum)</v>
      </c>
      <c r="D54" s="5" t="s">
        <v>77</v>
      </c>
      <c r="E54" s="7" t="s">
        <v>14</v>
      </c>
      <c r="F54" s="2">
        <f t="shared" si="4"/>
        <v>24.5</v>
      </c>
      <c r="G54" s="2">
        <f t="shared" si="5"/>
        <v>24.5</v>
      </c>
      <c r="H54" s="2">
        <f t="shared" si="6"/>
        <v>0</v>
      </c>
      <c r="I54">
        <v>19</v>
      </c>
      <c r="J54">
        <v>30</v>
      </c>
      <c r="K54">
        <v>23</v>
      </c>
      <c r="L54">
        <v>27</v>
      </c>
      <c r="M54">
        <v>25</v>
      </c>
      <c r="N54">
        <v>22</v>
      </c>
      <c r="O54">
        <v>20</v>
      </c>
      <c r="P54">
        <v>15</v>
      </c>
      <c r="Q54">
        <v>17</v>
      </c>
      <c r="R54">
        <v>11</v>
      </c>
      <c r="U54" s="72">
        <f t="shared" si="7"/>
        <v>258</v>
      </c>
      <c r="V54" s="9">
        <f t="shared" si="8"/>
        <v>63</v>
      </c>
      <c r="W54" s="9">
        <f t="shared" si="9"/>
        <v>24.5</v>
      </c>
      <c r="Y54">
        <v>5</v>
      </c>
      <c r="Z54">
        <v>3</v>
      </c>
      <c r="AA54">
        <v>0</v>
      </c>
      <c r="AC54" s="9">
        <f t="shared" si="1"/>
        <v>0.20408163265306123</v>
      </c>
      <c r="AD54" s="9">
        <f t="shared" si="2"/>
        <v>0.12244897959183673</v>
      </c>
      <c r="AE54" s="9">
        <f t="shared" si="3"/>
        <v>0</v>
      </c>
    </row>
    <row r="55" spans="1:31">
      <c r="A55" t="s">
        <v>103</v>
      </c>
      <c r="B55" s="9" t="s">
        <v>113</v>
      </c>
      <c r="C55" s="9" t="str">
        <f t="shared" si="0"/>
        <v>Skagit-San Juan -Island</v>
      </c>
      <c r="D55" s="5" t="s">
        <v>78</v>
      </c>
      <c r="E55" s="6" t="s">
        <v>15</v>
      </c>
      <c r="F55" s="2">
        <f t="shared" si="4"/>
        <v>42.5</v>
      </c>
      <c r="G55" s="2">
        <f t="shared" si="5"/>
        <v>42.5</v>
      </c>
      <c r="H55" s="2">
        <f t="shared" si="6"/>
        <v>42.5</v>
      </c>
      <c r="I55">
        <v>46</v>
      </c>
      <c r="J55">
        <v>39</v>
      </c>
      <c r="K55">
        <v>40</v>
      </c>
      <c r="L55">
        <v>39</v>
      </c>
      <c r="M55">
        <v>46</v>
      </c>
      <c r="N55">
        <v>38</v>
      </c>
      <c r="O55">
        <v>42</v>
      </c>
      <c r="P55">
        <v>38</v>
      </c>
      <c r="Q55">
        <v>33</v>
      </c>
      <c r="R55">
        <v>22</v>
      </c>
      <c r="U55" s="72">
        <f t="shared" si="7"/>
        <v>510.5</v>
      </c>
      <c r="V55" s="9">
        <f t="shared" si="8"/>
        <v>135</v>
      </c>
      <c r="W55" s="9">
        <f t="shared" si="9"/>
        <v>42.5</v>
      </c>
      <c r="Y55">
        <v>34</v>
      </c>
      <c r="Z55">
        <v>24</v>
      </c>
      <c r="AA55">
        <v>18</v>
      </c>
      <c r="AC55" s="9">
        <f t="shared" si="1"/>
        <v>0.8</v>
      </c>
      <c r="AD55" s="9">
        <f t="shared" si="2"/>
        <v>0.56470588235294117</v>
      </c>
      <c r="AE55" s="9">
        <f t="shared" si="3"/>
        <v>0.42352941176470588</v>
      </c>
    </row>
    <row r="56" spans="1:31">
      <c r="A56" t="s">
        <v>103</v>
      </c>
      <c r="B56" s="9" t="s">
        <v>113</v>
      </c>
      <c r="C56" s="9" t="str">
        <f t="shared" si="0"/>
        <v>Clallam-Jefferson-Kitsap</v>
      </c>
      <c r="D56" s="4" t="s">
        <v>79</v>
      </c>
      <c r="E56" s="7" t="s">
        <v>16</v>
      </c>
      <c r="F56" s="2">
        <f t="shared" si="4"/>
        <v>53.5</v>
      </c>
      <c r="G56" s="2">
        <f t="shared" si="5"/>
        <v>53.500000000000007</v>
      </c>
      <c r="H56" s="2">
        <f t="shared" si="6"/>
        <v>53.500000000000007</v>
      </c>
      <c r="I56">
        <v>54</v>
      </c>
      <c r="J56">
        <v>53</v>
      </c>
      <c r="K56">
        <v>66</v>
      </c>
      <c r="L56">
        <v>63</v>
      </c>
      <c r="M56">
        <v>52</v>
      </c>
      <c r="N56">
        <v>42</v>
      </c>
      <c r="O56">
        <v>6</v>
      </c>
      <c r="P56">
        <v>8</v>
      </c>
      <c r="Q56">
        <v>2</v>
      </c>
      <c r="R56">
        <v>2</v>
      </c>
      <c r="U56" s="72">
        <f t="shared" si="7"/>
        <v>508.5</v>
      </c>
      <c r="V56" s="9">
        <f t="shared" si="8"/>
        <v>18</v>
      </c>
      <c r="W56" s="9">
        <f t="shared" si="9"/>
        <v>53.5</v>
      </c>
      <c r="Y56">
        <v>44</v>
      </c>
      <c r="Z56">
        <v>31</v>
      </c>
      <c r="AA56">
        <v>29</v>
      </c>
      <c r="AC56" s="9">
        <f t="shared" si="1"/>
        <v>0.82242990654205606</v>
      </c>
      <c r="AD56" s="9">
        <f t="shared" si="2"/>
        <v>0.57943925233644855</v>
      </c>
      <c r="AE56" s="9">
        <f t="shared" si="3"/>
        <v>0.54205607476635509</v>
      </c>
    </row>
    <row r="57" spans="1:31">
      <c r="A57" t="s">
        <v>103</v>
      </c>
      <c r="B57" s="9" t="s">
        <v>113</v>
      </c>
      <c r="C57" s="9" t="str">
        <f t="shared" si="0"/>
        <v>King</v>
      </c>
      <c r="D57" s="5" t="s">
        <v>80</v>
      </c>
      <c r="E57" s="7" t="s">
        <v>17</v>
      </c>
      <c r="F57" s="2">
        <f t="shared" si="4"/>
        <v>413</v>
      </c>
      <c r="G57" s="2">
        <f t="shared" si="5"/>
        <v>413</v>
      </c>
      <c r="H57" s="2">
        <f t="shared" si="6"/>
        <v>412.99999999999994</v>
      </c>
      <c r="I57">
        <v>436</v>
      </c>
      <c r="J57">
        <v>390</v>
      </c>
      <c r="K57">
        <v>391</v>
      </c>
      <c r="L57">
        <v>368</v>
      </c>
      <c r="M57">
        <v>359</v>
      </c>
      <c r="N57">
        <v>367</v>
      </c>
      <c r="O57">
        <v>260</v>
      </c>
      <c r="P57">
        <v>265</v>
      </c>
      <c r="Q57">
        <v>238</v>
      </c>
      <c r="R57">
        <v>235</v>
      </c>
      <c r="U57" s="72">
        <f t="shared" si="7"/>
        <v>4548</v>
      </c>
      <c r="V57" s="9">
        <f t="shared" si="8"/>
        <v>998</v>
      </c>
      <c r="W57" s="9">
        <f t="shared" si="9"/>
        <v>413</v>
      </c>
      <c r="Y57">
        <v>40</v>
      </c>
      <c r="Z57">
        <v>83</v>
      </c>
      <c r="AA57">
        <v>13</v>
      </c>
      <c r="AC57" s="9">
        <f t="shared" si="1"/>
        <v>9.6852300242130748E-2</v>
      </c>
      <c r="AD57" s="9">
        <f t="shared" si="2"/>
        <v>0.2009685230024213</v>
      </c>
      <c r="AE57" s="9">
        <f t="shared" si="3"/>
        <v>3.1476997578692496E-2</v>
      </c>
    </row>
    <row r="58" spans="1:31">
      <c r="A58" t="s">
        <v>103</v>
      </c>
      <c r="B58" s="9" t="s">
        <v>113</v>
      </c>
      <c r="C58" s="9" t="str">
        <f t="shared" si="0"/>
        <v>Clallam-Jefferson-Kitsap</v>
      </c>
      <c r="D58" s="5" t="s">
        <v>81</v>
      </c>
      <c r="E58" s="7" t="s">
        <v>18</v>
      </c>
      <c r="F58" s="2">
        <f t="shared" si="4"/>
        <v>125.5</v>
      </c>
      <c r="G58" s="2">
        <f t="shared" si="5"/>
        <v>125.5</v>
      </c>
      <c r="H58" s="2">
        <f t="shared" si="6"/>
        <v>125.5</v>
      </c>
      <c r="I58">
        <v>125</v>
      </c>
      <c r="J58">
        <v>126</v>
      </c>
      <c r="K58">
        <v>129</v>
      </c>
      <c r="L58">
        <v>123</v>
      </c>
      <c r="M58">
        <v>107</v>
      </c>
      <c r="N58">
        <v>116</v>
      </c>
      <c r="O58">
        <v>92</v>
      </c>
      <c r="P58">
        <v>91</v>
      </c>
      <c r="Q58">
        <v>88</v>
      </c>
      <c r="R58">
        <v>79</v>
      </c>
      <c r="U58" s="72">
        <f t="shared" si="7"/>
        <v>1452.5</v>
      </c>
      <c r="V58" s="9">
        <f t="shared" si="8"/>
        <v>350</v>
      </c>
      <c r="W58" s="9">
        <f t="shared" si="9"/>
        <v>125.5</v>
      </c>
      <c r="Y58">
        <v>16</v>
      </c>
      <c r="Z58">
        <v>26</v>
      </c>
      <c r="AA58">
        <v>5</v>
      </c>
      <c r="AC58" s="9">
        <f t="shared" si="1"/>
        <v>0.12749003984063745</v>
      </c>
      <c r="AD58" s="9">
        <f t="shared" si="2"/>
        <v>0.20717131474103587</v>
      </c>
      <c r="AE58" s="9">
        <f t="shared" si="3"/>
        <v>3.9840637450199202E-2</v>
      </c>
    </row>
    <row r="59" spans="1:31">
      <c r="A59" t="s">
        <v>103</v>
      </c>
      <c r="B59" s="9" t="s">
        <v>113</v>
      </c>
      <c r="C59" s="9" t="str">
        <f t="shared" si="0"/>
        <v>Central WA (Grant-Kittitas-Klickitat-Skamania-Yakima)</v>
      </c>
      <c r="D59" s="5" t="s">
        <v>82</v>
      </c>
      <c r="E59" s="7" t="s">
        <v>19</v>
      </c>
      <c r="F59" s="2">
        <f t="shared" si="4"/>
        <v>20.5</v>
      </c>
      <c r="G59" s="2">
        <f t="shared" si="5"/>
        <v>20.5</v>
      </c>
      <c r="H59" s="2">
        <f t="shared" si="6"/>
        <v>20.5</v>
      </c>
      <c r="I59">
        <v>21</v>
      </c>
      <c r="J59">
        <v>20</v>
      </c>
      <c r="K59">
        <v>25</v>
      </c>
      <c r="L59">
        <v>19</v>
      </c>
      <c r="M59">
        <v>22</v>
      </c>
      <c r="N59">
        <v>22</v>
      </c>
      <c r="O59">
        <v>30</v>
      </c>
      <c r="P59">
        <v>17</v>
      </c>
      <c r="Q59">
        <v>10</v>
      </c>
      <c r="R59">
        <v>15</v>
      </c>
      <c r="U59" s="72">
        <f t="shared" si="7"/>
        <v>262.5</v>
      </c>
      <c r="V59" s="9">
        <f t="shared" si="8"/>
        <v>72</v>
      </c>
      <c r="W59" s="9">
        <f t="shared" si="9"/>
        <v>20.5</v>
      </c>
      <c r="Y59">
        <v>1</v>
      </c>
      <c r="Z59">
        <v>2</v>
      </c>
      <c r="AA59">
        <v>1</v>
      </c>
      <c r="AC59" s="9">
        <f t="shared" si="1"/>
        <v>4.878048780487805E-2</v>
      </c>
      <c r="AD59" s="9">
        <f t="shared" si="2"/>
        <v>9.7560975609756101E-2</v>
      </c>
      <c r="AE59" s="9">
        <f t="shared" si="3"/>
        <v>4.878048780487805E-2</v>
      </c>
    </row>
    <row r="60" spans="1:31">
      <c r="A60" t="s">
        <v>103</v>
      </c>
      <c r="B60" s="9" t="s">
        <v>113</v>
      </c>
      <c r="C60" s="9" t="str">
        <f t="shared" si="0"/>
        <v>Central WA (Grant-Kittitas-Klickitat-Skamania-Yakima)</v>
      </c>
      <c r="D60" s="5" t="s">
        <v>83</v>
      </c>
      <c r="E60" s="7" t="s">
        <v>20</v>
      </c>
      <c r="F60" s="2">
        <f t="shared" si="4"/>
        <v>0</v>
      </c>
      <c r="G60" s="2">
        <f t="shared" si="5"/>
        <v>7.5</v>
      </c>
      <c r="H60" s="2">
        <f t="shared" si="6"/>
        <v>0</v>
      </c>
      <c r="I60">
        <v>6</v>
      </c>
      <c r="J60">
        <v>9</v>
      </c>
      <c r="K60">
        <v>10</v>
      </c>
      <c r="L60">
        <v>10</v>
      </c>
      <c r="M60">
        <v>7</v>
      </c>
      <c r="N60">
        <v>10</v>
      </c>
      <c r="O60">
        <v>9</v>
      </c>
      <c r="P60">
        <v>6</v>
      </c>
      <c r="Q60">
        <v>8</v>
      </c>
      <c r="R60">
        <v>11</v>
      </c>
      <c r="U60" s="72">
        <f t="shared" si="7"/>
        <v>93.5</v>
      </c>
      <c r="V60" s="9">
        <f t="shared" si="8"/>
        <v>34</v>
      </c>
      <c r="W60" s="9">
        <f t="shared" si="9"/>
        <v>7.5</v>
      </c>
      <c r="Y60">
        <v>0</v>
      </c>
      <c r="Z60">
        <v>4</v>
      </c>
      <c r="AA60">
        <v>0</v>
      </c>
      <c r="AC60" s="9">
        <f t="shared" si="1"/>
        <v>0</v>
      </c>
      <c r="AD60" s="9">
        <f t="shared" si="2"/>
        <v>0.53333333333333333</v>
      </c>
      <c r="AE60" s="9">
        <f t="shared" si="3"/>
        <v>0</v>
      </c>
    </row>
    <row r="61" spans="1:31">
      <c r="A61" t="s">
        <v>103</v>
      </c>
      <c r="B61" s="9" t="s">
        <v>113</v>
      </c>
      <c r="C61" s="9" t="str">
        <f t="shared" si="0"/>
        <v>Rural SW WA (Cowlitz-Grays Harbor -Lewis - Mason -Pacific-Wahkiakum)</v>
      </c>
      <c r="D61" s="5" t="s">
        <v>84</v>
      </c>
      <c r="E61" s="7" t="s">
        <v>21</v>
      </c>
      <c r="F61" s="2">
        <f t="shared" si="4"/>
        <v>37</v>
      </c>
      <c r="G61" s="2">
        <f t="shared" si="5"/>
        <v>37</v>
      </c>
      <c r="H61" s="2">
        <f t="shared" si="6"/>
        <v>0</v>
      </c>
      <c r="I61">
        <v>35</v>
      </c>
      <c r="J61">
        <v>39</v>
      </c>
      <c r="K61">
        <v>46</v>
      </c>
      <c r="L61">
        <v>33</v>
      </c>
      <c r="M61">
        <v>41</v>
      </c>
      <c r="N61">
        <v>36</v>
      </c>
      <c r="O61">
        <v>34</v>
      </c>
      <c r="P61">
        <v>23</v>
      </c>
      <c r="Q61">
        <v>25</v>
      </c>
      <c r="R61">
        <v>20</v>
      </c>
      <c r="U61" s="72">
        <f t="shared" si="7"/>
        <v>406</v>
      </c>
      <c r="V61" s="9">
        <f t="shared" si="8"/>
        <v>102</v>
      </c>
      <c r="W61" s="9">
        <f t="shared" si="9"/>
        <v>37</v>
      </c>
      <c r="Y61">
        <v>3</v>
      </c>
      <c r="Z61">
        <v>12</v>
      </c>
      <c r="AA61">
        <v>0</v>
      </c>
      <c r="AC61" s="9">
        <f t="shared" si="1"/>
        <v>8.1081081081081086E-2</v>
      </c>
      <c r="AD61" s="9">
        <f t="shared" si="2"/>
        <v>0.32432432432432434</v>
      </c>
      <c r="AE61" s="9">
        <f t="shared" si="3"/>
        <v>0</v>
      </c>
    </row>
    <row r="62" spans="1:31">
      <c r="A62" t="s">
        <v>103</v>
      </c>
      <c r="B62" s="9" t="s">
        <v>113</v>
      </c>
      <c r="C62" s="9" t="str">
        <f t="shared" si="0"/>
        <v>NE WA (Ferry, Stevens, Lincoln, Pend Orielle)</v>
      </c>
      <c r="D62" s="5" t="s">
        <v>85</v>
      </c>
      <c r="E62" s="7" t="s">
        <v>22</v>
      </c>
      <c r="F62" s="2">
        <f t="shared" si="4"/>
        <v>0</v>
      </c>
      <c r="G62" s="2">
        <f t="shared" si="5"/>
        <v>5</v>
      </c>
      <c r="H62" s="2">
        <f t="shared" si="6"/>
        <v>5</v>
      </c>
      <c r="I62">
        <v>7</v>
      </c>
      <c r="J62">
        <v>3</v>
      </c>
      <c r="K62">
        <v>5</v>
      </c>
      <c r="L62">
        <v>3</v>
      </c>
      <c r="M62">
        <v>5</v>
      </c>
      <c r="N62">
        <v>4</v>
      </c>
      <c r="O62">
        <v>10</v>
      </c>
      <c r="P62">
        <v>4</v>
      </c>
      <c r="Q62">
        <v>2</v>
      </c>
      <c r="R62">
        <v>2</v>
      </c>
      <c r="U62" s="72">
        <f t="shared" si="7"/>
        <v>55</v>
      </c>
      <c r="V62" s="9">
        <f t="shared" si="8"/>
        <v>18</v>
      </c>
      <c r="W62" s="9">
        <f t="shared" si="9"/>
        <v>5</v>
      </c>
      <c r="Y62">
        <v>0</v>
      </c>
      <c r="Z62">
        <v>3</v>
      </c>
      <c r="AA62">
        <v>1</v>
      </c>
      <c r="AC62" s="9">
        <f t="shared" si="1"/>
        <v>0</v>
      </c>
      <c r="AD62" s="9">
        <f t="shared" si="2"/>
        <v>0.6</v>
      </c>
      <c r="AE62" s="9">
        <f t="shared" si="3"/>
        <v>0.2</v>
      </c>
    </row>
    <row r="63" spans="1:31">
      <c r="A63" t="s">
        <v>103</v>
      </c>
      <c r="B63" s="9" t="s">
        <v>113</v>
      </c>
      <c r="C63" s="9" t="str">
        <f t="shared" si="0"/>
        <v>Rural SW WA (Cowlitz-Grays Harbor -Lewis - Mason -Pacific-Wahkiakum)</v>
      </c>
      <c r="D63" s="5" t="s">
        <v>86</v>
      </c>
      <c r="E63" s="7" t="s">
        <v>23</v>
      </c>
      <c r="F63" s="2">
        <f t="shared" si="4"/>
        <v>18.5</v>
      </c>
      <c r="G63" s="2">
        <f t="shared" si="5"/>
        <v>18.5</v>
      </c>
      <c r="H63" s="2">
        <f t="shared" si="6"/>
        <v>0</v>
      </c>
      <c r="I63">
        <v>12</v>
      </c>
      <c r="J63">
        <v>25</v>
      </c>
      <c r="K63">
        <v>20</v>
      </c>
      <c r="L63">
        <v>26</v>
      </c>
      <c r="M63">
        <v>16</v>
      </c>
      <c r="N63">
        <v>29</v>
      </c>
      <c r="O63">
        <v>24</v>
      </c>
      <c r="P63">
        <v>24</v>
      </c>
      <c r="Q63">
        <v>16</v>
      </c>
      <c r="R63">
        <v>22</v>
      </c>
      <c r="U63" s="72">
        <f t="shared" si="7"/>
        <v>251</v>
      </c>
      <c r="V63" s="9">
        <f t="shared" si="8"/>
        <v>86</v>
      </c>
      <c r="W63" s="9">
        <f t="shared" si="9"/>
        <v>18.5</v>
      </c>
      <c r="Y63">
        <v>8</v>
      </c>
      <c r="Z63">
        <v>11</v>
      </c>
      <c r="AA63">
        <v>0</v>
      </c>
      <c r="AC63" s="9">
        <f t="shared" si="1"/>
        <v>0.43243243243243246</v>
      </c>
      <c r="AD63" s="9">
        <f t="shared" si="2"/>
        <v>0.59459459459459463</v>
      </c>
      <c r="AE63" s="9">
        <f t="shared" si="3"/>
        <v>0</v>
      </c>
    </row>
    <row r="64" spans="1:31">
      <c r="A64" t="s">
        <v>103</v>
      </c>
      <c r="B64" s="9" t="s">
        <v>113</v>
      </c>
      <c r="C64" s="9" t="str">
        <f t="shared" si="0"/>
        <v>Chelan-Douglas-Okanogan</v>
      </c>
      <c r="D64" s="5" t="s">
        <v>87</v>
      </c>
      <c r="E64" s="7" t="s">
        <v>24</v>
      </c>
      <c r="F64" s="2">
        <f t="shared" si="4"/>
        <v>14</v>
      </c>
      <c r="G64" s="2">
        <f t="shared" si="5"/>
        <v>14</v>
      </c>
      <c r="H64" s="2">
        <f t="shared" si="6"/>
        <v>0</v>
      </c>
      <c r="I64">
        <v>10</v>
      </c>
      <c r="J64">
        <v>18</v>
      </c>
      <c r="K64">
        <v>10</v>
      </c>
      <c r="L64">
        <v>13</v>
      </c>
      <c r="M64">
        <v>8</v>
      </c>
      <c r="N64">
        <v>12</v>
      </c>
      <c r="O64">
        <v>10</v>
      </c>
      <c r="P64">
        <v>8</v>
      </c>
      <c r="Q64">
        <v>8</v>
      </c>
      <c r="R64">
        <v>7</v>
      </c>
      <c r="U64" s="72">
        <f t="shared" si="7"/>
        <v>132</v>
      </c>
      <c r="V64" s="9">
        <f t="shared" si="8"/>
        <v>33</v>
      </c>
      <c r="W64" s="9">
        <f t="shared" si="9"/>
        <v>14</v>
      </c>
      <c r="Y64">
        <v>1</v>
      </c>
      <c r="Z64">
        <v>1</v>
      </c>
      <c r="AA64">
        <v>0</v>
      </c>
      <c r="AC64" s="9">
        <f t="shared" si="1"/>
        <v>7.1428571428571425E-2</v>
      </c>
      <c r="AD64" s="9">
        <f t="shared" si="2"/>
        <v>7.1428571428571425E-2</v>
      </c>
      <c r="AE64" s="9">
        <f t="shared" si="3"/>
        <v>0</v>
      </c>
    </row>
    <row r="65" spans="1:31">
      <c r="A65" t="s">
        <v>103</v>
      </c>
      <c r="B65" s="9" t="s">
        <v>113</v>
      </c>
      <c r="C65" s="9" t="str">
        <f t="shared" si="0"/>
        <v>Rural SW WA (Cowlitz-Grays Harbor -Lewis - Mason -Pacific-Wahkiakum)</v>
      </c>
      <c r="D65" s="5" t="s">
        <v>88</v>
      </c>
      <c r="E65" s="7" t="s">
        <v>25</v>
      </c>
      <c r="F65" s="2">
        <f t="shared" si="4"/>
        <v>7.5</v>
      </c>
      <c r="G65" s="2">
        <f t="shared" si="5"/>
        <v>7.5</v>
      </c>
      <c r="H65" s="2">
        <f t="shared" si="6"/>
        <v>0</v>
      </c>
      <c r="I65">
        <v>6</v>
      </c>
      <c r="J65">
        <v>9</v>
      </c>
      <c r="K65">
        <v>7</v>
      </c>
      <c r="L65">
        <v>7</v>
      </c>
      <c r="M65">
        <v>7</v>
      </c>
      <c r="N65">
        <v>4</v>
      </c>
      <c r="O65">
        <v>5</v>
      </c>
      <c r="P65">
        <v>8</v>
      </c>
      <c r="Q65">
        <v>6</v>
      </c>
      <c r="R65">
        <v>1</v>
      </c>
      <c r="U65" s="72">
        <f t="shared" si="7"/>
        <v>75</v>
      </c>
      <c r="V65" s="9">
        <f t="shared" si="8"/>
        <v>20</v>
      </c>
      <c r="W65" s="9">
        <f t="shared" si="9"/>
        <v>7.5</v>
      </c>
      <c r="Y65">
        <v>2</v>
      </c>
      <c r="Z65">
        <v>1</v>
      </c>
      <c r="AA65">
        <v>0</v>
      </c>
      <c r="AC65" s="9">
        <f t="shared" ref="AC65:AC128" si="10">Y65/W65</f>
        <v>0.26666666666666666</v>
      </c>
      <c r="AD65" s="9">
        <f t="shared" ref="AD65:AD128" si="11">Z65/W65</f>
        <v>0.13333333333333333</v>
      </c>
      <c r="AE65" s="9">
        <f t="shared" ref="AE65:AE128" si="12">AA65/W65</f>
        <v>0</v>
      </c>
    </row>
    <row r="66" spans="1:31">
      <c r="A66" t="s">
        <v>103</v>
      </c>
      <c r="B66" s="9" t="s">
        <v>113</v>
      </c>
      <c r="C66" s="9" t="str">
        <f t="shared" ref="C66:C129" si="13">VLOOKUP(D66,$AL$4:$AN$42,3,)</f>
        <v>NE WA (Ferry, Stevens, Lincoln, Pend Orielle)</v>
      </c>
      <c r="D66" s="5" t="s">
        <v>89</v>
      </c>
      <c r="E66" s="7" t="s">
        <v>26</v>
      </c>
      <c r="F66" s="2">
        <f t="shared" si="4"/>
        <v>0</v>
      </c>
      <c r="G66" s="2">
        <f t="shared" si="5"/>
        <v>4.5</v>
      </c>
      <c r="H66" s="2">
        <f t="shared" si="6"/>
        <v>0</v>
      </c>
      <c r="I66">
        <v>6</v>
      </c>
      <c r="J66">
        <v>3</v>
      </c>
      <c r="K66">
        <v>4</v>
      </c>
      <c r="L66">
        <v>3</v>
      </c>
      <c r="M66">
        <v>3</v>
      </c>
      <c r="N66">
        <v>2</v>
      </c>
      <c r="O66">
        <v>2</v>
      </c>
      <c r="P66">
        <v>2</v>
      </c>
      <c r="Q66">
        <v>2</v>
      </c>
      <c r="R66">
        <v>1</v>
      </c>
      <c r="U66" s="72">
        <f t="shared" si="7"/>
        <v>32.5</v>
      </c>
      <c r="V66" s="9">
        <f t="shared" si="8"/>
        <v>7</v>
      </c>
      <c r="W66" s="9">
        <f t="shared" si="9"/>
        <v>4.5</v>
      </c>
      <c r="Y66">
        <v>0</v>
      </c>
      <c r="Z66">
        <v>3</v>
      </c>
      <c r="AA66">
        <v>0</v>
      </c>
      <c r="AC66" s="9">
        <f t="shared" si="10"/>
        <v>0</v>
      </c>
      <c r="AD66" s="9">
        <f t="shared" si="11"/>
        <v>0.66666666666666663</v>
      </c>
      <c r="AE66" s="9">
        <f t="shared" si="12"/>
        <v>0</v>
      </c>
    </row>
    <row r="67" spans="1:31">
      <c r="A67" t="s">
        <v>103</v>
      </c>
      <c r="B67" s="9" t="s">
        <v>113</v>
      </c>
      <c r="C67" s="9" t="str">
        <f t="shared" si="13"/>
        <v>Pierce</v>
      </c>
      <c r="D67" s="5" t="s">
        <v>90</v>
      </c>
      <c r="E67" s="7" t="s">
        <v>27</v>
      </c>
      <c r="F67" s="2">
        <f t="shared" ref="F67:F130" si="14">IF(Y67&gt;0,Y67/AC67,0)</f>
        <v>290</v>
      </c>
      <c r="G67" s="2">
        <f t="shared" ref="G67:G130" si="15">IF(Z67&gt;0,Z67/AD67,0)</f>
        <v>290</v>
      </c>
      <c r="H67" s="2">
        <f t="shared" ref="H67:H130" si="16">IF(AA67&gt;0,AA67/AE67,0)</f>
        <v>290</v>
      </c>
      <c r="I67">
        <v>288</v>
      </c>
      <c r="J67">
        <v>292</v>
      </c>
      <c r="K67">
        <v>283</v>
      </c>
      <c r="L67">
        <v>256</v>
      </c>
      <c r="M67">
        <v>243</v>
      </c>
      <c r="N67">
        <v>197</v>
      </c>
      <c r="O67">
        <v>192</v>
      </c>
      <c r="P67">
        <v>183</v>
      </c>
      <c r="Q67">
        <v>149</v>
      </c>
      <c r="R67">
        <v>146</v>
      </c>
      <c r="U67" s="72">
        <f t="shared" ref="U67:U130" si="17">SUM(F67:T67)</f>
        <v>3099</v>
      </c>
      <c r="V67" s="9">
        <f t="shared" ref="V67:V130" si="18">SUM(O67:T67)</f>
        <v>670</v>
      </c>
      <c r="W67" s="9">
        <f t="shared" ref="W67:W130" si="19">AVERAGE(I67:J67)</f>
        <v>290</v>
      </c>
      <c r="Y67">
        <v>75</v>
      </c>
      <c r="Z67">
        <v>87</v>
      </c>
      <c r="AA67">
        <v>8</v>
      </c>
      <c r="AC67" s="9">
        <f t="shared" si="10"/>
        <v>0.25862068965517243</v>
      </c>
      <c r="AD67" s="9">
        <f t="shared" si="11"/>
        <v>0.3</v>
      </c>
      <c r="AE67" s="9">
        <f t="shared" si="12"/>
        <v>2.7586206896551724E-2</v>
      </c>
    </row>
    <row r="68" spans="1:31">
      <c r="A68" t="s">
        <v>103</v>
      </c>
      <c r="B68" s="9" t="s">
        <v>113</v>
      </c>
      <c r="C68" s="9" t="str">
        <f t="shared" si="13"/>
        <v>Skagit-San Juan -Island</v>
      </c>
      <c r="D68" s="5" t="s">
        <v>91</v>
      </c>
      <c r="E68" s="7" t="s">
        <v>28</v>
      </c>
      <c r="F68" s="2">
        <f t="shared" si="14"/>
        <v>0</v>
      </c>
      <c r="G68" s="2">
        <f t="shared" si="15"/>
        <v>9</v>
      </c>
      <c r="H68" s="2">
        <f t="shared" si="16"/>
        <v>0</v>
      </c>
      <c r="I68">
        <v>8</v>
      </c>
      <c r="J68">
        <v>10</v>
      </c>
      <c r="K68">
        <v>8</v>
      </c>
      <c r="L68">
        <v>7</v>
      </c>
      <c r="M68">
        <v>6</v>
      </c>
      <c r="N68">
        <v>6</v>
      </c>
      <c r="O68">
        <v>9</v>
      </c>
      <c r="P68">
        <v>4</v>
      </c>
      <c r="Q68">
        <v>2</v>
      </c>
      <c r="R68">
        <v>1</v>
      </c>
      <c r="U68" s="72">
        <f t="shared" si="17"/>
        <v>70</v>
      </c>
      <c r="V68" s="9">
        <f t="shared" si="18"/>
        <v>16</v>
      </c>
      <c r="W68" s="9">
        <f t="shared" si="19"/>
        <v>9</v>
      </c>
      <c r="Y68">
        <v>0</v>
      </c>
      <c r="Z68">
        <v>8</v>
      </c>
      <c r="AA68">
        <v>0</v>
      </c>
      <c r="AC68" s="9">
        <f t="shared" si="10"/>
        <v>0</v>
      </c>
      <c r="AD68" s="9">
        <f t="shared" si="11"/>
        <v>0.88888888888888884</v>
      </c>
      <c r="AE68" s="9">
        <f t="shared" si="12"/>
        <v>0</v>
      </c>
    </row>
    <row r="69" spans="1:31">
      <c r="A69" t="s">
        <v>103</v>
      </c>
      <c r="B69" s="9" t="s">
        <v>113</v>
      </c>
      <c r="C69" s="9" t="str">
        <f t="shared" si="13"/>
        <v>Skagit-San Juan -Island</v>
      </c>
      <c r="D69" s="5" t="s">
        <v>92</v>
      </c>
      <c r="E69" s="7" t="s">
        <v>29</v>
      </c>
      <c r="F69" s="2">
        <f t="shared" si="14"/>
        <v>49.5</v>
      </c>
      <c r="G69" s="2">
        <f t="shared" si="15"/>
        <v>49.5</v>
      </c>
      <c r="H69" s="2">
        <f t="shared" si="16"/>
        <v>49.499999999999993</v>
      </c>
      <c r="I69">
        <v>42</v>
      </c>
      <c r="J69">
        <v>57</v>
      </c>
      <c r="K69">
        <v>54</v>
      </c>
      <c r="L69">
        <v>58</v>
      </c>
      <c r="M69">
        <v>38</v>
      </c>
      <c r="N69">
        <v>47</v>
      </c>
      <c r="O69">
        <v>29</v>
      </c>
      <c r="P69">
        <v>33</v>
      </c>
      <c r="Q69">
        <v>19</v>
      </c>
      <c r="R69">
        <v>15</v>
      </c>
      <c r="U69" s="72">
        <f t="shared" si="17"/>
        <v>540.5</v>
      </c>
      <c r="V69" s="9">
        <f t="shared" si="18"/>
        <v>96</v>
      </c>
      <c r="W69" s="9">
        <f t="shared" si="19"/>
        <v>49.5</v>
      </c>
      <c r="Y69">
        <v>17</v>
      </c>
      <c r="Z69">
        <v>25</v>
      </c>
      <c r="AA69">
        <v>4</v>
      </c>
      <c r="AC69" s="9">
        <f t="shared" si="10"/>
        <v>0.34343434343434343</v>
      </c>
      <c r="AD69" s="9">
        <f t="shared" si="11"/>
        <v>0.50505050505050508</v>
      </c>
      <c r="AE69" s="9">
        <f t="shared" si="12"/>
        <v>8.0808080808080815E-2</v>
      </c>
    </row>
    <row r="70" spans="1:31">
      <c r="A70" t="s">
        <v>103</v>
      </c>
      <c r="B70" s="9" t="s">
        <v>113</v>
      </c>
      <c r="C70" s="9" t="str">
        <f t="shared" si="13"/>
        <v>Central WA (Grant-Kittitas-Klickitat-Skamania-Yakima)</v>
      </c>
      <c r="D70" s="5" t="s">
        <v>93</v>
      </c>
      <c r="E70" s="7" t="s">
        <v>30</v>
      </c>
      <c r="F70" s="2">
        <f t="shared" si="14"/>
        <v>0</v>
      </c>
      <c r="G70" s="2">
        <f t="shared" si="15"/>
        <v>0</v>
      </c>
      <c r="H70" s="2">
        <f t="shared" si="16"/>
        <v>4</v>
      </c>
      <c r="I70">
        <v>2</v>
      </c>
      <c r="J70">
        <v>6</v>
      </c>
      <c r="K70">
        <v>2</v>
      </c>
      <c r="L70">
        <v>6</v>
      </c>
      <c r="M70">
        <v>2</v>
      </c>
      <c r="N70">
        <v>4</v>
      </c>
      <c r="O70">
        <v>3</v>
      </c>
      <c r="P70">
        <v>4</v>
      </c>
      <c r="Q70">
        <v>5</v>
      </c>
      <c r="R70">
        <v>2</v>
      </c>
      <c r="U70" s="72">
        <f t="shared" si="17"/>
        <v>40</v>
      </c>
      <c r="V70" s="9">
        <f t="shared" si="18"/>
        <v>14</v>
      </c>
      <c r="W70" s="9">
        <f t="shared" si="19"/>
        <v>4</v>
      </c>
      <c r="Y70">
        <v>0</v>
      </c>
      <c r="Z70">
        <v>0</v>
      </c>
      <c r="AA70">
        <v>1</v>
      </c>
      <c r="AC70" s="9">
        <f t="shared" si="10"/>
        <v>0</v>
      </c>
      <c r="AD70" s="9">
        <f t="shared" si="11"/>
        <v>0</v>
      </c>
      <c r="AE70" s="9">
        <f t="shared" si="12"/>
        <v>0.25</v>
      </c>
    </row>
    <row r="71" spans="1:31">
      <c r="A71" t="s">
        <v>103</v>
      </c>
      <c r="B71" s="9" t="s">
        <v>113</v>
      </c>
      <c r="C71" s="9" t="str">
        <f t="shared" si="13"/>
        <v>Snohomish</v>
      </c>
      <c r="D71" s="5" t="s">
        <v>94</v>
      </c>
      <c r="E71" s="7" t="s">
        <v>31</v>
      </c>
      <c r="F71" s="2">
        <f t="shared" si="14"/>
        <v>217</v>
      </c>
      <c r="G71" s="2">
        <f t="shared" si="15"/>
        <v>217</v>
      </c>
      <c r="H71" s="2">
        <f t="shared" si="16"/>
        <v>217</v>
      </c>
      <c r="I71">
        <v>207</v>
      </c>
      <c r="J71">
        <v>227</v>
      </c>
      <c r="K71">
        <v>221</v>
      </c>
      <c r="L71">
        <v>183</v>
      </c>
      <c r="M71">
        <v>184</v>
      </c>
      <c r="N71">
        <v>191</v>
      </c>
      <c r="O71">
        <v>139</v>
      </c>
      <c r="P71">
        <v>140</v>
      </c>
      <c r="Q71">
        <v>122</v>
      </c>
      <c r="R71">
        <v>120</v>
      </c>
      <c r="U71" s="72">
        <f t="shared" si="17"/>
        <v>2385</v>
      </c>
      <c r="V71" s="9">
        <f t="shared" si="18"/>
        <v>521</v>
      </c>
      <c r="W71" s="9">
        <f t="shared" si="19"/>
        <v>217</v>
      </c>
      <c r="Y71">
        <v>23</v>
      </c>
      <c r="Z71">
        <v>46</v>
      </c>
      <c r="AA71">
        <v>19</v>
      </c>
      <c r="AC71" s="9">
        <f t="shared" si="10"/>
        <v>0.10599078341013825</v>
      </c>
      <c r="AD71" s="9">
        <f t="shared" si="11"/>
        <v>0.2119815668202765</v>
      </c>
      <c r="AE71" s="9">
        <f t="shared" si="12"/>
        <v>8.755760368663594E-2</v>
      </c>
    </row>
    <row r="72" spans="1:31">
      <c r="A72" t="s">
        <v>103</v>
      </c>
      <c r="B72" s="9" t="s">
        <v>113</v>
      </c>
      <c r="C72" s="9" t="str">
        <f t="shared" si="13"/>
        <v>Spokane</v>
      </c>
      <c r="D72" s="5" t="s">
        <v>95</v>
      </c>
      <c r="E72" s="7" t="s">
        <v>32</v>
      </c>
      <c r="F72" s="2">
        <f t="shared" si="14"/>
        <v>172</v>
      </c>
      <c r="G72" s="2">
        <f t="shared" si="15"/>
        <v>172</v>
      </c>
      <c r="H72" s="2">
        <f t="shared" si="16"/>
        <v>172</v>
      </c>
      <c r="I72">
        <v>172</v>
      </c>
      <c r="J72">
        <v>172</v>
      </c>
      <c r="K72">
        <v>164</v>
      </c>
      <c r="L72">
        <v>165</v>
      </c>
      <c r="M72">
        <v>152</v>
      </c>
      <c r="N72">
        <v>125</v>
      </c>
      <c r="O72">
        <v>127</v>
      </c>
      <c r="P72">
        <v>111</v>
      </c>
      <c r="Q72">
        <v>78</v>
      </c>
      <c r="R72">
        <v>69</v>
      </c>
      <c r="U72" s="72">
        <f t="shared" si="17"/>
        <v>1851</v>
      </c>
      <c r="V72" s="9">
        <f t="shared" si="18"/>
        <v>385</v>
      </c>
      <c r="W72" s="9">
        <f t="shared" si="19"/>
        <v>172</v>
      </c>
      <c r="Y72">
        <v>19</v>
      </c>
      <c r="Z72">
        <v>21</v>
      </c>
      <c r="AA72">
        <v>2</v>
      </c>
      <c r="AC72" s="9">
        <f t="shared" si="10"/>
        <v>0.11046511627906977</v>
      </c>
      <c r="AD72" s="9">
        <f t="shared" si="11"/>
        <v>0.12209302325581395</v>
      </c>
      <c r="AE72" s="9">
        <f t="shared" si="12"/>
        <v>1.1627906976744186E-2</v>
      </c>
    </row>
    <row r="73" spans="1:31">
      <c r="A73" t="s">
        <v>103</v>
      </c>
      <c r="B73" s="9" t="s">
        <v>113</v>
      </c>
      <c r="C73" s="9" t="str">
        <f t="shared" si="13"/>
        <v>NE WA (Ferry, Stevens, Lincoln, Pend Orielle)</v>
      </c>
      <c r="D73" s="5" t="s">
        <v>96</v>
      </c>
      <c r="E73" s="7" t="s">
        <v>33</v>
      </c>
      <c r="F73" s="2">
        <f t="shared" si="14"/>
        <v>17</v>
      </c>
      <c r="G73" s="2">
        <f t="shared" si="15"/>
        <v>17</v>
      </c>
      <c r="H73" s="2">
        <f t="shared" si="16"/>
        <v>0</v>
      </c>
      <c r="I73">
        <v>20</v>
      </c>
      <c r="J73">
        <v>14</v>
      </c>
      <c r="K73">
        <v>17</v>
      </c>
      <c r="L73">
        <v>14</v>
      </c>
      <c r="M73">
        <v>30</v>
      </c>
      <c r="N73">
        <v>14</v>
      </c>
      <c r="O73">
        <v>17</v>
      </c>
      <c r="P73">
        <v>14</v>
      </c>
      <c r="Q73">
        <v>12</v>
      </c>
      <c r="R73">
        <v>15</v>
      </c>
      <c r="U73" s="72">
        <f t="shared" si="17"/>
        <v>201</v>
      </c>
      <c r="V73" s="9">
        <f t="shared" si="18"/>
        <v>58</v>
      </c>
      <c r="W73" s="9">
        <f t="shared" si="19"/>
        <v>17</v>
      </c>
      <c r="Y73">
        <v>4</v>
      </c>
      <c r="Z73">
        <v>14</v>
      </c>
      <c r="AA73">
        <v>0</v>
      </c>
      <c r="AC73" s="9">
        <f t="shared" si="10"/>
        <v>0.23529411764705882</v>
      </c>
      <c r="AD73" s="9">
        <f t="shared" si="11"/>
        <v>0.82352941176470584</v>
      </c>
      <c r="AE73" s="9">
        <f t="shared" si="12"/>
        <v>0</v>
      </c>
    </row>
    <row r="74" spans="1:31">
      <c r="A74" t="s">
        <v>103</v>
      </c>
      <c r="B74" s="9" t="s">
        <v>113</v>
      </c>
      <c r="C74" s="9" t="str">
        <f t="shared" si="13"/>
        <v>Thurston</v>
      </c>
      <c r="D74" s="5" t="s">
        <v>97</v>
      </c>
      <c r="E74" s="7" t="s">
        <v>34</v>
      </c>
      <c r="F74" s="2">
        <f t="shared" si="14"/>
        <v>135.5</v>
      </c>
      <c r="G74" s="2">
        <f t="shared" si="15"/>
        <v>135.5</v>
      </c>
      <c r="H74" s="2">
        <f t="shared" si="16"/>
        <v>135.5</v>
      </c>
      <c r="I74">
        <v>136</v>
      </c>
      <c r="J74">
        <v>135</v>
      </c>
      <c r="K74">
        <v>128</v>
      </c>
      <c r="L74">
        <v>121</v>
      </c>
      <c r="M74">
        <v>138</v>
      </c>
      <c r="N74">
        <v>123</v>
      </c>
      <c r="O74">
        <v>103</v>
      </c>
      <c r="P74">
        <v>94</v>
      </c>
      <c r="Q74">
        <v>103</v>
      </c>
      <c r="R74">
        <v>93</v>
      </c>
      <c r="U74" s="72">
        <f t="shared" si="17"/>
        <v>1580.5</v>
      </c>
      <c r="V74" s="9">
        <f t="shared" si="18"/>
        <v>393</v>
      </c>
      <c r="W74" s="9">
        <f t="shared" si="19"/>
        <v>135.5</v>
      </c>
      <c r="Y74">
        <v>30</v>
      </c>
      <c r="Z74">
        <v>57</v>
      </c>
      <c r="AA74">
        <v>19</v>
      </c>
      <c r="AC74" s="9">
        <f t="shared" si="10"/>
        <v>0.22140221402214022</v>
      </c>
      <c r="AD74" s="9">
        <f t="shared" si="11"/>
        <v>0.42066420664206644</v>
      </c>
      <c r="AE74" s="9">
        <f t="shared" si="12"/>
        <v>0.14022140221402213</v>
      </c>
    </row>
    <row r="75" spans="1:31">
      <c r="A75" t="s">
        <v>103</v>
      </c>
      <c r="B75" s="9" t="s">
        <v>113</v>
      </c>
      <c r="C75" s="9" t="str">
        <f t="shared" si="13"/>
        <v>Rural SW WA (Cowlitz-Grays Harbor -Lewis - Mason -Pacific-Wahkiakum)</v>
      </c>
      <c r="D75" s="5" t="s">
        <v>98</v>
      </c>
      <c r="E75" s="7" t="s">
        <v>35</v>
      </c>
      <c r="F75" s="2">
        <f t="shared" si="14"/>
        <v>0</v>
      </c>
      <c r="G75" s="2">
        <f t="shared" si="15"/>
        <v>0</v>
      </c>
      <c r="H75" s="2">
        <f t="shared" si="16"/>
        <v>0</v>
      </c>
      <c r="I75">
        <v>3</v>
      </c>
      <c r="J75">
        <v>0</v>
      </c>
      <c r="K75">
        <v>0</v>
      </c>
      <c r="L75">
        <v>1</v>
      </c>
      <c r="M75">
        <v>1</v>
      </c>
      <c r="N75">
        <v>0</v>
      </c>
      <c r="O75">
        <v>4</v>
      </c>
      <c r="P75">
        <v>0</v>
      </c>
      <c r="Q75">
        <v>3</v>
      </c>
      <c r="R75">
        <v>0</v>
      </c>
      <c r="U75" s="72">
        <f t="shared" si="17"/>
        <v>12</v>
      </c>
      <c r="V75" s="9">
        <f t="shared" si="18"/>
        <v>7</v>
      </c>
      <c r="W75" s="9">
        <f t="shared" si="19"/>
        <v>1.5</v>
      </c>
      <c r="Y75">
        <v>0</v>
      </c>
      <c r="Z75">
        <v>0</v>
      </c>
      <c r="AA75">
        <v>0</v>
      </c>
      <c r="AC75" s="9">
        <f t="shared" si="10"/>
        <v>0</v>
      </c>
      <c r="AD75" s="9">
        <f t="shared" si="11"/>
        <v>0</v>
      </c>
      <c r="AE75" s="9">
        <f t="shared" si="12"/>
        <v>0</v>
      </c>
    </row>
    <row r="76" spans="1:31">
      <c r="A76" t="s">
        <v>103</v>
      </c>
      <c r="B76" s="9" t="s">
        <v>113</v>
      </c>
      <c r="C76" s="9" t="str">
        <f t="shared" si="13"/>
        <v>SE WA (Adams-Asotin-Columia-Garfield-Walla Walla-Whitman)</v>
      </c>
      <c r="D76" s="5" t="s">
        <v>99</v>
      </c>
      <c r="E76" s="7" t="s">
        <v>36</v>
      </c>
      <c r="F76" s="2">
        <f t="shared" si="14"/>
        <v>20.5</v>
      </c>
      <c r="G76" s="2">
        <f t="shared" si="15"/>
        <v>20.5</v>
      </c>
      <c r="H76" s="2">
        <f t="shared" si="16"/>
        <v>0</v>
      </c>
      <c r="I76">
        <v>26</v>
      </c>
      <c r="J76">
        <v>15</v>
      </c>
      <c r="K76">
        <v>22</v>
      </c>
      <c r="L76">
        <v>24</v>
      </c>
      <c r="M76">
        <v>24</v>
      </c>
      <c r="N76">
        <v>13</v>
      </c>
      <c r="O76">
        <v>19</v>
      </c>
      <c r="P76">
        <v>7</v>
      </c>
      <c r="Q76">
        <v>11</v>
      </c>
      <c r="R76">
        <v>9</v>
      </c>
      <c r="U76" s="72">
        <f t="shared" si="17"/>
        <v>211</v>
      </c>
      <c r="V76" s="9">
        <f t="shared" si="18"/>
        <v>46</v>
      </c>
      <c r="W76" s="9">
        <f t="shared" si="19"/>
        <v>20.5</v>
      </c>
      <c r="Y76">
        <v>5</v>
      </c>
      <c r="Z76">
        <v>6</v>
      </c>
      <c r="AA76">
        <v>0</v>
      </c>
      <c r="AC76" s="9">
        <f t="shared" si="10"/>
        <v>0.24390243902439024</v>
      </c>
      <c r="AD76" s="9">
        <f t="shared" si="11"/>
        <v>0.29268292682926828</v>
      </c>
      <c r="AE76" s="9">
        <f t="shared" si="12"/>
        <v>0</v>
      </c>
    </row>
    <row r="77" spans="1:31">
      <c r="A77" t="s">
        <v>103</v>
      </c>
      <c r="B77" s="9" t="s">
        <v>113</v>
      </c>
      <c r="C77" s="9" t="str">
        <f t="shared" si="13"/>
        <v>Whatcom</v>
      </c>
      <c r="D77" s="5" t="s">
        <v>100</v>
      </c>
      <c r="E77" s="7" t="s">
        <v>37</v>
      </c>
      <c r="F77" s="2">
        <f t="shared" si="14"/>
        <v>100.5</v>
      </c>
      <c r="G77" s="2">
        <f t="shared" si="15"/>
        <v>100.5</v>
      </c>
      <c r="H77" s="2">
        <f t="shared" si="16"/>
        <v>100.5</v>
      </c>
      <c r="I77">
        <v>105</v>
      </c>
      <c r="J77">
        <v>96</v>
      </c>
      <c r="K77">
        <v>83</v>
      </c>
      <c r="L77">
        <v>97</v>
      </c>
      <c r="M77">
        <v>96</v>
      </c>
      <c r="N77">
        <v>91</v>
      </c>
      <c r="O77">
        <v>59</v>
      </c>
      <c r="P77">
        <v>73</v>
      </c>
      <c r="Q77">
        <v>55</v>
      </c>
      <c r="R77">
        <v>47</v>
      </c>
      <c r="U77" s="72">
        <f t="shared" si="17"/>
        <v>1103.5</v>
      </c>
      <c r="V77" s="9">
        <f t="shared" si="18"/>
        <v>234</v>
      </c>
      <c r="W77" s="9">
        <f t="shared" si="19"/>
        <v>100.5</v>
      </c>
      <c r="Y77">
        <v>47</v>
      </c>
      <c r="Z77">
        <v>29</v>
      </c>
      <c r="AA77">
        <v>17</v>
      </c>
      <c r="AC77" s="9">
        <f t="shared" si="10"/>
        <v>0.46766169154228854</v>
      </c>
      <c r="AD77" s="9">
        <f t="shared" si="11"/>
        <v>0.28855721393034828</v>
      </c>
      <c r="AE77" s="9">
        <f t="shared" si="12"/>
        <v>0.1691542288557214</v>
      </c>
    </row>
    <row r="78" spans="1:31">
      <c r="A78" t="s">
        <v>103</v>
      </c>
      <c r="B78" s="9" t="s">
        <v>113</v>
      </c>
      <c r="C78" s="9" t="str">
        <f t="shared" si="13"/>
        <v>SE WA (Adams-Asotin-Columia-Garfield-Walla Walla-Whitman)</v>
      </c>
      <c r="D78" s="5" t="s">
        <v>101</v>
      </c>
      <c r="E78" s="7" t="s">
        <v>38</v>
      </c>
      <c r="F78" s="2">
        <f t="shared" si="14"/>
        <v>12.5</v>
      </c>
      <c r="G78" s="2">
        <f t="shared" si="15"/>
        <v>12.5</v>
      </c>
      <c r="H78" s="2">
        <f t="shared" si="16"/>
        <v>12.5</v>
      </c>
      <c r="I78">
        <v>14</v>
      </c>
      <c r="J78">
        <v>11</v>
      </c>
      <c r="K78">
        <v>16</v>
      </c>
      <c r="L78">
        <v>10</v>
      </c>
      <c r="M78">
        <v>20</v>
      </c>
      <c r="N78">
        <v>14</v>
      </c>
      <c r="O78">
        <v>8</v>
      </c>
      <c r="P78">
        <v>12</v>
      </c>
      <c r="Q78">
        <v>8</v>
      </c>
      <c r="R78">
        <v>10</v>
      </c>
      <c r="U78" s="72">
        <f t="shared" si="17"/>
        <v>160.5</v>
      </c>
      <c r="V78" s="9">
        <f t="shared" si="18"/>
        <v>38</v>
      </c>
      <c r="W78" s="9">
        <f t="shared" si="19"/>
        <v>12.5</v>
      </c>
      <c r="Y78">
        <v>2</v>
      </c>
      <c r="Z78">
        <v>6</v>
      </c>
      <c r="AA78">
        <v>2</v>
      </c>
      <c r="AC78" s="9">
        <f t="shared" si="10"/>
        <v>0.16</v>
      </c>
      <c r="AD78" s="9">
        <f t="shared" si="11"/>
        <v>0.48</v>
      </c>
      <c r="AE78" s="9">
        <f t="shared" si="12"/>
        <v>0.16</v>
      </c>
    </row>
    <row r="79" spans="1:31">
      <c r="A79" s="9" t="s">
        <v>103</v>
      </c>
      <c r="B79" s="9" t="s">
        <v>113</v>
      </c>
      <c r="C79" s="9" t="str">
        <f t="shared" si="13"/>
        <v>Central WA (Grant-Kittitas-Klickitat-Skamania-Yakima)</v>
      </c>
      <c r="D79" s="5" t="s">
        <v>102</v>
      </c>
      <c r="E79" s="7" t="s">
        <v>39</v>
      </c>
      <c r="F79" s="2">
        <f t="shared" si="14"/>
        <v>60.5</v>
      </c>
      <c r="G79" s="2">
        <f t="shared" si="15"/>
        <v>60.5</v>
      </c>
      <c r="H79" s="2">
        <f t="shared" si="16"/>
        <v>60.5</v>
      </c>
      <c r="I79" s="2">
        <v>63</v>
      </c>
      <c r="J79" s="2">
        <v>58</v>
      </c>
      <c r="K79" s="2">
        <v>53</v>
      </c>
      <c r="L79" s="2">
        <v>64</v>
      </c>
      <c r="M79" s="2">
        <v>47</v>
      </c>
      <c r="N79" s="2">
        <v>64</v>
      </c>
      <c r="O79" s="2">
        <v>56</v>
      </c>
      <c r="P79" s="2">
        <v>42</v>
      </c>
      <c r="Q79" s="2">
        <v>38</v>
      </c>
      <c r="R79" s="2">
        <v>32</v>
      </c>
      <c r="U79" s="72">
        <f t="shared" si="17"/>
        <v>698.5</v>
      </c>
      <c r="V79" s="9">
        <f t="shared" si="18"/>
        <v>168</v>
      </c>
      <c r="W79" s="9">
        <f t="shared" si="19"/>
        <v>60.5</v>
      </c>
      <c r="X79" s="2"/>
      <c r="Y79" s="2">
        <v>16</v>
      </c>
      <c r="Z79" s="2">
        <v>23</v>
      </c>
      <c r="AA79" s="2">
        <v>2</v>
      </c>
      <c r="AC79" s="9">
        <f t="shared" si="10"/>
        <v>0.26446280991735538</v>
      </c>
      <c r="AD79" s="9">
        <f t="shared" si="11"/>
        <v>0.38016528925619836</v>
      </c>
      <c r="AE79" s="9">
        <f t="shared" si="12"/>
        <v>3.3057851239669422E-2</v>
      </c>
    </row>
    <row r="80" spans="1:31">
      <c r="A80" s="9" t="s">
        <v>104</v>
      </c>
      <c r="B80" s="9" t="s">
        <v>113</v>
      </c>
      <c r="C80" s="9" t="str">
        <f t="shared" si="13"/>
        <v>SE WA (Adams-Asotin-Columia-Garfield-Walla Walla-Whitman)</v>
      </c>
      <c r="D80" s="5" t="s">
        <v>64</v>
      </c>
      <c r="E80" s="7" t="s">
        <v>1</v>
      </c>
      <c r="F80" s="2">
        <f t="shared" si="14"/>
        <v>0</v>
      </c>
      <c r="G80" s="2">
        <f t="shared" si="15"/>
        <v>3.5</v>
      </c>
      <c r="H80" s="2">
        <f t="shared" si="16"/>
        <v>0</v>
      </c>
      <c r="I80">
        <v>1</v>
      </c>
      <c r="J80">
        <v>6</v>
      </c>
      <c r="K80">
        <v>1</v>
      </c>
      <c r="L80">
        <v>1</v>
      </c>
      <c r="M80">
        <v>4</v>
      </c>
      <c r="N80">
        <v>5</v>
      </c>
      <c r="O80">
        <v>0</v>
      </c>
      <c r="P80">
        <v>6</v>
      </c>
      <c r="Q80">
        <v>1</v>
      </c>
      <c r="R80">
        <v>1</v>
      </c>
      <c r="U80" s="72">
        <f t="shared" si="17"/>
        <v>29.5</v>
      </c>
      <c r="V80" s="9">
        <f t="shared" si="18"/>
        <v>8</v>
      </c>
      <c r="W80" s="9">
        <f t="shared" si="19"/>
        <v>3.5</v>
      </c>
      <c r="Y80">
        <v>0</v>
      </c>
      <c r="Z80">
        <v>2</v>
      </c>
      <c r="AA80">
        <v>0</v>
      </c>
      <c r="AC80" s="9">
        <f t="shared" si="10"/>
        <v>0</v>
      </c>
      <c r="AD80" s="9">
        <f t="shared" si="11"/>
        <v>0.5714285714285714</v>
      </c>
      <c r="AE80" s="9">
        <f t="shared" si="12"/>
        <v>0</v>
      </c>
    </row>
    <row r="81" spans="1:31">
      <c r="A81" s="9" t="s">
        <v>104</v>
      </c>
      <c r="B81" s="9" t="s">
        <v>113</v>
      </c>
      <c r="C81" s="9" t="str">
        <f t="shared" si="13"/>
        <v>SE WA (Adams-Asotin-Columia-Garfield-Walla Walla-Whitman)</v>
      </c>
      <c r="D81" s="5" t="s">
        <v>65</v>
      </c>
      <c r="E81" s="7" t="s">
        <v>2</v>
      </c>
      <c r="F81" s="2">
        <f t="shared" si="14"/>
        <v>0</v>
      </c>
      <c r="G81" s="2">
        <f t="shared" si="15"/>
        <v>0</v>
      </c>
      <c r="H81" s="2">
        <f t="shared" si="16"/>
        <v>0</v>
      </c>
      <c r="I81">
        <v>1</v>
      </c>
      <c r="J81">
        <v>2</v>
      </c>
      <c r="K81">
        <v>2</v>
      </c>
      <c r="L81">
        <v>1</v>
      </c>
      <c r="M81">
        <v>0</v>
      </c>
      <c r="N81">
        <v>3</v>
      </c>
      <c r="O81">
        <v>0</v>
      </c>
      <c r="P81">
        <v>1</v>
      </c>
      <c r="Q81">
        <v>2</v>
      </c>
      <c r="R81">
        <v>2</v>
      </c>
      <c r="U81" s="72">
        <f t="shared" si="17"/>
        <v>14</v>
      </c>
      <c r="V81" s="9">
        <f t="shared" si="18"/>
        <v>5</v>
      </c>
      <c r="W81" s="9">
        <f t="shared" si="19"/>
        <v>1.5</v>
      </c>
      <c r="Y81">
        <v>0</v>
      </c>
      <c r="Z81">
        <v>0</v>
      </c>
      <c r="AA81">
        <v>0</v>
      </c>
      <c r="AC81" s="9">
        <f t="shared" si="10"/>
        <v>0</v>
      </c>
      <c r="AD81" s="9">
        <f t="shared" si="11"/>
        <v>0</v>
      </c>
      <c r="AE81" s="9">
        <f t="shared" si="12"/>
        <v>0</v>
      </c>
    </row>
    <row r="82" spans="1:31">
      <c r="A82" s="9" t="s">
        <v>104</v>
      </c>
      <c r="B82" s="9" t="s">
        <v>113</v>
      </c>
      <c r="C82" s="9" t="str">
        <f t="shared" si="13"/>
        <v>Benton-Franklin</v>
      </c>
      <c r="D82" s="5" t="s">
        <v>66</v>
      </c>
      <c r="E82" s="7" t="s">
        <v>3</v>
      </c>
      <c r="F82" s="2">
        <f t="shared" si="14"/>
        <v>76</v>
      </c>
      <c r="G82" s="2">
        <f t="shared" si="15"/>
        <v>76</v>
      </c>
      <c r="H82" s="2">
        <f t="shared" si="16"/>
        <v>76</v>
      </c>
      <c r="I82">
        <v>82</v>
      </c>
      <c r="J82">
        <v>70</v>
      </c>
      <c r="K82">
        <v>61</v>
      </c>
      <c r="L82">
        <v>47</v>
      </c>
      <c r="M82">
        <v>56</v>
      </c>
      <c r="N82">
        <v>49</v>
      </c>
      <c r="O82">
        <v>40</v>
      </c>
      <c r="P82">
        <v>38</v>
      </c>
      <c r="Q82">
        <v>32</v>
      </c>
      <c r="R82">
        <v>31</v>
      </c>
      <c r="U82" s="72">
        <f t="shared" si="17"/>
        <v>734</v>
      </c>
      <c r="V82" s="9">
        <f t="shared" si="18"/>
        <v>141</v>
      </c>
      <c r="W82" s="9">
        <f t="shared" si="19"/>
        <v>76</v>
      </c>
      <c r="Y82">
        <v>10</v>
      </c>
      <c r="Z82">
        <v>15</v>
      </c>
      <c r="AA82">
        <v>3</v>
      </c>
      <c r="AC82" s="9">
        <f t="shared" si="10"/>
        <v>0.13157894736842105</v>
      </c>
      <c r="AD82" s="9">
        <f t="shared" si="11"/>
        <v>0.19736842105263158</v>
      </c>
      <c r="AE82" s="9">
        <f t="shared" si="12"/>
        <v>3.9473684210526314E-2</v>
      </c>
    </row>
    <row r="83" spans="1:31">
      <c r="A83" s="9" t="s">
        <v>104</v>
      </c>
      <c r="B83" s="9" t="s">
        <v>113</v>
      </c>
      <c r="C83" s="9" t="str">
        <f t="shared" si="13"/>
        <v>Chelan-Douglas-Okanogan</v>
      </c>
      <c r="D83" s="5" t="s">
        <v>67</v>
      </c>
      <c r="E83" s="7" t="s">
        <v>4</v>
      </c>
      <c r="F83" s="2">
        <f t="shared" si="14"/>
        <v>25.5</v>
      </c>
      <c r="G83" s="2">
        <f t="shared" si="15"/>
        <v>25.5</v>
      </c>
      <c r="H83" s="2">
        <f t="shared" si="16"/>
        <v>0</v>
      </c>
      <c r="I83">
        <v>23</v>
      </c>
      <c r="J83">
        <v>28</v>
      </c>
      <c r="K83">
        <v>26</v>
      </c>
      <c r="L83">
        <v>23</v>
      </c>
      <c r="M83">
        <v>23</v>
      </c>
      <c r="N83">
        <v>10</v>
      </c>
      <c r="O83">
        <v>18</v>
      </c>
      <c r="P83">
        <v>16</v>
      </c>
      <c r="Q83">
        <v>23</v>
      </c>
      <c r="R83">
        <v>14</v>
      </c>
      <c r="U83" s="72">
        <f t="shared" si="17"/>
        <v>255</v>
      </c>
      <c r="V83" s="9">
        <f t="shared" si="18"/>
        <v>71</v>
      </c>
      <c r="W83" s="9">
        <f t="shared" si="19"/>
        <v>25.5</v>
      </c>
      <c r="Y83">
        <v>2</v>
      </c>
      <c r="Z83">
        <v>10</v>
      </c>
      <c r="AA83">
        <v>0</v>
      </c>
      <c r="AC83" s="9">
        <f t="shared" si="10"/>
        <v>7.8431372549019607E-2</v>
      </c>
      <c r="AD83" s="9">
        <f t="shared" si="11"/>
        <v>0.39215686274509803</v>
      </c>
      <c r="AE83" s="9">
        <f t="shared" si="12"/>
        <v>0</v>
      </c>
    </row>
    <row r="84" spans="1:31">
      <c r="A84" s="9" t="s">
        <v>104</v>
      </c>
      <c r="B84" s="9" t="s">
        <v>113</v>
      </c>
      <c r="C84" s="9" t="str">
        <f t="shared" si="13"/>
        <v>Clallam-Jefferson-Kitsap</v>
      </c>
      <c r="D84" s="5" t="s">
        <v>68</v>
      </c>
      <c r="E84" s="6" t="s">
        <v>5</v>
      </c>
      <c r="F84" s="2">
        <f t="shared" si="14"/>
        <v>22.5</v>
      </c>
      <c r="G84" s="2">
        <f t="shared" si="15"/>
        <v>22.5</v>
      </c>
      <c r="H84" s="2">
        <f t="shared" si="16"/>
        <v>0</v>
      </c>
      <c r="I84">
        <v>25</v>
      </c>
      <c r="J84">
        <v>20</v>
      </c>
      <c r="K84">
        <v>32</v>
      </c>
      <c r="L84">
        <v>24</v>
      </c>
      <c r="M84">
        <v>32</v>
      </c>
      <c r="N84">
        <v>31</v>
      </c>
      <c r="O84">
        <v>24</v>
      </c>
      <c r="P84">
        <v>25</v>
      </c>
      <c r="Q84">
        <v>17</v>
      </c>
      <c r="R84">
        <v>28</v>
      </c>
      <c r="U84" s="72">
        <f t="shared" si="17"/>
        <v>303</v>
      </c>
      <c r="V84" s="9">
        <f t="shared" si="18"/>
        <v>94</v>
      </c>
      <c r="W84" s="9">
        <f t="shared" si="19"/>
        <v>22.5</v>
      </c>
      <c r="Y84">
        <v>2</v>
      </c>
      <c r="Z84">
        <v>6</v>
      </c>
      <c r="AA84">
        <v>0</v>
      </c>
      <c r="AC84" s="9">
        <f t="shared" si="10"/>
        <v>8.8888888888888892E-2</v>
      </c>
      <c r="AD84" s="9">
        <f t="shared" si="11"/>
        <v>0.26666666666666666</v>
      </c>
      <c r="AE84" s="9">
        <f t="shared" si="12"/>
        <v>0</v>
      </c>
    </row>
    <row r="85" spans="1:31">
      <c r="A85" s="9" t="s">
        <v>104</v>
      </c>
      <c r="B85" s="9" t="s">
        <v>113</v>
      </c>
      <c r="C85" s="9" t="str">
        <f t="shared" si="13"/>
        <v>Clark</v>
      </c>
      <c r="D85" s="5" t="s">
        <v>69</v>
      </c>
      <c r="E85" s="6" t="s">
        <v>6</v>
      </c>
      <c r="F85" s="2">
        <f t="shared" si="14"/>
        <v>153.5</v>
      </c>
      <c r="G85" s="2">
        <f t="shared" si="15"/>
        <v>153.5</v>
      </c>
      <c r="H85" s="2">
        <f t="shared" si="16"/>
        <v>153.5</v>
      </c>
      <c r="I85">
        <v>154</v>
      </c>
      <c r="J85">
        <v>153</v>
      </c>
      <c r="K85">
        <v>176</v>
      </c>
      <c r="L85">
        <v>148</v>
      </c>
      <c r="M85">
        <v>161</v>
      </c>
      <c r="N85">
        <v>159</v>
      </c>
      <c r="O85">
        <v>117</v>
      </c>
      <c r="P85">
        <v>110</v>
      </c>
      <c r="Q85">
        <v>117</v>
      </c>
      <c r="R85">
        <v>81</v>
      </c>
      <c r="U85" s="72">
        <f t="shared" si="17"/>
        <v>1836.5</v>
      </c>
      <c r="V85" s="9">
        <f t="shared" si="18"/>
        <v>425</v>
      </c>
      <c r="W85" s="9">
        <f t="shared" si="19"/>
        <v>153.5</v>
      </c>
      <c r="Y85">
        <v>18</v>
      </c>
      <c r="Z85">
        <v>40</v>
      </c>
      <c r="AA85">
        <v>21</v>
      </c>
      <c r="AC85" s="9">
        <f t="shared" si="10"/>
        <v>0.11726384364820847</v>
      </c>
      <c r="AD85" s="9">
        <f t="shared" si="11"/>
        <v>0.26058631921824105</v>
      </c>
      <c r="AE85" s="9">
        <f t="shared" si="12"/>
        <v>0.13680781758957655</v>
      </c>
    </row>
    <row r="86" spans="1:31">
      <c r="A86" s="9" t="s">
        <v>104</v>
      </c>
      <c r="B86" s="9" t="s">
        <v>113</v>
      </c>
      <c r="C86" s="9" t="str">
        <f t="shared" si="13"/>
        <v>SE WA (Adams-Asotin-Columia-Garfield-Walla Walla-Whitman)</v>
      </c>
      <c r="D86" s="5" t="s">
        <v>70</v>
      </c>
      <c r="E86" s="6" t="s">
        <v>7</v>
      </c>
      <c r="F86" s="2">
        <f t="shared" si="14"/>
        <v>0</v>
      </c>
      <c r="G86" s="2">
        <f t="shared" si="15"/>
        <v>0</v>
      </c>
      <c r="H86" s="2">
        <f t="shared" si="16"/>
        <v>0</v>
      </c>
      <c r="I86">
        <v>0</v>
      </c>
      <c r="J86">
        <v>2</v>
      </c>
      <c r="K86">
        <v>0</v>
      </c>
      <c r="L86">
        <v>4</v>
      </c>
      <c r="M86">
        <v>2</v>
      </c>
      <c r="N86">
        <v>5</v>
      </c>
      <c r="O86">
        <v>3</v>
      </c>
      <c r="P86">
        <v>4</v>
      </c>
      <c r="Q86">
        <v>3</v>
      </c>
      <c r="R86">
        <v>1</v>
      </c>
      <c r="U86" s="72">
        <f t="shared" si="17"/>
        <v>24</v>
      </c>
      <c r="V86" s="9">
        <f t="shared" si="18"/>
        <v>11</v>
      </c>
      <c r="W86" s="9">
        <f t="shared" si="19"/>
        <v>1</v>
      </c>
      <c r="Y86">
        <v>0</v>
      </c>
      <c r="Z86">
        <v>0</v>
      </c>
      <c r="AA86">
        <v>0</v>
      </c>
      <c r="AC86" s="9">
        <f t="shared" si="10"/>
        <v>0</v>
      </c>
      <c r="AD86" s="9">
        <f t="shared" si="11"/>
        <v>0</v>
      </c>
      <c r="AE86" s="9">
        <f t="shared" si="12"/>
        <v>0</v>
      </c>
    </row>
    <row r="87" spans="1:31">
      <c r="A87" s="9" t="s">
        <v>104</v>
      </c>
      <c r="B87" s="9" t="s">
        <v>113</v>
      </c>
      <c r="C87" s="9" t="str">
        <f t="shared" si="13"/>
        <v>Rural SW WA (Cowlitz-Grays Harbor -Lewis - Mason -Pacific-Wahkiakum)</v>
      </c>
      <c r="D87" s="5" t="s">
        <v>71</v>
      </c>
      <c r="E87" s="6" t="s">
        <v>8</v>
      </c>
      <c r="F87" s="2">
        <f t="shared" si="14"/>
        <v>38</v>
      </c>
      <c r="G87" s="2">
        <f t="shared" si="15"/>
        <v>38</v>
      </c>
      <c r="H87" s="2">
        <f t="shared" si="16"/>
        <v>0</v>
      </c>
      <c r="I87">
        <v>30</v>
      </c>
      <c r="J87">
        <v>46</v>
      </c>
      <c r="K87">
        <v>49</v>
      </c>
      <c r="L87">
        <v>46</v>
      </c>
      <c r="M87">
        <v>54</v>
      </c>
      <c r="N87">
        <v>43</v>
      </c>
      <c r="O87">
        <v>30</v>
      </c>
      <c r="P87">
        <v>40</v>
      </c>
      <c r="Q87">
        <v>26</v>
      </c>
      <c r="R87">
        <v>20</v>
      </c>
      <c r="U87" s="72">
        <f t="shared" si="17"/>
        <v>460</v>
      </c>
      <c r="V87" s="9">
        <f t="shared" si="18"/>
        <v>116</v>
      </c>
      <c r="W87" s="9">
        <f t="shared" si="19"/>
        <v>38</v>
      </c>
      <c r="Y87">
        <v>7</v>
      </c>
      <c r="Z87">
        <v>10</v>
      </c>
      <c r="AA87">
        <v>0</v>
      </c>
      <c r="AC87" s="9">
        <f t="shared" si="10"/>
        <v>0.18421052631578946</v>
      </c>
      <c r="AD87" s="9">
        <f t="shared" si="11"/>
        <v>0.26315789473684209</v>
      </c>
      <c r="AE87" s="9">
        <f t="shared" si="12"/>
        <v>0</v>
      </c>
    </row>
    <row r="88" spans="1:31">
      <c r="A88" s="9" t="s">
        <v>104</v>
      </c>
      <c r="B88" s="9" t="s">
        <v>113</v>
      </c>
      <c r="C88" s="9" t="str">
        <f t="shared" si="13"/>
        <v>Chelan-Douglas-Okanogan</v>
      </c>
      <c r="D88" s="5" t="s">
        <v>72</v>
      </c>
      <c r="E88" s="6" t="s">
        <v>9</v>
      </c>
      <c r="F88" s="2">
        <f t="shared" si="14"/>
        <v>5.5</v>
      </c>
      <c r="G88" s="2">
        <f t="shared" si="15"/>
        <v>0</v>
      </c>
      <c r="H88" s="2">
        <f t="shared" si="16"/>
        <v>0</v>
      </c>
      <c r="I88">
        <v>5</v>
      </c>
      <c r="J88">
        <v>6</v>
      </c>
      <c r="K88">
        <v>2</v>
      </c>
      <c r="L88">
        <v>4</v>
      </c>
      <c r="M88">
        <v>14</v>
      </c>
      <c r="N88">
        <v>8</v>
      </c>
      <c r="O88">
        <v>8</v>
      </c>
      <c r="P88">
        <v>9</v>
      </c>
      <c r="Q88">
        <v>7</v>
      </c>
      <c r="R88">
        <v>6</v>
      </c>
      <c r="U88" s="72">
        <f t="shared" si="17"/>
        <v>74.5</v>
      </c>
      <c r="V88" s="9">
        <f t="shared" si="18"/>
        <v>30</v>
      </c>
      <c r="W88" s="9">
        <f t="shared" si="19"/>
        <v>5.5</v>
      </c>
      <c r="Y88">
        <v>2</v>
      </c>
      <c r="Z88">
        <v>0</v>
      </c>
      <c r="AA88">
        <v>0</v>
      </c>
      <c r="AC88" s="9">
        <f t="shared" si="10"/>
        <v>0.36363636363636365</v>
      </c>
      <c r="AD88" s="9">
        <f t="shared" si="11"/>
        <v>0</v>
      </c>
      <c r="AE88" s="9">
        <f t="shared" si="12"/>
        <v>0</v>
      </c>
    </row>
    <row r="89" spans="1:31">
      <c r="A89" s="9" t="s">
        <v>104</v>
      </c>
      <c r="B89" s="9" t="s">
        <v>113</v>
      </c>
      <c r="C89" s="9" t="str">
        <f t="shared" si="13"/>
        <v>NE WA (Ferry, Stevens, Lincoln, Pend Orielle)</v>
      </c>
      <c r="D89" s="5" t="s">
        <v>73</v>
      </c>
      <c r="E89" s="6" t="s">
        <v>10</v>
      </c>
      <c r="F89" s="2">
        <f t="shared" si="14"/>
        <v>0</v>
      </c>
      <c r="G89" s="2">
        <f t="shared" si="15"/>
        <v>1.5</v>
      </c>
      <c r="H89" s="2">
        <f t="shared" si="16"/>
        <v>0</v>
      </c>
      <c r="I89">
        <v>2</v>
      </c>
      <c r="J89">
        <v>1</v>
      </c>
      <c r="K89">
        <v>3</v>
      </c>
      <c r="L89">
        <v>6</v>
      </c>
      <c r="M89">
        <v>5</v>
      </c>
      <c r="N89">
        <v>7</v>
      </c>
      <c r="O89">
        <v>4</v>
      </c>
      <c r="P89">
        <v>2</v>
      </c>
      <c r="Q89">
        <v>4</v>
      </c>
      <c r="R89">
        <v>2</v>
      </c>
      <c r="U89" s="72">
        <f t="shared" si="17"/>
        <v>37.5</v>
      </c>
      <c r="V89" s="9">
        <f t="shared" si="18"/>
        <v>12</v>
      </c>
      <c r="W89" s="9">
        <f t="shared" si="19"/>
        <v>1.5</v>
      </c>
      <c r="Y89">
        <v>0</v>
      </c>
      <c r="Z89">
        <v>1</v>
      </c>
      <c r="AA89">
        <v>0</v>
      </c>
      <c r="AC89" s="9">
        <f t="shared" si="10"/>
        <v>0</v>
      </c>
      <c r="AD89" s="9">
        <f t="shared" si="11"/>
        <v>0.66666666666666663</v>
      </c>
      <c r="AE89" s="9">
        <f t="shared" si="12"/>
        <v>0</v>
      </c>
    </row>
    <row r="90" spans="1:31">
      <c r="A90" s="9" t="s">
        <v>104</v>
      </c>
      <c r="B90" s="9" t="s">
        <v>113</v>
      </c>
      <c r="C90" s="9" t="str">
        <f t="shared" si="13"/>
        <v>Benton-Franklin</v>
      </c>
      <c r="D90" s="5" t="s">
        <v>74</v>
      </c>
      <c r="E90" s="6" t="s">
        <v>11</v>
      </c>
      <c r="F90" s="2">
        <f t="shared" si="14"/>
        <v>0</v>
      </c>
      <c r="G90" s="2">
        <f t="shared" si="15"/>
        <v>0</v>
      </c>
      <c r="H90" s="2">
        <f t="shared" si="16"/>
        <v>0</v>
      </c>
      <c r="I90">
        <v>0</v>
      </c>
      <c r="J90">
        <v>0</v>
      </c>
      <c r="K90">
        <v>0</v>
      </c>
      <c r="L90">
        <v>0</v>
      </c>
      <c r="M90">
        <v>2</v>
      </c>
      <c r="N90">
        <v>0</v>
      </c>
      <c r="O90">
        <v>1</v>
      </c>
      <c r="P90">
        <v>1</v>
      </c>
      <c r="Q90">
        <v>1</v>
      </c>
      <c r="R90">
        <v>1</v>
      </c>
      <c r="U90" s="72">
        <f t="shared" si="17"/>
        <v>6</v>
      </c>
      <c r="V90" s="9">
        <f t="shared" si="18"/>
        <v>4</v>
      </c>
      <c r="W90" s="9">
        <f t="shared" si="19"/>
        <v>0</v>
      </c>
      <c r="Y90">
        <v>0</v>
      </c>
      <c r="Z90">
        <v>0</v>
      </c>
      <c r="AA90">
        <v>0</v>
      </c>
      <c r="AC90" s="9" t="e">
        <f t="shared" si="10"/>
        <v>#DIV/0!</v>
      </c>
      <c r="AD90" s="9" t="e">
        <f t="shared" si="11"/>
        <v>#DIV/0!</v>
      </c>
      <c r="AE90" s="9" t="e">
        <f t="shared" si="12"/>
        <v>#DIV/0!</v>
      </c>
    </row>
    <row r="91" spans="1:31">
      <c r="A91" s="9" t="s">
        <v>104</v>
      </c>
      <c r="B91" s="9" t="s">
        <v>113</v>
      </c>
      <c r="C91" s="9" t="str">
        <f t="shared" si="13"/>
        <v>SE WA (Adams-Asotin-Columia-Garfield-Walla Walla-Whitman)</v>
      </c>
      <c r="D91" s="5" t="s">
        <v>75</v>
      </c>
      <c r="E91" s="6" t="s">
        <v>12</v>
      </c>
      <c r="F91" s="2">
        <f t="shared" si="14"/>
        <v>2</v>
      </c>
      <c r="G91" s="2">
        <f t="shared" si="15"/>
        <v>0</v>
      </c>
      <c r="H91" s="2">
        <f t="shared" si="16"/>
        <v>0</v>
      </c>
      <c r="I91">
        <v>1</v>
      </c>
      <c r="J91">
        <v>3</v>
      </c>
      <c r="K91">
        <v>0</v>
      </c>
      <c r="L91">
        <v>2</v>
      </c>
      <c r="M91">
        <v>0</v>
      </c>
      <c r="N91">
        <v>1</v>
      </c>
      <c r="O91">
        <v>0</v>
      </c>
      <c r="P91">
        <v>0</v>
      </c>
      <c r="Q91">
        <v>1</v>
      </c>
      <c r="R91">
        <v>0</v>
      </c>
      <c r="U91" s="72">
        <f t="shared" si="17"/>
        <v>10</v>
      </c>
      <c r="V91" s="9">
        <f t="shared" si="18"/>
        <v>1</v>
      </c>
      <c r="W91" s="9">
        <f t="shared" si="19"/>
        <v>2</v>
      </c>
      <c r="Y91">
        <v>2</v>
      </c>
      <c r="Z91">
        <v>0</v>
      </c>
      <c r="AA91">
        <v>0</v>
      </c>
      <c r="AC91" s="9">
        <f t="shared" si="10"/>
        <v>1</v>
      </c>
      <c r="AD91" s="9">
        <f t="shared" si="11"/>
        <v>0</v>
      </c>
      <c r="AE91" s="9">
        <f t="shared" si="12"/>
        <v>0</v>
      </c>
    </row>
    <row r="92" spans="1:31">
      <c r="A92" s="9" t="s">
        <v>104</v>
      </c>
      <c r="B92" s="9" t="s">
        <v>113</v>
      </c>
      <c r="C92" s="9" t="str">
        <f t="shared" si="13"/>
        <v>Central WA (Grant-Kittitas-Klickitat-Skamania-Yakima)</v>
      </c>
      <c r="D92" s="5" t="s">
        <v>76</v>
      </c>
      <c r="E92" s="6" t="s">
        <v>13</v>
      </c>
      <c r="F92" s="2">
        <f t="shared" si="14"/>
        <v>27</v>
      </c>
      <c r="G92" s="2">
        <f t="shared" si="15"/>
        <v>27</v>
      </c>
      <c r="H92" s="2">
        <f t="shared" si="16"/>
        <v>27</v>
      </c>
      <c r="I92">
        <v>30</v>
      </c>
      <c r="J92">
        <v>24</v>
      </c>
      <c r="K92">
        <v>23</v>
      </c>
      <c r="L92">
        <v>17</v>
      </c>
      <c r="M92">
        <v>21</v>
      </c>
      <c r="N92">
        <v>22</v>
      </c>
      <c r="O92">
        <v>20</v>
      </c>
      <c r="P92">
        <v>22</v>
      </c>
      <c r="Q92">
        <v>17</v>
      </c>
      <c r="R92">
        <v>12</v>
      </c>
      <c r="U92" s="72">
        <f t="shared" si="17"/>
        <v>289</v>
      </c>
      <c r="V92" s="9">
        <f t="shared" si="18"/>
        <v>71</v>
      </c>
      <c r="W92" s="9">
        <f t="shared" si="19"/>
        <v>27</v>
      </c>
      <c r="Y92">
        <v>2</v>
      </c>
      <c r="Z92">
        <v>10</v>
      </c>
      <c r="AA92">
        <v>2</v>
      </c>
      <c r="AC92" s="9">
        <f t="shared" si="10"/>
        <v>7.407407407407407E-2</v>
      </c>
      <c r="AD92" s="9">
        <f t="shared" si="11"/>
        <v>0.37037037037037035</v>
      </c>
      <c r="AE92" s="9">
        <f t="shared" si="12"/>
        <v>7.407407407407407E-2</v>
      </c>
    </row>
    <row r="93" spans="1:31">
      <c r="A93" s="9" t="s">
        <v>104</v>
      </c>
      <c r="B93" s="9" t="s">
        <v>113</v>
      </c>
      <c r="C93" s="9" t="str">
        <f t="shared" si="13"/>
        <v>Rural SW WA (Cowlitz-Grays Harbor -Lewis - Mason -Pacific-Wahkiakum)</v>
      </c>
      <c r="D93" s="5" t="s">
        <v>77</v>
      </c>
      <c r="E93" s="7" t="s">
        <v>14</v>
      </c>
      <c r="F93" s="2">
        <f t="shared" si="14"/>
        <v>27</v>
      </c>
      <c r="G93" s="2">
        <f t="shared" si="15"/>
        <v>27</v>
      </c>
      <c r="H93" s="2">
        <f t="shared" si="16"/>
        <v>27</v>
      </c>
      <c r="I93">
        <v>33</v>
      </c>
      <c r="J93">
        <v>21</v>
      </c>
      <c r="K93">
        <v>22</v>
      </c>
      <c r="L93">
        <v>26</v>
      </c>
      <c r="M93">
        <v>36</v>
      </c>
      <c r="N93">
        <v>27</v>
      </c>
      <c r="O93">
        <v>22</v>
      </c>
      <c r="P93">
        <v>13</v>
      </c>
      <c r="Q93">
        <v>11</v>
      </c>
      <c r="R93">
        <v>13</v>
      </c>
      <c r="U93" s="72">
        <f t="shared" si="17"/>
        <v>305</v>
      </c>
      <c r="V93" s="9">
        <f t="shared" si="18"/>
        <v>59</v>
      </c>
      <c r="W93" s="9">
        <f t="shared" si="19"/>
        <v>27</v>
      </c>
      <c r="Y93">
        <v>4</v>
      </c>
      <c r="Z93">
        <v>5</v>
      </c>
      <c r="AA93">
        <v>1</v>
      </c>
      <c r="AC93" s="9">
        <f t="shared" si="10"/>
        <v>0.14814814814814814</v>
      </c>
      <c r="AD93" s="9">
        <f t="shared" si="11"/>
        <v>0.18518518518518517</v>
      </c>
      <c r="AE93" s="9">
        <f t="shared" si="12"/>
        <v>3.7037037037037035E-2</v>
      </c>
    </row>
    <row r="94" spans="1:31">
      <c r="A94" s="9" t="s">
        <v>104</v>
      </c>
      <c r="B94" s="9" t="s">
        <v>113</v>
      </c>
      <c r="C94" s="9" t="str">
        <f t="shared" si="13"/>
        <v>Skagit-San Juan -Island</v>
      </c>
      <c r="D94" s="5" t="s">
        <v>78</v>
      </c>
      <c r="E94" s="6" t="s">
        <v>15</v>
      </c>
      <c r="F94" s="2">
        <f t="shared" si="14"/>
        <v>52</v>
      </c>
      <c r="G94" s="2">
        <f t="shared" si="15"/>
        <v>51.999999999999993</v>
      </c>
      <c r="H94" s="2">
        <f t="shared" si="16"/>
        <v>52</v>
      </c>
      <c r="I94">
        <v>60</v>
      </c>
      <c r="J94">
        <v>44</v>
      </c>
      <c r="K94">
        <v>40</v>
      </c>
      <c r="L94">
        <v>32</v>
      </c>
      <c r="M94">
        <v>37</v>
      </c>
      <c r="N94">
        <v>38</v>
      </c>
      <c r="O94">
        <v>33</v>
      </c>
      <c r="P94">
        <v>34</v>
      </c>
      <c r="Q94">
        <v>33</v>
      </c>
      <c r="R94">
        <v>30</v>
      </c>
      <c r="U94" s="72">
        <f t="shared" si="17"/>
        <v>537</v>
      </c>
      <c r="V94" s="9">
        <f t="shared" si="18"/>
        <v>130</v>
      </c>
      <c r="W94" s="9">
        <f t="shared" si="19"/>
        <v>52</v>
      </c>
      <c r="Y94">
        <v>22</v>
      </c>
      <c r="Z94">
        <v>35</v>
      </c>
      <c r="AA94">
        <v>14</v>
      </c>
      <c r="AC94" s="9">
        <f t="shared" si="10"/>
        <v>0.42307692307692307</v>
      </c>
      <c r="AD94" s="9">
        <f t="shared" si="11"/>
        <v>0.67307692307692313</v>
      </c>
      <c r="AE94" s="9">
        <f t="shared" si="12"/>
        <v>0.26923076923076922</v>
      </c>
    </row>
    <row r="95" spans="1:31">
      <c r="A95" s="9" t="s">
        <v>104</v>
      </c>
      <c r="B95" s="9" t="s">
        <v>113</v>
      </c>
      <c r="C95" s="9" t="str">
        <f t="shared" si="13"/>
        <v>Clallam-Jefferson-Kitsap</v>
      </c>
      <c r="D95" s="4" t="s">
        <v>79</v>
      </c>
      <c r="E95" s="7" t="s">
        <v>16</v>
      </c>
      <c r="F95" s="2">
        <f t="shared" si="14"/>
        <v>4</v>
      </c>
      <c r="G95" s="2">
        <f t="shared" si="15"/>
        <v>4</v>
      </c>
      <c r="H95" s="2">
        <f t="shared" si="16"/>
        <v>4</v>
      </c>
      <c r="I95">
        <v>3</v>
      </c>
      <c r="J95">
        <v>5</v>
      </c>
      <c r="K95">
        <v>5</v>
      </c>
      <c r="L95">
        <v>4</v>
      </c>
      <c r="M95">
        <v>1</v>
      </c>
      <c r="N95">
        <v>5</v>
      </c>
      <c r="O95">
        <v>4</v>
      </c>
      <c r="P95">
        <v>5</v>
      </c>
      <c r="Q95">
        <v>5</v>
      </c>
      <c r="R95">
        <v>3</v>
      </c>
      <c r="U95" s="72">
        <f t="shared" si="17"/>
        <v>52</v>
      </c>
      <c r="V95" s="9">
        <f t="shared" si="18"/>
        <v>17</v>
      </c>
      <c r="W95" s="9">
        <f t="shared" si="19"/>
        <v>4</v>
      </c>
      <c r="Y95">
        <v>1</v>
      </c>
      <c r="Z95">
        <v>2</v>
      </c>
      <c r="AA95">
        <v>1</v>
      </c>
      <c r="AC95" s="9">
        <f t="shared" si="10"/>
        <v>0.25</v>
      </c>
      <c r="AD95" s="9">
        <f t="shared" si="11"/>
        <v>0.5</v>
      </c>
      <c r="AE95" s="9">
        <f t="shared" si="12"/>
        <v>0.25</v>
      </c>
    </row>
    <row r="96" spans="1:31">
      <c r="A96" s="9" t="s">
        <v>104</v>
      </c>
      <c r="B96" s="9" t="s">
        <v>113</v>
      </c>
      <c r="C96" s="9" t="str">
        <f t="shared" si="13"/>
        <v>King</v>
      </c>
      <c r="D96" s="5" t="s">
        <v>80</v>
      </c>
      <c r="E96" s="7" t="s">
        <v>17</v>
      </c>
      <c r="F96" s="2">
        <f t="shared" si="14"/>
        <v>402</v>
      </c>
      <c r="G96" s="2">
        <f t="shared" si="15"/>
        <v>402</v>
      </c>
      <c r="H96" s="2">
        <f t="shared" si="16"/>
        <v>402</v>
      </c>
      <c r="I96">
        <v>415</v>
      </c>
      <c r="J96">
        <v>389</v>
      </c>
      <c r="K96">
        <v>371</v>
      </c>
      <c r="L96">
        <v>365</v>
      </c>
      <c r="M96">
        <v>329</v>
      </c>
      <c r="N96">
        <v>332</v>
      </c>
      <c r="O96">
        <v>318</v>
      </c>
      <c r="P96">
        <v>236</v>
      </c>
      <c r="Q96">
        <v>237</v>
      </c>
      <c r="R96">
        <v>226</v>
      </c>
      <c r="U96" s="72">
        <f t="shared" si="17"/>
        <v>4424</v>
      </c>
      <c r="V96" s="9">
        <f t="shared" si="18"/>
        <v>1017</v>
      </c>
      <c r="W96" s="9">
        <f t="shared" si="19"/>
        <v>402</v>
      </c>
      <c r="Y96">
        <v>33</v>
      </c>
      <c r="Z96">
        <v>76</v>
      </c>
      <c r="AA96">
        <v>5</v>
      </c>
      <c r="AC96" s="9">
        <f t="shared" si="10"/>
        <v>8.2089552238805971E-2</v>
      </c>
      <c r="AD96" s="9">
        <f t="shared" si="11"/>
        <v>0.1890547263681592</v>
      </c>
      <c r="AE96" s="9">
        <f t="shared" si="12"/>
        <v>1.2437810945273632E-2</v>
      </c>
    </row>
    <row r="97" spans="1:31">
      <c r="A97" s="9" t="s">
        <v>104</v>
      </c>
      <c r="B97" s="9" t="s">
        <v>113</v>
      </c>
      <c r="C97" s="9" t="str">
        <f t="shared" si="13"/>
        <v>Clallam-Jefferson-Kitsap</v>
      </c>
      <c r="D97" s="5" t="s">
        <v>81</v>
      </c>
      <c r="E97" s="7" t="s">
        <v>18</v>
      </c>
      <c r="F97" s="2">
        <f t="shared" si="14"/>
        <v>117.5</v>
      </c>
      <c r="G97" s="2">
        <f t="shared" si="15"/>
        <v>117.5</v>
      </c>
      <c r="H97" s="2">
        <f t="shared" si="16"/>
        <v>117.5</v>
      </c>
      <c r="I97">
        <v>117</v>
      </c>
      <c r="J97">
        <v>118</v>
      </c>
      <c r="K97">
        <v>128</v>
      </c>
      <c r="L97">
        <v>128</v>
      </c>
      <c r="M97">
        <v>120</v>
      </c>
      <c r="N97">
        <v>105</v>
      </c>
      <c r="O97">
        <v>96</v>
      </c>
      <c r="P97">
        <v>100</v>
      </c>
      <c r="Q97">
        <v>65</v>
      </c>
      <c r="R97">
        <v>89</v>
      </c>
      <c r="U97" s="72">
        <f t="shared" si="17"/>
        <v>1418.5</v>
      </c>
      <c r="V97" s="9">
        <f t="shared" si="18"/>
        <v>350</v>
      </c>
      <c r="W97" s="9">
        <f t="shared" si="19"/>
        <v>117.5</v>
      </c>
      <c r="Y97">
        <v>11</v>
      </c>
      <c r="Z97">
        <v>18</v>
      </c>
      <c r="AA97">
        <v>3</v>
      </c>
      <c r="AC97" s="9">
        <f t="shared" si="10"/>
        <v>9.3617021276595741E-2</v>
      </c>
      <c r="AD97" s="9">
        <f t="shared" si="11"/>
        <v>0.15319148936170213</v>
      </c>
      <c r="AE97" s="9">
        <f t="shared" si="12"/>
        <v>2.553191489361702E-2</v>
      </c>
    </row>
    <row r="98" spans="1:31">
      <c r="A98" s="9" t="s">
        <v>104</v>
      </c>
      <c r="B98" s="9" t="s">
        <v>113</v>
      </c>
      <c r="C98" s="9" t="str">
        <f t="shared" si="13"/>
        <v>Central WA (Grant-Kittitas-Klickitat-Skamania-Yakima)</v>
      </c>
      <c r="D98" s="5" t="s">
        <v>82</v>
      </c>
      <c r="E98" s="7" t="s">
        <v>19</v>
      </c>
      <c r="F98" s="2">
        <f t="shared" si="14"/>
        <v>9.5</v>
      </c>
      <c r="G98" s="2">
        <f t="shared" si="15"/>
        <v>9.5</v>
      </c>
      <c r="H98" s="2">
        <f t="shared" si="16"/>
        <v>0</v>
      </c>
      <c r="I98">
        <v>13</v>
      </c>
      <c r="J98">
        <v>6</v>
      </c>
      <c r="K98">
        <v>17</v>
      </c>
      <c r="L98">
        <v>12</v>
      </c>
      <c r="M98">
        <v>14</v>
      </c>
      <c r="N98">
        <v>16</v>
      </c>
      <c r="O98">
        <v>12</v>
      </c>
      <c r="P98">
        <v>20</v>
      </c>
      <c r="Q98">
        <v>15</v>
      </c>
      <c r="R98">
        <v>4</v>
      </c>
      <c r="U98" s="72">
        <f t="shared" si="17"/>
        <v>148</v>
      </c>
      <c r="V98" s="9">
        <f t="shared" si="18"/>
        <v>51</v>
      </c>
      <c r="W98" s="9">
        <f t="shared" si="19"/>
        <v>9.5</v>
      </c>
      <c r="Y98">
        <v>1</v>
      </c>
      <c r="Z98">
        <v>3</v>
      </c>
      <c r="AA98">
        <v>0</v>
      </c>
      <c r="AC98" s="9">
        <f t="shared" si="10"/>
        <v>0.10526315789473684</v>
      </c>
      <c r="AD98" s="9">
        <f t="shared" si="11"/>
        <v>0.31578947368421051</v>
      </c>
      <c r="AE98" s="9">
        <f t="shared" si="12"/>
        <v>0</v>
      </c>
    </row>
    <row r="99" spans="1:31">
      <c r="A99" s="9" t="s">
        <v>104</v>
      </c>
      <c r="B99" s="9" t="s">
        <v>113</v>
      </c>
      <c r="C99" s="9" t="str">
        <f t="shared" si="13"/>
        <v>Central WA (Grant-Kittitas-Klickitat-Skamania-Yakima)</v>
      </c>
      <c r="D99" s="5" t="s">
        <v>83</v>
      </c>
      <c r="E99" s="7" t="s">
        <v>20</v>
      </c>
      <c r="F99" s="2">
        <f t="shared" si="14"/>
        <v>11.5</v>
      </c>
      <c r="G99" s="2">
        <f t="shared" si="15"/>
        <v>11.5</v>
      </c>
      <c r="H99" s="2">
        <f t="shared" si="16"/>
        <v>0</v>
      </c>
      <c r="I99">
        <v>15</v>
      </c>
      <c r="J99">
        <v>8</v>
      </c>
      <c r="K99">
        <v>11</v>
      </c>
      <c r="L99">
        <v>18</v>
      </c>
      <c r="M99">
        <v>9</v>
      </c>
      <c r="N99">
        <v>10</v>
      </c>
      <c r="O99">
        <v>9</v>
      </c>
      <c r="P99">
        <v>13</v>
      </c>
      <c r="Q99">
        <v>5</v>
      </c>
      <c r="R99">
        <v>26</v>
      </c>
      <c r="U99" s="72">
        <f t="shared" si="17"/>
        <v>147</v>
      </c>
      <c r="V99" s="9">
        <f t="shared" si="18"/>
        <v>53</v>
      </c>
      <c r="W99" s="9">
        <f t="shared" si="19"/>
        <v>11.5</v>
      </c>
      <c r="Y99">
        <v>1</v>
      </c>
      <c r="Z99">
        <v>2</v>
      </c>
      <c r="AA99">
        <v>0</v>
      </c>
      <c r="AC99" s="9">
        <f t="shared" si="10"/>
        <v>8.6956521739130432E-2</v>
      </c>
      <c r="AD99" s="9">
        <f t="shared" si="11"/>
        <v>0.17391304347826086</v>
      </c>
      <c r="AE99" s="9">
        <f t="shared" si="12"/>
        <v>0</v>
      </c>
    </row>
    <row r="100" spans="1:31">
      <c r="A100" s="9" t="s">
        <v>104</v>
      </c>
      <c r="B100" s="9" t="s">
        <v>113</v>
      </c>
      <c r="C100" s="9" t="str">
        <f t="shared" si="13"/>
        <v>Rural SW WA (Cowlitz-Grays Harbor -Lewis - Mason -Pacific-Wahkiakum)</v>
      </c>
      <c r="D100" s="5" t="s">
        <v>84</v>
      </c>
      <c r="E100" s="7" t="s">
        <v>21</v>
      </c>
      <c r="F100" s="2">
        <f t="shared" si="14"/>
        <v>40.5</v>
      </c>
      <c r="G100" s="2">
        <f t="shared" si="15"/>
        <v>40.5</v>
      </c>
      <c r="H100" s="2">
        <f t="shared" si="16"/>
        <v>40.5</v>
      </c>
      <c r="I100">
        <v>42</v>
      </c>
      <c r="J100">
        <v>39</v>
      </c>
      <c r="K100">
        <v>42</v>
      </c>
      <c r="L100">
        <v>45</v>
      </c>
      <c r="M100">
        <v>32</v>
      </c>
      <c r="N100">
        <v>43</v>
      </c>
      <c r="O100">
        <v>33</v>
      </c>
      <c r="P100">
        <v>26</v>
      </c>
      <c r="Q100">
        <v>22</v>
      </c>
      <c r="R100">
        <v>27</v>
      </c>
      <c r="U100" s="72">
        <f t="shared" si="17"/>
        <v>472.5</v>
      </c>
      <c r="V100" s="9">
        <f t="shared" si="18"/>
        <v>108</v>
      </c>
      <c r="W100" s="9">
        <f t="shared" si="19"/>
        <v>40.5</v>
      </c>
      <c r="Y100">
        <v>8</v>
      </c>
      <c r="Z100">
        <v>13</v>
      </c>
      <c r="AA100">
        <v>1</v>
      </c>
      <c r="AC100" s="9">
        <f t="shared" si="10"/>
        <v>0.19753086419753085</v>
      </c>
      <c r="AD100" s="9">
        <f t="shared" si="11"/>
        <v>0.32098765432098764</v>
      </c>
      <c r="AE100" s="9">
        <f t="shared" si="12"/>
        <v>2.4691358024691357E-2</v>
      </c>
    </row>
    <row r="101" spans="1:31">
      <c r="A101" s="9" t="s">
        <v>104</v>
      </c>
      <c r="B101" s="9" t="s">
        <v>113</v>
      </c>
      <c r="C101" s="9" t="str">
        <f t="shared" si="13"/>
        <v>NE WA (Ferry, Stevens, Lincoln, Pend Orielle)</v>
      </c>
      <c r="D101" s="5" t="s">
        <v>85</v>
      </c>
      <c r="E101" s="7" t="s">
        <v>22</v>
      </c>
      <c r="F101" s="2">
        <f t="shared" si="14"/>
        <v>9</v>
      </c>
      <c r="G101" s="2">
        <f t="shared" si="15"/>
        <v>9</v>
      </c>
      <c r="H101" s="2">
        <f t="shared" si="16"/>
        <v>0</v>
      </c>
      <c r="I101">
        <v>9</v>
      </c>
      <c r="J101">
        <v>9</v>
      </c>
      <c r="K101">
        <v>8</v>
      </c>
      <c r="L101">
        <v>8</v>
      </c>
      <c r="M101">
        <v>4</v>
      </c>
      <c r="N101">
        <v>4</v>
      </c>
      <c r="O101">
        <v>9</v>
      </c>
      <c r="P101">
        <v>7</v>
      </c>
      <c r="Q101">
        <v>1</v>
      </c>
      <c r="R101">
        <v>2</v>
      </c>
      <c r="U101" s="72">
        <f t="shared" si="17"/>
        <v>79</v>
      </c>
      <c r="V101" s="9">
        <f t="shared" si="18"/>
        <v>19</v>
      </c>
      <c r="W101" s="9">
        <f t="shared" si="19"/>
        <v>9</v>
      </c>
      <c r="Y101">
        <v>3</v>
      </c>
      <c r="Z101">
        <v>1</v>
      </c>
      <c r="AA101">
        <v>0</v>
      </c>
      <c r="AC101" s="9">
        <f t="shared" si="10"/>
        <v>0.33333333333333331</v>
      </c>
      <c r="AD101" s="9">
        <f t="shared" si="11"/>
        <v>0.1111111111111111</v>
      </c>
      <c r="AE101" s="9">
        <f t="shared" si="12"/>
        <v>0</v>
      </c>
    </row>
    <row r="102" spans="1:31">
      <c r="A102" s="9" t="s">
        <v>104</v>
      </c>
      <c r="B102" s="9" t="s">
        <v>113</v>
      </c>
      <c r="C102" s="9" t="str">
        <f t="shared" si="13"/>
        <v>Rural SW WA (Cowlitz-Grays Harbor -Lewis - Mason -Pacific-Wahkiakum)</v>
      </c>
      <c r="D102" s="5" t="s">
        <v>86</v>
      </c>
      <c r="E102" s="7" t="s">
        <v>23</v>
      </c>
      <c r="F102" s="2">
        <f t="shared" si="14"/>
        <v>28</v>
      </c>
      <c r="G102" s="2">
        <f t="shared" si="15"/>
        <v>28</v>
      </c>
      <c r="H102" s="2">
        <f t="shared" si="16"/>
        <v>0</v>
      </c>
      <c r="I102">
        <v>24</v>
      </c>
      <c r="J102">
        <v>32</v>
      </c>
      <c r="K102">
        <v>23</v>
      </c>
      <c r="L102">
        <v>25</v>
      </c>
      <c r="M102">
        <v>21</v>
      </c>
      <c r="N102">
        <v>31</v>
      </c>
      <c r="O102">
        <v>24</v>
      </c>
      <c r="P102">
        <v>21</v>
      </c>
      <c r="Q102">
        <v>14</v>
      </c>
      <c r="R102">
        <v>8</v>
      </c>
      <c r="U102" s="72">
        <f t="shared" si="17"/>
        <v>279</v>
      </c>
      <c r="V102" s="9">
        <f t="shared" si="18"/>
        <v>67</v>
      </c>
      <c r="W102" s="9">
        <f t="shared" si="19"/>
        <v>28</v>
      </c>
      <c r="Y102">
        <v>6</v>
      </c>
      <c r="Z102">
        <v>8</v>
      </c>
      <c r="AA102">
        <v>0</v>
      </c>
      <c r="AC102" s="9">
        <f t="shared" si="10"/>
        <v>0.21428571428571427</v>
      </c>
      <c r="AD102" s="9">
        <f t="shared" si="11"/>
        <v>0.2857142857142857</v>
      </c>
      <c r="AE102" s="9">
        <f t="shared" si="12"/>
        <v>0</v>
      </c>
    </row>
    <row r="103" spans="1:31">
      <c r="A103" s="9" t="s">
        <v>104</v>
      </c>
      <c r="B103" s="9" t="s">
        <v>113</v>
      </c>
      <c r="C103" s="9" t="str">
        <f t="shared" si="13"/>
        <v>Chelan-Douglas-Okanogan</v>
      </c>
      <c r="D103" s="5" t="s">
        <v>87</v>
      </c>
      <c r="E103" s="7" t="s">
        <v>24</v>
      </c>
      <c r="F103" s="2">
        <f t="shared" si="14"/>
        <v>13</v>
      </c>
      <c r="G103" s="2">
        <f t="shared" si="15"/>
        <v>13</v>
      </c>
      <c r="H103" s="2">
        <f t="shared" si="16"/>
        <v>13</v>
      </c>
      <c r="I103">
        <v>12</v>
      </c>
      <c r="J103">
        <v>14</v>
      </c>
      <c r="K103">
        <v>17</v>
      </c>
      <c r="L103">
        <v>8</v>
      </c>
      <c r="M103">
        <v>13</v>
      </c>
      <c r="N103">
        <v>8</v>
      </c>
      <c r="O103">
        <v>10</v>
      </c>
      <c r="P103">
        <v>10</v>
      </c>
      <c r="Q103">
        <v>5</v>
      </c>
      <c r="R103">
        <v>10</v>
      </c>
      <c r="U103" s="72">
        <f t="shared" si="17"/>
        <v>146</v>
      </c>
      <c r="V103" s="9">
        <f t="shared" si="18"/>
        <v>35</v>
      </c>
      <c r="W103" s="9">
        <f t="shared" si="19"/>
        <v>13</v>
      </c>
      <c r="Y103">
        <v>2</v>
      </c>
      <c r="Z103">
        <v>6</v>
      </c>
      <c r="AA103">
        <v>5</v>
      </c>
      <c r="AC103" s="9">
        <f t="shared" si="10"/>
        <v>0.15384615384615385</v>
      </c>
      <c r="AD103" s="9">
        <f t="shared" si="11"/>
        <v>0.46153846153846156</v>
      </c>
      <c r="AE103" s="9">
        <f t="shared" si="12"/>
        <v>0.38461538461538464</v>
      </c>
    </row>
    <row r="104" spans="1:31">
      <c r="A104" s="9" t="s">
        <v>104</v>
      </c>
      <c r="B104" s="9" t="s">
        <v>113</v>
      </c>
      <c r="C104" s="9" t="str">
        <f t="shared" si="13"/>
        <v>Rural SW WA (Cowlitz-Grays Harbor -Lewis - Mason -Pacific-Wahkiakum)</v>
      </c>
      <c r="D104" s="5" t="s">
        <v>88</v>
      </c>
      <c r="E104" s="7" t="s">
        <v>25</v>
      </c>
      <c r="F104" s="2">
        <f t="shared" si="14"/>
        <v>5.5</v>
      </c>
      <c r="G104" s="2">
        <f t="shared" si="15"/>
        <v>5.5</v>
      </c>
      <c r="H104" s="2">
        <f t="shared" si="16"/>
        <v>0</v>
      </c>
      <c r="I104">
        <v>3</v>
      </c>
      <c r="J104">
        <v>8</v>
      </c>
      <c r="K104">
        <v>7</v>
      </c>
      <c r="L104">
        <v>4</v>
      </c>
      <c r="M104">
        <v>5</v>
      </c>
      <c r="N104">
        <v>5</v>
      </c>
      <c r="O104">
        <v>4</v>
      </c>
      <c r="P104">
        <v>3</v>
      </c>
      <c r="Q104">
        <v>5</v>
      </c>
      <c r="R104">
        <v>2</v>
      </c>
      <c r="U104" s="72">
        <f t="shared" si="17"/>
        <v>57</v>
      </c>
      <c r="V104" s="9">
        <f t="shared" si="18"/>
        <v>14</v>
      </c>
      <c r="W104" s="9">
        <f t="shared" si="19"/>
        <v>5.5</v>
      </c>
      <c r="Y104">
        <v>1</v>
      </c>
      <c r="Z104">
        <v>6</v>
      </c>
      <c r="AA104">
        <v>0</v>
      </c>
      <c r="AC104" s="9">
        <f t="shared" si="10"/>
        <v>0.18181818181818182</v>
      </c>
      <c r="AD104" s="9">
        <f t="shared" si="11"/>
        <v>1.0909090909090908</v>
      </c>
      <c r="AE104" s="9">
        <f t="shared" si="12"/>
        <v>0</v>
      </c>
    </row>
    <row r="105" spans="1:31">
      <c r="A105" s="9" t="s">
        <v>104</v>
      </c>
      <c r="B105" s="9" t="s">
        <v>113</v>
      </c>
      <c r="C105" s="9" t="str">
        <f t="shared" si="13"/>
        <v>NE WA (Ferry, Stevens, Lincoln, Pend Orielle)</v>
      </c>
      <c r="D105" s="5" t="s">
        <v>89</v>
      </c>
      <c r="E105" s="7" t="s">
        <v>26</v>
      </c>
      <c r="F105" s="2">
        <f t="shared" si="14"/>
        <v>0</v>
      </c>
      <c r="G105" s="2">
        <f t="shared" si="15"/>
        <v>4.5</v>
      </c>
      <c r="H105" s="2">
        <f t="shared" si="16"/>
        <v>0</v>
      </c>
      <c r="I105">
        <v>5</v>
      </c>
      <c r="J105">
        <v>4</v>
      </c>
      <c r="K105">
        <v>5</v>
      </c>
      <c r="L105">
        <v>4</v>
      </c>
      <c r="M105">
        <v>6</v>
      </c>
      <c r="N105">
        <v>2</v>
      </c>
      <c r="O105">
        <v>3</v>
      </c>
      <c r="P105">
        <v>3</v>
      </c>
      <c r="Q105">
        <v>5</v>
      </c>
      <c r="R105">
        <v>5</v>
      </c>
      <c r="U105" s="72">
        <f t="shared" si="17"/>
        <v>46.5</v>
      </c>
      <c r="V105" s="9">
        <f t="shared" si="18"/>
        <v>16</v>
      </c>
      <c r="W105" s="9">
        <f t="shared" si="19"/>
        <v>4.5</v>
      </c>
      <c r="Y105">
        <v>0</v>
      </c>
      <c r="Z105">
        <v>2</v>
      </c>
      <c r="AA105">
        <v>0</v>
      </c>
      <c r="AC105" s="9">
        <f t="shared" si="10"/>
        <v>0</v>
      </c>
      <c r="AD105" s="9">
        <f t="shared" si="11"/>
        <v>0.44444444444444442</v>
      </c>
      <c r="AE105" s="9">
        <f t="shared" si="12"/>
        <v>0</v>
      </c>
    </row>
    <row r="106" spans="1:31">
      <c r="A106" s="9" t="s">
        <v>104</v>
      </c>
      <c r="B106" s="9" t="s">
        <v>113</v>
      </c>
      <c r="C106" s="9" t="str">
        <f t="shared" si="13"/>
        <v>Pierce</v>
      </c>
      <c r="D106" s="5" t="s">
        <v>90</v>
      </c>
      <c r="E106" s="7" t="s">
        <v>27</v>
      </c>
      <c r="F106" s="2">
        <f t="shared" si="14"/>
        <v>290</v>
      </c>
      <c r="G106" s="2">
        <f t="shared" si="15"/>
        <v>290</v>
      </c>
      <c r="H106" s="2">
        <f t="shared" si="16"/>
        <v>290</v>
      </c>
      <c r="I106">
        <v>280</v>
      </c>
      <c r="J106">
        <v>300</v>
      </c>
      <c r="K106">
        <v>283</v>
      </c>
      <c r="L106">
        <v>247</v>
      </c>
      <c r="M106">
        <v>276</v>
      </c>
      <c r="N106">
        <v>233</v>
      </c>
      <c r="O106">
        <v>163</v>
      </c>
      <c r="P106">
        <v>162</v>
      </c>
      <c r="Q106">
        <v>165</v>
      </c>
      <c r="R106">
        <v>130</v>
      </c>
      <c r="U106" s="72">
        <f t="shared" si="17"/>
        <v>3109</v>
      </c>
      <c r="V106" s="9">
        <f t="shared" si="18"/>
        <v>620</v>
      </c>
      <c r="W106" s="9">
        <f t="shared" si="19"/>
        <v>290</v>
      </c>
      <c r="Y106">
        <v>52</v>
      </c>
      <c r="Z106">
        <v>86</v>
      </c>
      <c r="AA106">
        <v>3</v>
      </c>
      <c r="AC106" s="9">
        <f t="shared" si="10"/>
        <v>0.1793103448275862</v>
      </c>
      <c r="AD106" s="9">
        <f t="shared" si="11"/>
        <v>0.29655172413793102</v>
      </c>
      <c r="AE106" s="9">
        <f t="shared" si="12"/>
        <v>1.0344827586206896E-2</v>
      </c>
    </row>
    <row r="107" spans="1:31">
      <c r="A107" s="9" t="s">
        <v>104</v>
      </c>
      <c r="B107" s="9" t="s">
        <v>113</v>
      </c>
      <c r="C107" s="9" t="str">
        <f t="shared" si="13"/>
        <v>Skagit-San Juan -Island</v>
      </c>
      <c r="D107" s="5" t="s">
        <v>91</v>
      </c>
      <c r="E107" s="7" t="s">
        <v>28</v>
      </c>
      <c r="F107" s="2">
        <f t="shared" si="14"/>
        <v>8.5</v>
      </c>
      <c r="G107" s="2">
        <f t="shared" si="15"/>
        <v>8.5</v>
      </c>
      <c r="H107" s="2">
        <f t="shared" si="16"/>
        <v>8.5</v>
      </c>
      <c r="I107">
        <v>8</v>
      </c>
      <c r="J107">
        <v>9</v>
      </c>
      <c r="K107">
        <v>10</v>
      </c>
      <c r="L107">
        <v>12</v>
      </c>
      <c r="M107">
        <v>6</v>
      </c>
      <c r="N107">
        <v>5</v>
      </c>
      <c r="O107">
        <v>6</v>
      </c>
      <c r="P107">
        <v>1</v>
      </c>
      <c r="Q107">
        <v>1</v>
      </c>
      <c r="R107">
        <v>1</v>
      </c>
      <c r="U107" s="72">
        <f t="shared" si="17"/>
        <v>84.5</v>
      </c>
      <c r="V107" s="9">
        <f t="shared" si="18"/>
        <v>9</v>
      </c>
      <c r="W107" s="9">
        <f t="shared" si="19"/>
        <v>8.5</v>
      </c>
      <c r="Y107">
        <v>5</v>
      </c>
      <c r="Z107">
        <v>4</v>
      </c>
      <c r="AA107">
        <v>1</v>
      </c>
      <c r="AC107" s="9">
        <f t="shared" si="10"/>
        <v>0.58823529411764708</v>
      </c>
      <c r="AD107" s="9">
        <f t="shared" si="11"/>
        <v>0.47058823529411764</v>
      </c>
      <c r="AE107" s="9">
        <f t="shared" si="12"/>
        <v>0.11764705882352941</v>
      </c>
    </row>
    <row r="108" spans="1:31">
      <c r="A108" s="9" t="s">
        <v>104</v>
      </c>
      <c r="B108" s="9" t="s">
        <v>113</v>
      </c>
      <c r="C108" s="9" t="str">
        <f t="shared" si="13"/>
        <v>Skagit-San Juan -Island</v>
      </c>
      <c r="D108" s="5" t="s">
        <v>92</v>
      </c>
      <c r="E108" s="7" t="s">
        <v>29</v>
      </c>
      <c r="F108" s="2">
        <f t="shared" si="14"/>
        <v>52.5</v>
      </c>
      <c r="G108" s="2">
        <f t="shared" si="15"/>
        <v>52.499999999999993</v>
      </c>
      <c r="H108" s="2">
        <f t="shared" si="16"/>
        <v>52.5</v>
      </c>
      <c r="I108">
        <v>52</v>
      </c>
      <c r="J108">
        <v>53</v>
      </c>
      <c r="K108">
        <v>55</v>
      </c>
      <c r="L108">
        <v>50</v>
      </c>
      <c r="M108">
        <v>62</v>
      </c>
      <c r="N108">
        <v>36</v>
      </c>
      <c r="O108">
        <v>40</v>
      </c>
      <c r="P108">
        <v>27</v>
      </c>
      <c r="Q108">
        <v>31</v>
      </c>
      <c r="R108">
        <v>21</v>
      </c>
      <c r="U108" s="72">
        <f t="shared" si="17"/>
        <v>584.5</v>
      </c>
      <c r="V108" s="9">
        <f t="shared" si="18"/>
        <v>119</v>
      </c>
      <c r="W108" s="9">
        <f t="shared" si="19"/>
        <v>52.5</v>
      </c>
      <c r="Y108">
        <v>15</v>
      </c>
      <c r="Z108">
        <v>16</v>
      </c>
      <c r="AA108">
        <v>14</v>
      </c>
      <c r="AC108" s="9">
        <f t="shared" si="10"/>
        <v>0.2857142857142857</v>
      </c>
      <c r="AD108" s="9">
        <f t="shared" si="11"/>
        <v>0.30476190476190479</v>
      </c>
      <c r="AE108" s="9">
        <f t="shared" si="12"/>
        <v>0.26666666666666666</v>
      </c>
    </row>
    <row r="109" spans="1:31">
      <c r="A109" s="9" t="s">
        <v>104</v>
      </c>
      <c r="B109" s="9" t="s">
        <v>113</v>
      </c>
      <c r="C109" s="9" t="str">
        <f t="shared" si="13"/>
        <v>Central WA (Grant-Kittitas-Klickitat-Skamania-Yakima)</v>
      </c>
      <c r="D109" s="5" t="s">
        <v>93</v>
      </c>
      <c r="E109" s="7" t="s">
        <v>30</v>
      </c>
      <c r="F109" s="2">
        <f t="shared" si="14"/>
        <v>3</v>
      </c>
      <c r="G109" s="2">
        <f t="shared" si="15"/>
        <v>3</v>
      </c>
      <c r="H109" s="2">
        <f t="shared" si="16"/>
        <v>0</v>
      </c>
      <c r="I109">
        <v>3</v>
      </c>
      <c r="J109">
        <v>3</v>
      </c>
      <c r="K109">
        <v>6</v>
      </c>
      <c r="L109">
        <v>3</v>
      </c>
      <c r="M109">
        <v>3</v>
      </c>
      <c r="N109">
        <v>1</v>
      </c>
      <c r="O109">
        <v>3</v>
      </c>
      <c r="P109">
        <v>0</v>
      </c>
      <c r="Q109">
        <v>0</v>
      </c>
      <c r="R109">
        <v>4</v>
      </c>
      <c r="U109" s="72">
        <f t="shared" si="17"/>
        <v>32</v>
      </c>
      <c r="V109" s="9">
        <f t="shared" si="18"/>
        <v>7</v>
      </c>
      <c r="W109" s="9">
        <f t="shared" si="19"/>
        <v>3</v>
      </c>
      <c r="Y109">
        <v>1</v>
      </c>
      <c r="Z109">
        <v>1</v>
      </c>
      <c r="AA109">
        <v>0</v>
      </c>
      <c r="AC109" s="9">
        <f t="shared" si="10"/>
        <v>0.33333333333333331</v>
      </c>
      <c r="AD109" s="9">
        <f t="shared" si="11"/>
        <v>0.33333333333333331</v>
      </c>
      <c r="AE109" s="9">
        <f t="shared" si="12"/>
        <v>0</v>
      </c>
    </row>
    <row r="110" spans="1:31">
      <c r="A110" s="9" t="s">
        <v>104</v>
      </c>
      <c r="B110" s="9" t="s">
        <v>113</v>
      </c>
      <c r="C110" s="9" t="str">
        <f t="shared" si="13"/>
        <v>Snohomish</v>
      </c>
      <c r="D110" s="5" t="s">
        <v>94</v>
      </c>
      <c r="E110" s="7" t="s">
        <v>31</v>
      </c>
      <c r="F110" s="2">
        <f t="shared" si="14"/>
        <v>247.5</v>
      </c>
      <c r="G110" s="2">
        <f t="shared" si="15"/>
        <v>247.5</v>
      </c>
      <c r="H110" s="2">
        <f t="shared" si="16"/>
        <v>247.5</v>
      </c>
      <c r="I110">
        <v>254</v>
      </c>
      <c r="J110">
        <v>241</v>
      </c>
      <c r="K110">
        <v>252</v>
      </c>
      <c r="L110">
        <v>253</v>
      </c>
      <c r="M110">
        <v>196</v>
      </c>
      <c r="N110">
        <v>231</v>
      </c>
      <c r="O110">
        <v>188</v>
      </c>
      <c r="P110">
        <v>170</v>
      </c>
      <c r="Q110">
        <v>155</v>
      </c>
      <c r="R110">
        <v>151</v>
      </c>
      <c r="U110" s="72">
        <f t="shared" si="17"/>
        <v>2833.5</v>
      </c>
      <c r="V110" s="9">
        <f t="shared" si="18"/>
        <v>664</v>
      </c>
      <c r="W110" s="9">
        <f t="shared" si="19"/>
        <v>247.5</v>
      </c>
      <c r="Y110">
        <v>23</v>
      </c>
      <c r="Z110">
        <v>45</v>
      </c>
      <c r="AA110">
        <v>18</v>
      </c>
      <c r="AC110" s="9">
        <f t="shared" si="10"/>
        <v>9.2929292929292931E-2</v>
      </c>
      <c r="AD110" s="9">
        <f t="shared" si="11"/>
        <v>0.18181818181818182</v>
      </c>
      <c r="AE110" s="9">
        <f t="shared" si="12"/>
        <v>7.2727272727272724E-2</v>
      </c>
    </row>
    <row r="111" spans="1:31">
      <c r="A111" s="9" t="s">
        <v>104</v>
      </c>
      <c r="B111" s="9" t="s">
        <v>113</v>
      </c>
      <c r="C111" s="9" t="str">
        <f t="shared" si="13"/>
        <v>Spokane</v>
      </c>
      <c r="D111" s="5" t="s">
        <v>95</v>
      </c>
      <c r="E111" s="7" t="s">
        <v>32</v>
      </c>
      <c r="F111" s="2">
        <f t="shared" si="14"/>
        <v>185.99999999999997</v>
      </c>
      <c r="G111" s="2">
        <f t="shared" si="15"/>
        <v>186</v>
      </c>
      <c r="H111" s="2">
        <f t="shared" si="16"/>
        <v>185.99999999999997</v>
      </c>
      <c r="I111">
        <v>190</v>
      </c>
      <c r="J111">
        <v>182</v>
      </c>
      <c r="K111">
        <v>170</v>
      </c>
      <c r="L111">
        <v>167</v>
      </c>
      <c r="M111">
        <v>142</v>
      </c>
      <c r="N111">
        <v>148</v>
      </c>
      <c r="O111">
        <v>92</v>
      </c>
      <c r="P111">
        <v>107</v>
      </c>
      <c r="Q111">
        <v>81</v>
      </c>
      <c r="R111">
        <v>73</v>
      </c>
      <c r="U111" s="72">
        <f t="shared" si="17"/>
        <v>1910</v>
      </c>
      <c r="V111" s="9">
        <f t="shared" si="18"/>
        <v>353</v>
      </c>
      <c r="W111" s="9">
        <f t="shared" si="19"/>
        <v>186</v>
      </c>
      <c r="Y111">
        <v>16</v>
      </c>
      <c r="Z111">
        <v>35</v>
      </c>
      <c r="AA111">
        <v>4</v>
      </c>
      <c r="AC111" s="9">
        <f t="shared" si="10"/>
        <v>8.6021505376344093E-2</v>
      </c>
      <c r="AD111" s="9">
        <f t="shared" si="11"/>
        <v>0.18817204301075269</v>
      </c>
      <c r="AE111" s="9">
        <f t="shared" si="12"/>
        <v>2.1505376344086023E-2</v>
      </c>
    </row>
    <row r="112" spans="1:31">
      <c r="A112" s="9" t="s">
        <v>104</v>
      </c>
      <c r="B112" s="9" t="s">
        <v>113</v>
      </c>
      <c r="C112" s="9" t="str">
        <f t="shared" si="13"/>
        <v>NE WA (Ferry, Stevens, Lincoln, Pend Orielle)</v>
      </c>
      <c r="D112" s="5" t="s">
        <v>96</v>
      </c>
      <c r="E112" s="7" t="s">
        <v>33</v>
      </c>
      <c r="F112" s="2">
        <f t="shared" si="14"/>
        <v>22.5</v>
      </c>
      <c r="G112" s="2">
        <f t="shared" si="15"/>
        <v>22.5</v>
      </c>
      <c r="H112" s="2">
        <f t="shared" si="16"/>
        <v>0</v>
      </c>
      <c r="I112">
        <v>25</v>
      </c>
      <c r="J112">
        <v>20</v>
      </c>
      <c r="K112">
        <v>28</v>
      </c>
      <c r="L112">
        <v>19</v>
      </c>
      <c r="M112">
        <v>22</v>
      </c>
      <c r="N112">
        <v>24</v>
      </c>
      <c r="O112">
        <v>12</v>
      </c>
      <c r="P112">
        <v>20</v>
      </c>
      <c r="Q112">
        <v>14</v>
      </c>
      <c r="R112">
        <v>11</v>
      </c>
      <c r="U112" s="72">
        <f t="shared" si="17"/>
        <v>240</v>
      </c>
      <c r="V112" s="9">
        <f t="shared" si="18"/>
        <v>57</v>
      </c>
      <c r="W112" s="9">
        <f t="shared" si="19"/>
        <v>22.5</v>
      </c>
      <c r="Y112">
        <v>16</v>
      </c>
      <c r="Z112">
        <v>6</v>
      </c>
      <c r="AA112">
        <v>0</v>
      </c>
      <c r="AC112" s="9">
        <f t="shared" si="10"/>
        <v>0.71111111111111114</v>
      </c>
      <c r="AD112" s="9">
        <f t="shared" si="11"/>
        <v>0.26666666666666666</v>
      </c>
      <c r="AE112" s="9">
        <f t="shared" si="12"/>
        <v>0</v>
      </c>
    </row>
    <row r="113" spans="1:31">
      <c r="A113" s="9" t="s">
        <v>104</v>
      </c>
      <c r="B113" s="9" t="s">
        <v>113</v>
      </c>
      <c r="C113" s="9" t="str">
        <f t="shared" si="13"/>
        <v>Thurston</v>
      </c>
      <c r="D113" s="5" t="s">
        <v>97</v>
      </c>
      <c r="E113" s="7" t="s">
        <v>34</v>
      </c>
      <c r="F113" s="2">
        <f t="shared" si="14"/>
        <v>146.5</v>
      </c>
      <c r="G113" s="2">
        <f t="shared" si="15"/>
        <v>146.5</v>
      </c>
      <c r="H113" s="2">
        <f t="shared" si="16"/>
        <v>146.5</v>
      </c>
      <c r="I113">
        <v>135</v>
      </c>
      <c r="J113">
        <v>158</v>
      </c>
      <c r="K113">
        <v>128</v>
      </c>
      <c r="L113">
        <v>126</v>
      </c>
      <c r="M113">
        <v>112</v>
      </c>
      <c r="N113">
        <v>131</v>
      </c>
      <c r="O113">
        <v>98</v>
      </c>
      <c r="P113">
        <v>96</v>
      </c>
      <c r="Q113">
        <v>98</v>
      </c>
      <c r="R113">
        <v>82</v>
      </c>
      <c r="U113" s="72">
        <f t="shared" si="17"/>
        <v>1603.5</v>
      </c>
      <c r="V113" s="9">
        <f t="shared" si="18"/>
        <v>374</v>
      </c>
      <c r="W113" s="9">
        <f t="shared" si="19"/>
        <v>146.5</v>
      </c>
      <c r="Y113">
        <v>51</v>
      </c>
      <c r="Z113">
        <v>57</v>
      </c>
      <c r="AA113">
        <v>1</v>
      </c>
      <c r="AC113" s="9">
        <f t="shared" si="10"/>
        <v>0.34812286689419797</v>
      </c>
      <c r="AD113" s="9">
        <f t="shared" si="11"/>
        <v>0.38907849829351537</v>
      </c>
      <c r="AE113" s="9">
        <f t="shared" si="12"/>
        <v>6.8259385665529011E-3</v>
      </c>
    </row>
    <row r="114" spans="1:31">
      <c r="A114" s="9" t="s">
        <v>104</v>
      </c>
      <c r="B114" s="9" t="s">
        <v>113</v>
      </c>
      <c r="C114" s="9" t="str">
        <f t="shared" si="13"/>
        <v>Rural SW WA (Cowlitz-Grays Harbor -Lewis - Mason -Pacific-Wahkiakum)</v>
      </c>
      <c r="D114" s="5" t="s">
        <v>98</v>
      </c>
      <c r="E114" s="7" t="s">
        <v>35</v>
      </c>
      <c r="F114" s="2">
        <f t="shared" si="14"/>
        <v>0</v>
      </c>
      <c r="G114" s="2">
        <f t="shared" si="15"/>
        <v>0</v>
      </c>
      <c r="H114" s="2">
        <f t="shared" si="16"/>
        <v>0</v>
      </c>
      <c r="I114">
        <v>3</v>
      </c>
      <c r="J114">
        <v>2</v>
      </c>
      <c r="K114">
        <v>1</v>
      </c>
      <c r="L114">
        <v>2</v>
      </c>
      <c r="M114">
        <v>3</v>
      </c>
      <c r="N114">
        <v>5</v>
      </c>
      <c r="O114">
        <v>3</v>
      </c>
      <c r="P114">
        <v>5</v>
      </c>
      <c r="Q114">
        <v>3</v>
      </c>
      <c r="R114">
        <v>2</v>
      </c>
      <c r="U114" s="72">
        <f t="shared" si="17"/>
        <v>29</v>
      </c>
      <c r="V114" s="9">
        <f t="shared" si="18"/>
        <v>13</v>
      </c>
      <c r="W114" s="9">
        <f t="shared" si="19"/>
        <v>2.5</v>
      </c>
      <c r="Y114">
        <v>0</v>
      </c>
      <c r="Z114">
        <v>0</v>
      </c>
      <c r="AA114">
        <v>0</v>
      </c>
      <c r="AC114" s="9">
        <f t="shared" si="10"/>
        <v>0</v>
      </c>
      <c r="AD114" s="9">
        <f t="shared" si="11"/>
        <v>0</v>
      </c>
      <c r="AE114" s="9">
        <f t="shared" si="12"/>
        <v>0</v>
      </c>
    </row>
    <row r="115" spans="1:31">
      <c r="A115" s="9" t="s">
        <v>104</v>
      </c>
      <c r="B115" s="9" t="s">
        <v>113</v>
      </c>
      <c r="C115" s="9" t="str">
        <f t="shared" si="13"/>
        <v>SE WA (Adams-Asotin-Columia-Garfield-Walla Walla-Whitman)</v>
      </c>
      <c r="D115" s="5" t="s">
        <v>99</v>
      </c>
      <c r="E115" s="7" t="s">
        <v>36</v>
      </c>
      <c r="F115" s="2">
        <f t="shared" si="14"/>
        <v>21.5</v>
      </c>
      <c r="G115" s="2">
        <f t="shared" si="15"/>
        <v>21.5</v>
      </c>
      <c r="H115" s="2">
        <f t="shared" si="16"/>
        <v>21.5</v>
      </c>
      <c r="I115">
        <v>19</v>
      </c>
      <c r="J115">
        <v>24</v>
      </c>
      <c r="K115">
        <v>19</v>
      </c>
      <c r="L115">
        <v>30</v>
      </c>
      <c r="M115">
        <v>29</v>
      </c>
      <c r="N115">
        <v>17</v>
      </c>
      <c r="O115">
        <v>18</v>
      </c>
      <c r="P115">
        <v>13</v>
      </c>
      <c r="Q115">
        <v>5</v>
      </c>
      <c r="R115">
        <v>5</v>
      </c>
      <c r="U115" s="72">
        <f t="shared" si="17"/>
        <v>243.5</v>
      </c>
      <c r="V115" s="9">
        <f t="shared" si="18"/>
        <v>41</v>
      </c>
      <c r="W115" s="9">
        <f t="shared" si="19"/>
        <v>21.5</v>
      </c>
      <c r="Y115">
        <v>4</v>
      </c>
      <c r="Z115">
        <v>7</v>
      </c>
      <c r="AA115">
        <v>3</v>
      </c>
      <c r="AC115" s="9">
        <f t="shared" si="10"/>
        <v>0.18604651162790697</v>
      </c>
      <c r="AD115" s="9">
        <f t="shared" si="11"/>
        <v>0.32558139534883723</v>
      </c>
      <c r="AE115" s="9">
        <f t="shared" si="12"/>
        <v>0.13953488372093023</v>
      </c>
    </row>
    <row r="116" spans="1:31">
      <c r="A116" s="9" t="s">
        <v>104</v>
      </c>
      <c r="B116" s="9" t="s">
        <v>113</v>
      </c>
      <c r="C116" s="9" t="str">
        <f t="shared" si="13"/>
        <v>Whatcom</v>
      </c>
      <c r="D116" s="5" t="s">
        <v>100</v>
      </c>
      <c r="E116" s="7" t="s">
        <v>37</v>
      </c>
      <c r="F116" s="2">
        <f t="shared" si="14"/>
        <v>109</v>
      </c>
      <c r="G116" s="2">
        <f t="shared" si="15"/>
        <v>109</v>
      </c>
      <c r="H116" s="2">
        <f t="shared" si="16"/>
        <v>109</v>
      </c>
      <c r="I116">
        <v>116</v>
      </c>
      <c r="J116">
        <v>102</v>
      </c>
      <c r="K116">
        <v>119</v>
      </c>
      <c r="L116">
        <v>61</v>
      </c>
      <c r="M116">
        <v>88</v>
      </c>
      <c r="N116">
        <v>80</v>
      </c>
      <c r="O116">
        <v>71</v>
      </c>
      <c r="P116">
        <v>57</v>
      </c>
      <c r="Q116">
        <v>66</v>
      </c>
      <c r="R116">
        <v>31</v>
      </c>
      <c r="U116" s="72">
        <f t="shared" si="17"/>
        <v>1118</v>
      </c>
      <c r="V116" s="9">
        <f t="shared" si="18"/>
        <v>225</v>
      </c>
      <c r="W116" s="9">
        <f t="shared" si="19"/>
        <v>109</v>
      </c>
      <c r="Y116">
        <v>17</v>
      </c>
      <c r="Z116">
        <v>37</v>
      </c>
      <c r="AA116">
        <v>18</v>
      </c>
      <c r="AC116" s="9">
        <f t="shared" si="10"/>
        <v>0.15596330275229359</v>
      </c>
      <c r="AD116" s="9">
        <f t="shared" si="11"/>
        <v>0.33944954128440369</v>
      </c>
      <c r="AE116" s="9">
        <f t="shared" si="12"/>
        <v>0.16513761467889909</v>
      </c>
    </row>
    <row r="117" spans="1:31">
      <c r="A117" s="9" t="s">
        <v>104</v>
      </c>
      <c r="B117" s="9" t="s">
        <v>113</v>
      </c>
      <c r="C117" s="9" t="str">
        <f t="shared" si="13"/>
        <v>SE WA (Adams-Asotin-Columia-Garfield-Walla Walla-Whitman)</v>
      </c>
      <c r="D117" s="5" t="s">
        <v>101</v>
      </c>
      <c r="E117" s="7" t="s">
        <v>38</v>
      </c>
      <c r="F117" s="2">
        <f t="shared" si="14"/>
        <v>14</v>
      </c>
      <c r="G117" s="2">
        <f t="shared" si="15"/>
        <v>14</v>
      </c>
      <c r="H117" s="2">
        <f t="shared" si="16"/>
        <v>14</v>
      </c>
      <c r="I117">
        <v>13</v>
      </c>
      <c r="J117">
        <v>15</v>
      </c>
      <c r="K117">
        <v>12</v>
      </c>
      <c r="L117">
        <v>12</v>
      </c>
      <c r="M117">
        <v>14</v>
      </c>
      <c r="N117">
        <v>13</v>
      </c>
      <c r="O117">
        <v>19</v>
      </c>
      <c r="P117">
        <v>12</v>
      </c>
      <c r="Q117">
        <v>10</v>
      </c>
      <c r="R117">
        <v>6</v>
      </c>
      <c r="U117" s="72">
        <f t="shared" si="17"/>
        <v>168</v>
      </c>
      <c r="V117" s="9">
        <f t="shared" si="18"/>
        <v>47</v>
      </c>
      <c r="W117" s="9">
        <f t="shared" si="19"/>
        <v>14</v>
      </c>
      <c r="Y117">
        <v>2</v>
      </c>
      <c r="Z117">
        <v>3</v>
      </c>
      <c r="AA117">
        <v>2</v>
      </c>
      <c r="AC117" s="9">
        <f t="shared" si="10"/>
        <v>0.14285714285714285</v>
      </c>
      <c r="AD117" s="9">
        <f t="shared" si="11"/>
        <v>0.21428571428571427</v>
      </c>
      <c r="AE117" s="9">
        <f t="shared" si="12"/>
        <v>0.14285714285714285</v>
      </c>
    </row>
    <row r="118" spans="1:31">
      <c r="A118" t="s">
        <v>104</v>
      </c>
      <c r="B118" s="9" t="s">
        <v>113</v>
      </c>
      <c r="C118" s="9" t="str">
        <f t="shared" si="13"/>
        <v>Central WA (Grant-Kittitas-Klickitat-Skamania-Yakima)</v>
      </c>
      <c r="D118" s="5" t="s">
        <v>102</v>
      </c>
      <c r="E118" s="7" t="s">
        <v>39</v>
      </c>
      <c r="F118" s="2">
        <f t="shared" si="14"/>
        <v>62</v>
      </c>
      <c r="G118" s="2">
        <f t="shared" si="15"/>
        <v>62</v>
      </c>
      <c r="H118" s="2">
        <f t="shared" si="16"/>
        <v>0</v>
      </c>
      <c r="I118" s="2">
        <v>61</v>
      </c>
      <c r="J118" s="2">
        <v>63</v>
      </c>
      <c r="K118" s="2">
        <v>59</v>
      </c>
      <c r="L118" s="2">
        <v>48</v>
      </c>
      <c r="M118" s="2">
        <v>59</v>
      </c>
      <c r="N118" s="2">
        <v>50</v>
      </c>
      <c r="O118" s="2">
        <v>58</v>
      </c>
      <c r="P118" s="2">
        <v>40</v>
      </c>
      <c r="Q118" s="2">
        <v>31</v>
      </c>
      <c r="R118" s="2">
        <v>31</v>
      </c>
      <c r="U118" s="72">
        <f t="shared" si="17"/>
        <v>624</v>
      </c>
      <c r="V118" s="9">
        <f t="shared" si="18"/>
        <v>160</v>
      </c>
      <c r="W118" s="9">
        <f t="shared" si="19"/>
        <v>62</v>
      </c>
      <c r="X118" s="2"/>
      <c r="Y118" s="2">
        <v>12</v>
      </c>
      <c r="Z118" s="2">
        <v>14</v>
      </c>
      <c r="AA118" s="2">
        <v>0</v>
      </c>
      <c r="AC118" s="9">
        <f t="shared" si="10"/>
        <v>0.19354838709677419</v>
      </c>
      <c r="AD118" s="9">
        <f t="shared" si="11"/>
        <v>0.22580645161290322</v>
      </c>
      <c r="AE118" s="9">
        <f t="shared" si="12"/>
        <v>0</v>
      </c>
    </row>
    <row r="119" spans="1:31">
      <c r="A119" s="9" t="s">
        <v>105</v>
      </c>
      <c r="B119" s="9" t="s">
        <v>113</v>
      </c>
      <c r="C119" s="9" t="str">
        <f t="shared" si="13"/>
        <v>SE WA (Adams-Asotin-Columia-Garfield-Walla Walla-Whitman)</v>
      </c>
      <c r="D119" s="5" t="s">
        <v>64</v>
      </c>
      <c r="E119" s="7" t="s">
        <v>1</v>
      </c>
      <c r="F119" s="2">
        <f t="shared" si="14"/>
        <v>1.5</v>
      </c>
      <c r="G119" s="2">
        <f t="shared" si="15"/>
        <v>1.5</v>
      </c>
      <c r="H119" s="2">
        <f t="shared" si="16"/>
        <v>0</v>
      </c>
      <c r="I119">
        <v>3</v>
      </c>
      <c r="J119">
        <v>0</v>
      </c>
      <c r="K119">
        <v>3</v>
      </c>
      <c r="L119">
        <v>3</v>
      </c>
      <c r="M119">
        <v>2</v>
      </c>
      <c r="N119">
        <v>5</v>
      </c>
      <c r="O119">
        <v>4</v>
      </c>
      <c r="P119">
        <v>2</v>
      </c>
      <c r="Q119">
        <v>4</v>
      </c>
      <c r="R119">
        <v>2</v>
      </c>
      <c r="U119" s="72">
        <f t="shared" si="17"/>
        <v>31</v>
      </c>
      <c r="V119" s="9">
        <f t="shared" si="18"/>
        <v>12</v>
      </c>
      <c r="W119" s="9">
        <f t="shared" si="19"/>
        <v>1.5</v>
      </c>
      <c r="Y119">
        <v>1</v>
      </c>
      <c r="Z119">
        <v>1</v>
      </c>
      <c r="AA119">
        <v>0</v>
      </c>
      <c r="AC119" s="9">
        <f t="shared" si="10"/>
        <v>0.66666666666666663</v>
      </c>
      <c r="AD119" s="9">
        <f t="shared" si="11"/>
        <v>0.66666666666666663</v>
      </c>
      <c r="AE119" s="9">
        <f t="shared" si="12"/>
        <v>0</v>
      </c>
    </row>
    <row r="120" spans="1:31">
      <c r="A120" s="9" t="s">
        <v>105</v>
      </c>
      <c r="B120" s="9" t="s">
        <v>113</v>
      </c>
      <c r="C120" s="9" t="str">
        <f t="shared" si="13"/>
        <v>SE WA (Adams-Asotin-Columia-Garfield-Walla Walla-Whitman)</v>
      </c>
      <c r="D120" s="5" t="s">
        <v>65</v>
      </c>
      <c r="E120" s="7" t="s">
        <v>2</v>
      </c>
      <c r="F120" s="2">
        <f t="shared" si="14"/>
        <v>0</v>
      </c>
      <c r="G120" s="2">
        <f t="shared" si="15"/>
        <v>1.5</v>
      </c>
      <c r="H120" s="2">
        <f t="shared" si="16"/>
        <v>0</v>
      </c>
      <c r="I120">
        <v>3</v>
      </c>
      <c r="J120">
        <v>0</v>
      </c>
      <c r="K120">
        <v>3</v>
      </c>
      <c r="L120">
        <v>2</v>
      </c>
      <c r="M120">
        <v>2</v>
      </c>
      <c r="N120">
        <v>1</v>
      </c>
      <c r="O120">
        <v>0</v>
      </c>
      <c r="P120">
        <v>1</v>
      </c>
      <c r="Q120">
        <v>1</v>
      </c>
      <c r="R120">
        <v>1</v>
      </c>
      <c r="U120" s="72">
        <f t="shared" si="17"/>
        <v>15.5</v>
      </c>
      <c r="V120" s="9">
        <f t="shared" si="18"/>
        <v>3</v>
      </c>
      <c r="W120" s="9">
        <f t="shared" si="19"/>
        <v>1.5</v>
      </c>
      <c r="Y120">
        <v>0</v>
      </c>
      <c r="Z120">
        <v>1</v>
      </c>
      <c r="AA120">
        <v>0</v>
      </c>
      <c r="AC120" s="9">
        <f t="shared" si="10"/>
        <v>0</v>
      </c>
      <c r="AD120" s="9">
        <f t="shared" si="11"/>
        <v>0.66666666666666663</v>
      </c>
      <c r="AE120" s="9">
        <f t="shared" si="12"/>
        <v>0</v>
      </c>
    </row>
    <row r="121" spans="1:31">
      <c r="A121" s="9" t="s">
        <v>105</v>
      </c>
      <c r="B121" s="9" t="s">
        <v>113</v>
      </c>
      <c r="C121" s="9" t="str">
        <f t="shared" si="13"/>
        <v>Benton-Franklin</v>
      </c>
      <c r="D121" s="5" t="s">
        <v>66</v>
      </c>
      <c r="E121" s="7" t="s">
        <v>3</v>
      </c>
      <c r="F121" s="2">
        <f t="shared" si="14"/>
        <v>64</v>
      </c>
      <c r="G121" s="2">
        <f t="shared" si="15"/>
        <v>64</v>
      </c>
      <c r="H121" s="2">
        <f t="shared" si="16"/>
        <v>64</v>
      </c>
      <c r="I121">
        <v>65</v>
      </c>
      <c r="J121">
        <v>63</v>
      </c>
      <c r="K121">
        <v>65</v>
      </c>
      <c r="L121">
        <v>50</v>
      </c>
      <c r="M121">
        <v>42</v>
      </c>
      <c r="N121">
        <v>60</v>
      </c>
      <c r="O121">
        <v>39</v>
      </c>
      <c r="P121">
        <v>45</v>
      </c>
      <c r="Q121">
        <v>37</v>
      </c>
      <c r="R121">
        <v>33</v>
      </c>
      <c r="U121" s="72">
        <f t="shared" si="17"/>
        <v>691</v>
      </c>
      <c r="V121" s="9">
        <f t="shared" si="18"/>
        <v>154</v>
      </c>
      <c r="W121" s="9">
        <f t="shared" si="19"/>
        <v>64</v>
      </c>
      <c r="Y121">
        <v>3</v>
      </c>
      <c r="Z121">
        <v>11</v>
      </c>
      <c r="AA121">
        <v>8</v>
      </c>
      <c r="AC121" s="9">
        <f t="shared" si="10"/>
        <v>4.6875E-2</v>
      </c>
      <c r="AD121" s="9">
        <f t="shared" si="11"/>
        <v>0.171875</v>
      </c>
      <c r="AE121" s="9">
        <f t="shared" si="12"/>
        <v>0.125</v>
      </c>
    </row>
    <row r="122" spans="1:31">
      <c r="A122" s="9" t="s">
        <v>105</v>
      </c>
      <c r="B122" s="9" t="s">
        <v>113</v>
      </c>
      <c r="C122" s="9" t="str">
        <f t="shared" si="13"/>
        <v>Chelan-Douglas-Okanogan</v>
      </c>
      <c r="D122" s="5" t="s">
        <v>67</v>
      </c>
      <c r="E122" s="7" t="s">
        <v>4</v>
      </c>
      <c r="F122" s="2">
        <f t="shared" si="14"/>
        <v>34</v>
      </c>
      <c r="G122" s="2">
        <f t="shared" si="15"/>
        <v>34</v>
      </c>
      <c r="H122" s="2">
        <f t="shared" si="16"/>
        <v>0</v>
      </c>
      <c r="I122">
        <v>32</v>
      </c>
      <c r="J122">
        <v>36</v>
      </c>
      <c r="K122">
        <v>29</v>
      </c>
      <c r="L122">
        <v>28</v>
      </c>
      <c r="M122">
        <v>22</v>
      </c>
      <c r="N122">
        <v>22</v>
      </c>
      <c r="O122">
        <v>14</v>
      </c>
      <c r="P122">
        <v>15</v>
      </c>
      <c r="Q122">
        <v>13</v>
      </c>
      <c r="R122">
        <v>15</v>
      </c>
      <c r="U122" s="72">
        <f t="shared" si="17"/>
        <v>294</v>
      </c>
      <c r="V122" s="9">
        <f t="shared" si="18"/>
        <v>57</v>
      </c>
      <c r="W122" s="9">
        <f t="shared" si="19"/>
        <v>34</v>
      </c>
      <c r="Y122">
        <v>5</v>
      </c>
      <c r="Z122">
        <v>3</v>
      </c>
      <c r="AA122">
        <v>0</v>
      </c>
      <c r="AC122" s="9">
        <f t="shared" si="10"/>
        <v>0.14705882352941177</v>
      </c>
      <c r="AD122" s="9">
        <f t="shared" si="11"/>
        <v>8.8235294117647065E-2</v>
      </c>
      <c r="AE122" s="9">
        <f t="shared" si="12"/>
        <v>0</v>
      </c>
    </row>
    <row r="123" spans="1:31">
      <c r="A123" s="9" t="s">
        <v>105</v>
      </c>
      <c r="B123" s="9" t="s">
        <v>113</v>
      </c>
      <c r="C123" s="9" t="str">
        <f t="shared" si="13"/>
        <v>Clallam-Jefferson-Kitsap</v>
      </c>
      <c r="D123" s="5" t="s">
        <v>68</v>
      </c>
      <c r="E123" s="6" t="s">
        <v>5</v>
      </c>
      <c r="F123" s="2">
        <f t="shared" si="14"/>
        <v>33</v>
      </c>
      <c r="G123" s="2">
        <f t="shared" si="15"/>
        <v>33</v>
      </c>
      <c r="H123" s="2">
        <f t="shared" si="16"/>
        <v>33</v>
      </c>
      <c r="I123">
        <v>44</v>
      </c>
      <c r="J123">
        <v>22</v>
      </c>
      <c r="K123">
        <v>38</v>
      </c>
      <c r="L123">
        <v>39</v>
      </c>
      <c r="M123">
        <v>34</v>
      </c>
      <c r="N123">
        <v>32</v>
      </c>
      <c r="O123">
        <v>35</v>
      </c>
      <c r="P123">
        <v>31</v>
      </c>
      <c r="Q123">
        <v>28</v>
      </c>
      <c r="R123">
        <v>29</v>
      </c>
      <c r="U123" s="72">
        <f t="shared" si="17"/>
        <v>431</v>
      </c>
      <c r="V123" s="9">
        <f t="shared" si="18"/>
        <v>123</v>
      </c>
      <c r="W123" s="9">
        <f t="shared" si="19"/>
        <v>33</v>
      </c>
      <c r="Y123">
        <v>1</v>
      </c>
      <c r="Z123">
        <v>7</v>
      </c>
      <c r="AA123">
        <v>1</v>
      </c>
      <c r="AC123" s="9">
        <f t="shared" si="10"/>
        <v>3.0303030303030304E-2</v>
      </c>
      <c r="AD123" s="9">
        <f t="shared" si="11"/>
        <v>0.21212121212121213</v>
      </c>
      <c r="AE123" s="9">
        <f t="shared" si="12"/>
        <v>3.0303030303030304E-2</v>
      </c>
    </row>
    <row r="124" spans="1:31">
      <c r="A124" s="9" t="s">
        <v>105</v>
      </c>
      <c r="B124" s="9" t="s">
        <v>113</v>
      </c>
      <c r="C124" s="9" t="str">
        <f t="shared" si="13"/>
        <v>Clark</v>
      </c>
      <c r="D124" s="5" t="s">
        <v>69</v>
      </c>
      <c r="E124" s="6" t="s">
        <v>6</v>
      </c>
      <c r="F124" s="2">
        <f t="shared" si="14"/>
        <v>159</v>
      </c>
      <c r="G124" s="2">
        <f t="shared" si="15"/>
        <v>159</v>
      </c>
      <c r="H124" s="2">
        <f t="shared" si="16"/>
        <v>159</v>
      </c>
      <c r="I124">
        <v>164</v>
      </c>
      <c r="J124">
        <v>154</v>
      </c>
      <c r="K124">
        <v>149</v>
      </c>
      <c r="L124">
        <v>160</v>
      </c>
      <c r="M124">
        <v>145</v>
      </c>
      <c r="N124">
        <v>136</v>
      </c>
      <c r="O124">
        <v>116</v>
      </c>
      <c r="P124">
        <v>105</v>
      </c>
      <c r="Q124">
        <v>83</v>
      </c>
      <c r="R124">
        <v>75</v>
      </c>
      <c r="U124" s="72">
        <f t="shared" si="17"/>
        <v>1764</v>
      </c>
      <c r="V124" s="9">
        <f t="shared" si="18"/>
        <v>379</v>
      </c>
      <c r="W124" s="9">
        <f t="shared" si="19"/>
        <v>159</v>
      </c>
      <c r="Y124">
        <v>14</v>
      </c>
      <c r="Z124">
        <v>34</v>
      </c>
      <c r="AA124">
        <v>19</v>
      </c>
      <c r="AC124" s="9">
        <f t="shared" si="10"/>
        <v>8.8050314465408799E-2</v>
      </c>
      <c r="AD124" s="9">
        <f t="shared" si="11"/>
        <v>0.21383647798742139</v>
      </c>
      <c r="AE124" s="9">
        <f t="shared" si="12"/>
        <v>0.11949685534591195</v>
      </c>
    </row>
    <row r="125" spans="1:31">
      <c r="A125" s="9" t="s">
        <v>105</v>
      </c>
      <c r="B125" s="9" t="s">
        <v>113</v>
      </c>
      <c r="C125" s="9" t="str">
        <f t="shared" si="13"/>
        <v>SE WA (Adams-Asotin-Columia-Garfield-Walla Walla-Whitman)</v>
      </c>
      <c r="D125" s="5" t="s">
        <v>70</v>
      </c>
      <c r="E125" s="6" t="s">
        <v>7</v>
      </c>
      <c r="F125" s="2">
        <f t="shared" si="14"/>
        <v>0</v>
      </c>
      <c r="G125" s="2">
        <f t="shared" si="15"/>
        <v>0</v>
      </c>
      <c r="H125" s="2">
        <f t="shared" si="16"/>
        <v>0</v>
      </c>
      <c r="I125">
        <v>0</v>
      </c>
      <c r="J125">
        <v>0</v>
      </c>
      <c r="K125">
        <v>1</v>
      </c>
      <c r="L125">
        <v>0</v>
      </c>
      <c r="M125">
        <v>1</v>
      </c>
      <c r="N125">
        <v>1</v>
      </c>
      <c r="O125">
        <v>3</v>
      </c>
      <c r="P125">
        <v>4</v>
      </c>
      <c r="Q125">
        <v>2</v>
      </c>
      <c r="R125">
        <v>1</v>
      </c>
      <c r="U125" s="72">
        <f t="shared" si="17"/>
        <v>13</v>
      </c>
      <c r="V125" s="9">
        <f t="shared" si="18"/>
        <v>10</v>
      </c>
      <c r="W125" s="9">
        <f t="shared" si="19"/>
        <v>0</v>
      </c>
      <c r="Y125">
        <v>0</v>
      </c>
      <c r="Z125">
        <v>0</v>
      </c>
      <c r="AA125">
        <v>0</v>
      </c>
      <c r="AC125" s="9" t="e">
        <f t="shared" si="10"/>
        <v>#DIV/0!</v>
      </c>
      <c r="AD125" s="9" t="e">
        <f t="shared" si="11"/>
        <v>#DIV/0!</v>
      </c>
      <c r="AE125" s="9" t="e">
        <f t="shared" si="12"/>
        <v>#DIV/0!</v>
      </c>
    </row>
    <row r="126" spans="1:31">
      <c r="A126" s="9" t="s">
        <v>105</v>
      </c>
      <c r="B126" s="9" t="s">
        <v>113</v>
      </c>
      <c r="C126" s="9" t="str">
        <f t="shared" si="13"/>
        <v>Rural SW WA (Cowlitz-Grays Harbor -Lewis - Mason -Pacific-Wahkiakum)</v>
      </c>
      <c r="D126" s="5" t="s">
        <v>71</v>
      </c>
      <c r="E126" s="6" t="s">
        <v>8</v>
      </c>
      <c r="F126" s="2">
        <f t="shared" si="14"/>
        <v>36</v>
      </c>
      <c r="G126" s="2">
        <f t="shared" si="15"/>
        <v>36</v>
      </c>
      <c r="H126" s="2">
        <f t="shared" si="16"/>
        <v>36</v>
      </c>
      <c r="I126">
        <v>35</v>
      </c>
      <c r="J126">
        <v>37</v>
      </c>
      <c r="K126">
        <v>46</v>
      </c>
      <c r="L126">
        <v>50</v>
      </c>
      <c r="M126">
        <v>37</v>
      </c>
      <c r="N126">
        <v>35</v>
      </c>
      <c r="O126">
        <v>33</v>
      </c>
      <c r="P126">
        <v>37</v>
      </c>
      <c r="Q126">
        <v>28</v>
      </c>
      <c r="R126">
        <v>23</v>
      </c>
      <c r="U126" s="72">
        <f t="shared" si="17"/>
        <v>469</v>
      </c>
      <c r="V126" s="9">
        <f t="shared" si="18"/>
        <v>121</v>
      </c>
      <c r="W126" s="9">
        <f t="shared" si="19"/>
        <v>36</v>
      </c>
      <c r="Y126">
        <v>6</v>
      </c>
      <c r="Z126">
        <v>11</v>
      </c>
      <c r="AA126">
        <v>1</v>
      </c>
      <c r="AC126" s="9">
        <f t="shared" si="10"/>
        <v>0.16666666666666666</v>
      </c>
      <c r="AD126" s="9">
        <f t="shared" si="11"/>
        <v>0.30555555555555558</v>
      </c>
      <c r="AE126" s="9">
        <f t="shared" si="12"/>
        <v>2.7777777777777776E-2</v>
      </c>
    </row>
    <row r="127" spans="1:31">
      <c r="A127" s="9" t="s">
        <v>105</v>
      </c>
      <c r="B127" s="9" t="s">
        <v>113</v>
      </c>
      <c r="C127" s="9" t="str">
        <f t="shared" si="13"/>
        <v>Chelan-Douglas-Okanogan</v>
      </c>
      <c r="D127" s="5" t="s">
        <v>72</v>
      </c>
      <c r="E127" s="6" t="s">
        <v>9</v>
      </c>
      <c r="F127" s="2">
        <f t="shared" si="14"/>
        <v>7.5</v>
      </c>
      <c r="G127" s="2">
        <f t="shared" si="15"/>
        <v>7.5</v>
      </c>
      <c r="H127" s="2">
        <f t="shared" si="16"/>
        <v>0</v>
      </c>
      <c r="I127">
        <v>8</v>
      </c>
      <c r="J127">
        <v>7</v>
      </c>
      <c r="K127">
        <v>10</v>
      </c>
      <c r="L127">
        <v>2</v>
      </c>
      <c r="M127">
        <v>2</v>
      </c>
      <c r="N127">
        <v>7</v>
      </c>
      <c r="O127">
        <v>4</v>
      </c>
      <c r="P127">
        <v>3</v>
      </c>
      <c r="Q127">
        <v>12</v>
      </c>
      <c r="R127">
        <v>9</v>
      </c>
      <c r="U127" s="72">
        <f t="shared" si="17"/>
        <v>79</v>
      </c>
      <c r="V127" s="9">
        <f t="shared" si="18"/>
        <v>28</v>
      </c>
      <c r="W127" s="9">
        <f t="shared" si="19"/>
        <v>7.5</v>
      </c>
      <c r="Y127">
        <v>1</v>
      </c>
      <c r="Z127">
        <v>3</v>
      </c>
      <c r="AA127">
        <v>0</v>
      </c>
      <c r="AC127" s="9">
        <f t="shared" si="10"/>
        <v>0.13333333333333333</v>
      </c>
      <c r="AD127" s="9">
        <f t="shared" si="11"/>
        <v>0.4</v>
      </c>
      <c r="AE127" s="9">
        <f t="shared" si="12"/>
        <v>0</v>
      </c>
    </row>
    <row r="128" spans="1:31">
      <c r="A128" s="9" t="s">
        <v>105</v>
      </c>
      <c r="B128" s="9" t="s">
        <v>113</v>
      </c>
      <c r="C128" s="9" t="str">
        <f t="shared" si="13"/>
        <v>NE WA (Ferry, Stevens, Lincoln, Pend Orielle)</v>
      </c>
      <c r="D128" s="5" t="s">
        <v>73</v>
      </c>
      <c r="E128" s="6" t="s">
        <v>10</v>
      </c>
      <c r="F128" s="2">
        <f t="shared" si="14"/>
        <v>0</v>
      </c>
      <c r="G128" s="2">
        <f t="shared" si="15"/>
        <v>0</v>
      </c>
      <c r="H128" s="2">
        <f t="shared" si="16"/>
        <v>2.5</v>
      </c>
      <c r="I128">
        <v>3</v>
      </c>
      <c r="J128">
        <v>2</v>
      </c>
      <c r="K128">
        <v>1</v>
      </c>
      <c r="L128">
        <v>1</v>
      </c>
      <c r="M128">
        <v>2</v>
      </c>
      <c r="N128">
        <v>2</v>
      </c>
      <c r="O128">
        <v>3</v>
      </c>
      <c r="P128">
        <v>4</v>
      </c>
      <c r="Q128">
        <v>3</v>
      </c>
      <c r="R128">
        <v>3</v>
      </c>
      <c r="U128" s="72">
        <f t="shared" si="17"/>
        <v>26.5</v>
      </c>
      <c r="V128" s="9">
        <f t="shared" si="18"/>
        <v>13</v>
      </c>
      <c r="W128" s="9">
        <f t="shared" si="19"/>
        <v>2.5</v>
      </c>
      <c r="Y128">
        <v>0</v>
      </c>
      <c r="Z128">
        <v>0</v>
      </c>
      <c r="AA128">
        <v>2</v>
      </c>
      <c r="AC128" s="9">
        <f t="shared" si="10"/>
        <v>0</v>
      </c>
      <c r="AD128" s="9">
        <f t="shared" si="11"/>
        <v>0</v>
      </c>
      <c r="AE128" s="9">
        <f t="shared" si="12"/>
        <v>0.8</v>
      </c>
    </row>
    <row r="129" spans="1:31">
      <c r="A129" s="9" t="s">
        <v>105</v>
      </c>
      <c r="B129" s="9" t="s">
        <v>113</v>
      </c>
      <c r="C129" s="9" t="str">
        <f t="shared" si="13"/>
        <v>Benton-Franklin</v>
      </c>
      <c r="D129" s="5" t="s">
        <v>74</v>
      </c>
      <c r="E129" s="6" t="s">
        <v>11</v>
      </c>
      <c r="F129" s="2">
        <f t="shared" si="14"/>
        <v>0</v>
      </c>
      <c r="G129" s="2">
        <f t="shared" si="15"/>
        <v>20.5</v>
      </c>
      <c r="H129" s="2">
        <f t="shared" si="16"/>
        <v>0</v>
      </c>
      <c r="I129">
        <v>20</v>
      </c>
      <c r="J129">
        <v>21</v>
      </c>
      <c r="K129">
        <v>29</v>
      </c>
      <c r="L129">
        <v>13</v>
      </c>
      <c r="M129">
        <v>18</v>
      </c>
      <c r="N129">
        <v>16</v>
      </c>
      <c r="O129">
        <v>13</v>
      </c>
      <c r="P129">
        <v>5</v>
      </c>
      <c r="Q129">
        <v>12</v>
      </c>
      <c r="R129">
        <v>14</v>
      </c>
      <c r="U129" s="72">
        <f t="shared" si="17"/>
        <v>181.5</v>
      </c>
      <c r="V129" s="9">
        <f t="shared" si="18"/>
        <v>44</v>
      </c>
      <c r="W129" s="9">
        <f t="shared" si="19"/>
        <v>20.5</v>
      </c>
      <c r="Y129">
        <v>0</v>
      </c>
      <c r="Z129">
        <v>4</v>
      </c>
      <c r="AA129">
        <v>0</v>
      </c>
      <c r="AC129" s="9">
        <f t="shared" ref="AC129:AC192" si="20">Y129/W129</f>
        <v>0</v>
      </c>
      <c r="AD129" s="9">
        <f t="shared" ref="AD129:AD192" si="21">Z129/W129</f>
        <v>0.1951219512195122</v>
      </c>
      <c r="AE129" s="9">
        <f t="shared" ref="AE129:AE192" si="22">AA129/W129</f>
        <v>0</v>
      </c>
    </row>
    <row r="130" spans="1:31">
      <c r="A130" s="9" t="s">
        <v>105</v>
      </c>
      <c r="B130" s="9" t="s">
        <v>113</v>
      </c>
      <c r="C130" s="9" t="str">
        <f t="shared" ref="C130:C193" si="23">VLOOKUP(D130,$AL$4:$AN$42,3,)</f>
        <v>SE WA (Adams-Asotin-Columia-Garfield-Walla Walla-Whitman)</v>
      </c>
      <c r="D130" s="5" t="s">
        <v>75</v>
      </c>
      <c r="E130" s="6" t="s">
        <v>12</v>
      </c>
      <c r="F130" s="2">
        <f t="shared" si="14"/>
        <v>0</v>
      </c>
      <c r="G130" s="2">
        <f t="shared" si="15"/>
        <v>1.5</v>
      </c>
      <c r="H130" s="2">
        <f t="shared" si="16"/>
        <v>1.5</v>
      </c>
      <c r="I130">
        <v>1</v>
      </c>
      <c r="J130">
        <v>2</v>
      </c>
      <c r="K130">
        <v>0</v>
      </c>
      <c r="L130">
        <v>2</v>
      </c>
      <c r="M130">
        <v>2</v>
      </c>
      <c r="N130">
        <v>1</v>
      </c>
      <c r="O130">
        <v>2</v>
      </c>
      <c r="P130">
        <v>0</v>
      </c>
      <c r="Q130">
        <v>1</v>
      </c>
      <c r="R130">
        <v>0</v>
      </c>
      <c r="U130" s="72">
        <f t="shared" si="17"/>
        <v>14</v>
      </c>
      <c r="V130" s="9">
        <f t="shared" si="18"/>
        <v>3</v>
      </c>
      <c r="W130" s="9">
        <f t="shared" si="19"/>
        <v>1.5</v>
      </c>
      <c r="Y130">
        <v>0</v>
      </c>
      <c r="Z130">
        <v>1</v>
      </c>
      <c r="AA130">
        <v>1</v>
      </c>
      <c r="AC130" s="9">
        <f t="shared" si="20"/>
        <v>0</v>
      </c>
      <c r="AD130" s="9">
        <f t="shared" si="21"/>
        <v>0.66666666666666663</v>
      </c>
      <c r="AE130" s="9">
        <f t="shared" si="22"/>
        <v>0.66666666666666663</v>
      </c>
    </row>
    <row r="131" spans="1:31">
      <c r="A131" s="9" t="s">
        <v>105</v>
      </c>
      <c r="B131" s="9" t="s">
        <v>113</v>
      </c>
      <c r="C131" s="9" t="str">
        <f t="shared" si="23"/>
        <v>Central WA (Grant-Kittitas-Klickitat-Skamania-Yakima)</v>
      </c>
      <c r="D131" s="5" t="s">
        <v>76</v>
      </c>
      <c r="E131" s="6" t="s">
        <v>13</v>
      </c>
      <c r="F131" s="2">
        <f t="shared" ref="F131:F194" si="24">IF(Y131&gt;0,Y131/AC131,0)</f>
        <v>30.5</v>
      </c>
      <c r="G131" s="2">
        <f t="shared" ref="G131:G194" si="25">IF(Z131&gt;0,Z131/AD131,0)</f>
        <v>30.5</v>
      </c>
      <c r="H131" s="2">
        <f t="shared" ref="H131:H194" si="26">IF(AA131&gt;0,AA131/AE131,0)</f>
        <v>30.5</v>
      </c>
      <c r="I131">
        <v>28</v>
      </c>
      <c r="J131">
        <v>33</v>
      </c>
      <c r="K131">
        <v>29</v>
      </c>
      <c r="L131">
        <v>31</v>
      </c>
      <c r="M131">
        <v>22</v>
      </c>
      <c r="N131">
        <v>22</v>
      </c>
      <c r="O131">
        <v>33</v>
      </c>
      <c r="P131">
        <v>24</v>
      </c>
      <c r="Q131">
        <v>27</v>
      </c>
      <c r="R131">
        <v>21</v>
      </c>
      <c r="U131" s="72">
        <f t="shared" ref="U131:U194" si="27">SUM(F131:T131)</f>
        <v>361.5</v>
      </c>
      <c r="V131" s="9">
        <f t="shared" ref="V131:V194" si="28">SUM(O131:T131)</f>
        <v>105</v>
      </c>
      <c r="W131" s="9">
        <f t="shared" ref="W131:W194" si="29">AVERAGE(I131:J131)</f>
        <v>30.5</v>
      </c>
      <c r="Y131">
        <v>6</v>
      </c>
      <c r="Z131">
        <v>8</v>
      </c>
      <c r="AA131">
        <v>2</v>
      </c>
      <c r="AC131" s="9">
        <f t="shared" si="20"/>
        <v>0.19672131147540983</v>
      </c>
      <c r="AD131" s="9">
        <f t="shared" si="21"/>
        <v>0.26229508196721313</v>
      </c>
      <c r="AE131" s="9">
        <f t="shared" si="22"/>
        <v>6.5573770491803282E-2</v>
      </c>
    </row>
    <row r="132" spans="1:31">
      <c r="A132" s="9" t="s">
        <v>105</v>
      </c>
      <c r="B132" s="9" t="s">
        <v>113</v>
      </c>
      <c r="C132" s="9" t="str">
        <f t="shared" si="23"/>
        <v>Rural SW WA (Cowlitz-Grays Harbor -Lewis - Mason -Pacific-Wahkiakum)</v>
      </c>
      <c r="D132" s="5" t="s">
        <v>77</v>
      </c>
      <c r="E132" s="7" t="s">
        <v>14</v>
      </c>
      <c r="F132" s="2">
        <f t="shared" si="24"/>
        <v>28</v>
      </c>
      <c r="G132" s="2">
        <f t="shared" si="25"/>
        <v>28</v>
      </c>
      <c r="H132" s="2">
        <f t="shared" si="26"/>
        <v>28</v>
      </c>
      <c r="I132">
        <v>22</v>
      </c>
      <c r="J132">
        <v>34</v>
      </c>
      <c r="K132">
        <v>33</v>
      </c>
      <c r="L132">
        <v>19</v>
      </c>
      <c r="M132">
        <v>27</v>
      </c>
      <c r="N132">
        <v>29</v>
      </c>
      <c r="O132">
        <v>31</v>
      </c>
      <c r="P132">
        <v>15</v>
      </c>
      <c r="Q132">
        <v>10</v>
      </c>
      <c r="R132">
        <v>8</v>
      </c>
      <c r="U132" s="72">
        <f t="shared" si="27"/>
        <v>312</v>
      </c>
      <c r="V132" s="9">
        <f t="shared" si="28"/>
        <v>64</v>
      </c>
      <c r="W132" s="9">
        <f t="shared" si="29"/>
        <v>28</v>
      </c>
      <c r="Y132">
        <v>3</v>
      </c>
      <c r="Z132">
        <v>8</v>
      </c>
      <c r="AA132">
        <v>2</v>
      </c>
      <c r="AC132" s="9">
        <f t="shared" si="20"/>
        <v>0.10714285714285714</v>
      </c>
      <c r="AD132" s="9">
        <f t="shared" si="21"/>
        <v>0.2857142857142857</v>
      </c>
      <c r="AE132" s="9">
        <f t="shared" si="22"/>
        <v>7.1428571428571425E-2</v>
      </c>
    </row>
    <row r="133" spans="1:31">
      <c r="A133" s="9" t="s">
        <v>105</v>
      </c>
      <c r="B133" s="9" t="s">
        <v>113</v>
      </c>
      <c r="C133" s="9" t="str">
        <f t="shared" si="23"/>
        <v>Skagit-San Juan -Island</v>
      </c>
      <c r="D133" s="5" t="s">
        <v>78</v>
      </c>
      <c r="E133" s="6" t="s">
        <v>15</v>
      </c>
      <c r="F133" s="2">
        <f t="shared" si="24"/>
        <v>57</v>
      </c>
      <c r="G133" s="2">
        <f t="shared" si="25"/>
        <v>57</v>
      </c>
      <c r="H133" s="2">
        <f t="shared" si="26"/>
        <v>57</v>
      </c>
      <c r="I133">
        <v>60</v>
      </c>
      <c r="J133">
        <v>54</v>
      </c>
      <c r="K133">
        <v>48</v>
      </c>
      <c r="L133">
        <v>54</v>
      </c>
      <c r="M133">
        <v>43</v>
      </c>
      <c r="N133">
        <v>42</v>
      </c>
      <c r="O133">
        <v>30</v>
      </c>
      <c r="P133">
        <v>31</v>
      </c>
      <c r="Q133">
        <v>28</v>
      </c>
      <c r="R133">
        <v>35</v>
      </c>
      <c r="U133" s="72">
        <f t="shared" si="27"/>
        <v>596</v>
      </c>
      <c r="V133" s="9">
        <f t="shared" si="28"/>
        <v>124</v>
      </c>
      <c r="W133" s="9">
        <f t="shared" si="29"/>
        <v>57</v>
      </c>
      <c r="Y133">
        <v>31</v>
      </c>
      <c r="Z133">
        <v>27</v>
      </c>
      <c r="AA133">
        <v>15</v>
      </c>
      <c r="AC133" s="9">
        <f t="shared" si="20"/>
        <v>0.54385964912280704</v>
      </c>
      <c r="AD133" s="9">
        <f t="shared" si="21"/>
        <v>0.47368421052631576</v>
      </c>
      <c r="AE133" s="9">
        <f t="shared" si="22"/>
        <v>0.26315789473684209</v>
      </c>
    </row>
    <row r="134" spans="1:31">
      <c r="A134" s="9" t="s">
        <v>105</v>
      </c>
      <c r="B134" s="9" t="s">
        <v>113</v>
      </c>
      <c r="C134" s="9" t="str">
        <f t="shared" si="23"/>
        <v>Clallam-Jefferson-Kitsap</v>
      </c>
      <c r="D134" s="4" t="s">
        <v>79</v>
      </c>
      <c r="E134" s="7" t="s">
        <v>16</v>
      </c>
      <c r="F134" s="2">
        <f t="shared" si="24"/>
        <v>0</v>
      </c>
      <c r="G134" s="2">
        <f t="shared" si="25"/>
        <v>11</v>
      </c>
      <c r="H134" s="2">
        <f t="shared" si="26"/>
        <v>0</v>
      </c>
      <c r="I134">
        <v>11</v>
      </c>
      <c r="J134">
        <v>11</v>
      </c>
      <c r="K134">
        <v>9</v>
      </c>
      <c r="L134">
        <v>13</v>
      </c>
      <c r="M134">
        <v>12</v>
      </c>
      <c r="N134">
        <v>9</v>
      </c>
      <c r="O134">
        <v>5</v>
      </c>
      <c r="P134">
        <v>12</v>
      </c>
      <c r="Q134">
        <v>9</v>
      </c>
      <c r="R134">
        <v>2</v>
      </c>
      <c r="U134" s="72">
        <f t="shared" si="27"/>
        <v>104</v>
      </c>
      <c r="V134" s="9">
        <f t="shared" si="28"/>
        <v>28</v>
      </c>
      <c r="W134" s="9">
        <f t="shared" si="29"/>
        <v>11</v>
      </c>
      <c r="Y134">
        <v>0</v>
      </c>
      <c r="Z134">
        <v>1</v>
      </c>
      <c r="AA134">
        <v>0</v>
      </c>
      <c r="AC134" s="9">
        <f t="shared" si="20"/>
        <v>0</v>
      </c>
      <c r="AD134" s="9">
        <f t="shared" si="21"/>
        <v>9.0909090909090912E-2</v>
      </c>
      <c r="AE134" s="9">
        <f t="shared" si="22"/>
        <v>0</v>
      </c>
    </row>
    <row r="135" spans="1:31">
      <c r="A135" s="9" t="s">
        <v>105</v>
      </c>
      <c r="B135" s="9" t="s">
        <v>113</v>
      </c>
      <c r="C135" s="9" t="str">
        <f t="shared" si="23"/>
        <v>King</v>
      </c>
      <c r="D135" s="5" t="s">
        <v>80</v>
      </c>
      <c r="E135" s="7" t="s">
        <v>17</v>
      </c>
      <c r="F135" s="2">
        <f t="shared" si="24"/>
        <v>401</v>
      </c>
      <c r="G135" s="2">
        <f t="shared" si="25"/>
        <v>401</v>
      </c>
      <c r="H135" s="2">
        <f t="shared" si="26"/>
        <v>401</v>
      </c>
      <c r="I135">
        <v>400</v>
      </c>
      <c r="J135">
        <v>402</v>
      </c>
      <c r="K135">
        <v>387</v>
      </c>
      <c r="L135">
        <v>331</v>
      </c>
      <c r="M135">
        <v>375</v>
      </c>
      <c r="N135">
        <v>322</v>
      </c>
      <c r="O135">
        <v>284</v>
      </c>
      <c r="P135">
        <v>285</v>
      </c>
      <c r="Q135">
        <v>240</v>
      </c>
      <c r="R135">
        <v>238</v>
      </c>
      <c r="U135" s="72">
        <f t="shared" si="27"/>
        <v>4467</v>
      </c>
      <c r="V135" s="9">
        <f t="shared" si="28"/>
        <v>1047</v>
      </c>
      <c r="W135" s="9">
        <f t="shared" si="29"/>
        <v>401</v>
      </c>
      <c r="Y135">
        <v>55</v>
      </c>
      <c r="Z135">
        <v>76</v>
      </c>
      <c r="AA135">
        <v>13</v>
      </c>
      <c r="AC135" s="9">
        <f t="shared" si="20"/>
        <v>0.13715710723192021</v>
      </c>
      <c r="AD135" s="9">
        <f t="shared" si="21"/>
        <v>0.18952618453865336</v>
      </c>
      <c r="AE135" s="9">
        <f t="shared" si="22"/>
        <v>3.2418952618453865E-2</v>
      </c>
    </row>
    <row r="136" spans="1:31">
      <c r="A136" s="9" t="s">
        <v>105</v>
      </c>
      <c r="B136" s="9" t="s">
        <v>113</v>
      </c>
      <c r="C136" s="9" t="str">
        <f t="shared" si="23"/>
        <v>Clallam-Jefferson-Kitsap</v>
      </c>
      <c r="D136" s="5" t="s">
        <v>81</v>
      </c>
      <c r="E136" s="7" t="s">
        <v>18</v>
      </c>
      <c r="F136" s="2">
        <f t="shared" si="24"/>
        <v>122.50000000000001</v>
      </c>
      <c r="G136" s="2">
        <f t="shared" si="25"/>
        <v>122.5</v>
      </c>
      <c r="H136" s="2">
        <f t="shared" si="26"/>
        <v>122.49999999999999</v>
      </c>
      <c r="I136">
        <v>129</v>
      </c>
      <c r="J136">
        <v>116</v>
      </c>
      <c r="K136">
        <v>125</v>
      </c>
      <c r="L136">
        <v>147</v>
      </c>
      <c r="M136">
        <v>132</v>
      </c>
      <c r="N136">
        <v>132</v>
      </c>
      <c r="O136">
        <v>107</v>
      </c>
      <c r="P136">
        <v>102</v>
      </c>
      <c r="Q136">
        <v>84</v>
      </c>
      <c r="R136">
        <v>77</v>
      </c>
      <c r="U136" s="72">
        <f t="shared" si="27"/>
        <v>1518.5</v>
      </c>
      <c r="V136" s="9">
        <f t="shared" si="28"/>
        <v>370</v>
      </c>
      <c r="W136" s="9">
        <f t="shared" si="29"/>
        <v>122.5</v>
      </c>
      <c r="Y136">
        <v>5</v>
      </c>
      <c r="Z136">
        <v>24</v>
      </c>
      <c r="AA136">
        <v>4</v>
      </c>
      <c r="AC136" s="9">
        <f t="shared" si="20"/>
        <v>4.0816326530612242E-2</v>
      </c>
      <c r="AD136" s="9">
        <f t="shared" si="21"/>
        <v>0.19591836734693877</v>
      </c>
      <c r="AE136" s="9">
        <f t="shared" si="22"/>
        <v>3.2653061224489799E-2</v>
      </c>
    </row>
    <row r="137" spans="1:31">
      <c r="A137" s="9" t="s">
        <v>105</v>
      </c>
      <c r="B137" s="9" t="s">
        <v>113</v>
      </c>
      <c r="C137" s="9" t="str">
        <f t="shared" si="23"/>
        <v>Central WA (Grant-Kittitas-Klickitat-Skamania-Yakima)</v>
      </c>
      <c r="D137" s="5" t="s">
        <v>82</v>
      </c>
      <c r="E137" s="7" t="s">
        <v>19</v>
      </c>
      <c r="F137" s="2">
        <f t="shared" si="24"/>
        <v>21.5</v>
      </c>
      <c r="G137" s="2">
        <f t="shared" si="25"/>
        <v>21.5</v>
      </c>
      <c r="H137" s="2">
        <f t="shared" si="26"/>
        <v>21.5</v>
      </c>
      <c r="I137">
        <v>20</v>
      </c>
      <c r="J137">
        <v>23</v>
      </c>
      <c r="K137">
        <v>10</v>
      </c>
      <c r="L137">
        <v>23</v>
      </c>
      <c r="M137">
        <v>14</v>
      </c>
      <c r="N137">
        <v>15</v>
      </c>
      <c r="O137">
        <v>12</v>
      </c>
      <c r="P137">
        <v>10</v>
      </c>
      <c r="Q137">
        <v>14</v>
      </c>
      <c r="R137">
        <v>10</v>
      </c>
      <c r="U137" s="72">
        <f t="shared" si="27"/>
        <v>215.5</v>
      </c>
      <c r="V137" s="9">
        <f t="shared" si="28"/>
        <v>46</v>
      </c>
      <c r="W137" s="9">
        <f t="shared" si="29"/>
        <v>21.5</v>
      </c>
      <c r="Y137">
        <v>11</v>
      </c>
      <c r="Z137">
        <v>2</v>
      </c>
      <c r="AA137">
        <v>2</v>
      </c>
      <c r="AC137" s="9">
        <f t="shared" si="20"/>
        <v>0.51162790697674421</v>
      </c>
      <c r="AD137" s="9">
        <f t="shared" si="21"/>
        <v>9.3023255813953487E-2</v>
      </c>
      <c r="AE137" s="9">
        <f t="shared" si="22"/>
        <v>9.3023255813953487E-2</v>
      </c>
    </row>
    <row r="138" spans="1:31">
      <c r="A138" s="9" t="s">
        <v>105</v>
      </c>
      <c r="B138" s="9" t="s">
        <v>113</v>
      </c>
      <c r="C138" s="9" t="str">
        <f t="shared" si="23"/>
        <v>Central WA (Grant-Kittitas-Klickitat-Skamania-Yakima)</v>
      </c>
      <c r="D138" s="5" t="s">
        <v>83</v>
      </c>
      <c r="E138" s="7" t="s">
        <v>20</v>
      </c>
      <c r="F138" s="2">
        <f t="shared" si="24"/>
        <v>11</v>
      </c>
      <c r="G138" s="2">
        <f t="shared" si="25"/>
        <v>11</v>
      </c>
      <c r="H138" s="2">
        <f t="shared" si="26"/>
        <v>0</v>
      </c>
      <c r="I138">
        <v>7</v>
      </c>
      <c r="J138">
        <v>15</v>
      </c>
      <c r="K138">
        <v>5</v>
      </c>
      <c r="L138">
        <v>10</v>
      </c>
      <c r="M138">
        <v>17</v>
      </c>
      <c r="N138">
        <v>9</v>
      </c>
      <c r="O138">
        <v>7</v>
      </c>
      <c r="P138">
        <v>6</v>
      </c>
      <c r="Q138">
        <v>7</v>
      </c>
      <c r="R138">
        <v>7</v>
      </c>
      <c r="U138" s="72">
        <f t="shared" si="27"/>
        <v>112</v>
      </c>
      <c r="V138" s="9">
        <f t="shared" si="28"/>
        <v>27</v>
      </c>
      <c r="W138" s="9">
        <f t="shared" si="29"/>
        <v>11</v>
      </c>
      <c r="Y138">
        <v>1</v>
      </c>
      <c r="Z138">
        <v>5</v>
      </c>
      <c r="AA138">
        <v>0</v>
      </c>
      <c r="AC138" s="9">
        <f t="shared" si="20"/>
        <v>9.0909090909090912E-2</v>
      </c>
      <c r="AD138" s="9">
        <f t="shared" si="21"/>
        <v>0.45454545454545453</v>
      </c>
      <c r="AE138" s="9">
        <f t="shared" si="22"/>
        <v>0</v>
      </c>
    </row>
    <row r="139" spans="1:31">
      <c r="A139" s="9" t="s">
        <v>105</v>
      </c>
      <c r="B139" s="9" t="s">
        <v>113</v>
      </c>
      <c r="C139" s="9" t="str">
        <f t="shared" si="23"/>
        <v>Rural SW WA (Cowlitz-Grays Harbor -Lewis - Mason -Pacific-Wahkiakum)</v>
      </c>
      <c r="D139" s="5" t="s">
        <v>84</v>
      </c>
      <c r="E139" s="7" t="s">
        <v>21</v>
      </c>
      <c r="F139" s="2">
        <f t="shared" si="24"/>
        <v>42.5</v>
      </c>
      <c r="G139" s="2">
        <f t="shared" si="25"/>
        <v>42.5</v>
      </c>
      <c r="H139" s="2">
        <f t="shared" si="26"/>
        <v>0</v>
      </c>
      <c r="I139">
        <v>28</v>
      </c>
      <c r="J139">
        <v>57</v>
      </c>
      <c r="K139">
        <v>40</v>
      </c>
      <c r="L139">
        <v>40</v>
      </c>
      <c r="M139">
        <v>40</v>
      </c>
      <c r="N139">
        <v>35</v>
      </c>
      <c r="O139">
        <v>33</v>
      </c>
      <c r="P139">
        <v>36</v>
      </c>
      <c r="Q139">
        <v>26</v>
      </c>
      <c r="R139">
        <v>21</v>
      </c>
      <c r="U139" s="72">
        <f t="shared" si="27"/>
        <v>441</v>
      </c>
      <c r="V139" s="9">
        <f t="shared" si="28"/>
        <v>116</v>
      </c>
      <c r="W139" s="9">
        <f t="shared" si="29"/>
        <v>42.5</v>
      </c>
      <c r="Y139">
        <v>8</v>
      </c>
      <c r="Z139">
        <v>10</v>
      </c>
      <c r="AA139">
        <v>0</v>
      </c>
      <c r="AC139" s="9">
        <f t="shared" si="20"/>
        <v>0.18823529411764706</v>
      </c>
      <c r="AD139" s="9">
        <f t="shared" si="21"/>
        <v>0.23529411764705882</v>
      </c>
      <c r="AE139" s="9">
        <f t="shared" si="22"/>
        <v>0</v>
      </c>
    </row>
    <row r="140" spans="1:31">
      <c r="A140" s="9" t="s">
        <v>105</v>
      </c>
      <c r="B140" s="9" t="s">
        <v>113</v>
      </c>
      <c r="C140" s="9" t="str">
        <f t="shared" si="23"/>
        <v>NE WA (Ferry, Stevens, Lincoln, Pend Orielle)</v>
      </c>
      <c r="D140" s="5" t="s">
        <v>85</v>
      </c>
      <c r="E140" s="7" t="s">
        <v>22</v>
      </c>
      <c r="F140" s="2">
        <f t="shared" si="24"/>
        <v>0</v>
      </c>
      <c r="G140" s="2">
        <f t="shared" si="25"/>
        <v>7.5</v>
      </c>
      <c r="H140" s="2">
        <f t="shared" si="26"/>
        <v>0</v>
      </c>
      <c r="I140">
        <v>8</v>
      </c>
      <c r="J140">
        <v>7</v>
      </c>
      <c r="K140">
        <v>6</v>
      </c>
      <c r="L140">
        <v>12</v>
      </c>
      <c r="M140">
        <v>6</v>
      </c>
      <c r="N140">
        <v>4</v>
      </c>
      <c r="O140">
        <v>4</v>
      </c>
      <c r="P140">
        <v>3</v>
      </c>
      <c r="Q140">
        <v>5</v>
      </c>
      <c r="R140">
        <v>5</v>
      </c>
      <c r="U140" s="72">
        <f t="shared" si="27"/>
        <v>67.5</v>
      </c>
      <c r="V140" s="9">
        <f t="shared" si="28"/>
        <v>17</v>
      </c>
      <c r="W140" s="9">
        <f t="shared" si="29"/>
        <v>7.5</v>
      </c>
      <c r="Y140">
        <v>0</v>
      </c>
      <c r="Z140">
        <v>4</v>
      </c>
      <c r="AA140">
        <v>0</v>
      </c>
      <c r="AC140" s="9">
        <f t="shared" si="20"/>
        <v>0</v>
      </c>
      <c r="AD140" s="9">
        <f t="shared" si="21"/>
        <v>0.53333333333333333</v>
      </c>
      <c r="AE140" s="9">
        <f t="shared" si="22"/>
        <v>0</v>
      </c>
    </row>
    <row r="141" spans="1:31">
      <c r="A141" s="9" t="s">
        <v>105</v>
      </c>
      <c r="B141" s="9" t="s">
        <v>113</v>
      </c>
      <c r="C141" s="9" t="str">
        <f t="shared" si="23"/>
        <v>Rural SW WA (Cowlitz-Grays Harbor -Lewis - Mason -Pacific-Wahkiakum)</v>
      </c>
      <c r="D141" s="5" t="s">
        <v>86</v>
      </c>
      <c r="E141" s="7" t="s">
        <v>23</v>
      </c>
      <c r="F141" s="2">
        <f t="shared" si="24"/>
        <v>32.5</v>
      </c>
      <c r="G141" s="2">
        <f t="shared" si="25"/>
        <v>32.5</v>
      </c>
      <c r="H141" s="2">
        <f t="shared" si="26"/>
        <v>0</v>
      </c>
      <c r="I141">
        <v>36</v>
      </c>
      <c r="J141">
        <v>29</v>
      </c>
      <c r="K141">
        <v>33</v>
      </c>
      <c r="L141">
        <v>31</v>
      </c>
      <c r="M141">
        <v>27</v>
      </c>
      <c r="N141">
        <v>35</v>
      </c>
      <c r="O141">
        <v>27</v>
      </c>
      <c r="P141">
        <v>25</v>
      </c>
      <c r="Q141">
        <v>22</v>
      </c>
      <c r="R141">
        <v>11</v>
      </c>
      <c r="U141" s="72">
        <f t="shared" si="27"/>
        <v>341</v>
      </c>
      <c r="V141" s="9">
        <f t="shared" si="28"/>
        <v>85</v>
      </c>
      <c r="W141" s="9">
        <f t="shared" si="29"/>
        <v>32.5</v>
      </c>
      <c r="Y141">
        <v>3</v>
      </c>
      <c r="Z141">
        <v>9</v>
      </c>
      <c r="AA141">
        <v>0</v>
      </c>
      <c r="AC141" s="9">
        <f t="shared" si="20"/>
        <v>9.2307692307692313E-2</v>
      </c>
      <c r="AD141" s="9">
        <f t="shared" si="21"/>
        <v>0.27692307692307694</v>
      </c>
      <c r="AE141" s="9">
        <f t="shared" si="22"/>
        <v>0</v>
      </c>
    </row>
    <row r="142" spans="1:31">
      <c r="A142" s="9" t="s">
        <v>105</v>
      </c>
      <c r="B142" s="9" t="s">
        <v>113</v>
      </c>
      <c r="C142" s="9" t="str">
        <f t="shared" si="23"/>
        <v>Chelan-Douglas-Okanogan</v>
      </c>
      <c r="D142" s="5" t="s">
        <v>87</v>
      </c>
      <c r="E142" s="7" t="s">
        <v>24</v>
      </c>
      <c r="F142" s="2">
        <f t="shared" si="24"/>
        <v>17</v>
      </c>
      <c r="G142" s="2">
        <f t="shared" si="25"/>
        <v>17</v>
      </c>
      <c r="H142" s="2">
        <f t="shared" si="26"/>
        <v>0</v>
      </c>
      <c r="I142">
        <v>21</v>
      </c>
      <c r="J142">
        <v>13</v>
      </c>
      <c r="K142">
        <v>16</v>
      </c>
      <c r="L142">
        <v>18</v>
      </c>
      <c r="M142">
        <v>12</v>
      </c>
      <c r="N142">
        <v>11</v>
      </c>
      <c r="O142">
        <v>12</v>
      </c>
      <c r="P142">
        <v>8</v>
      </c>
      <c r="Q142">
        <v>8</v>
      </c>
      <c r="R142">
        <v>8</v>
      </c>
      <c r="U142" s="72">
        <f t="shared" si="27"/>
        <v>161</v>
      </c>
      <c r="V142" s="9">
        <f t="shared" si="28"/>
        <v>36</v>
      </c>
      <c r="W142" s="9">
        <f t="shared" si="29"/>
        <v>17</v>
      </c>
      <c r="Y142">
        <v>4</v>
      </c>
      <c r="Z142">
        <v>12</v>
      </c>
      <c r="AA142">
        <v>0</v>
      </c>
      <c r="AC142" s="9">
        <f t="shared" si="20"/>
        <v>0.23529411764705882</v>
      </c>
      <c r="AD142" s="9">
        <f t="shared" si="21"/>
        <v>0.70588235294117652</v>
      </c>
      <c r="AE142" s="9">
        <f t="shared" si="22"/>
        <v>0</v>
      </c>
    </row>
    <row r="143" spans="1:31">
      <c r="A143" s="9" t="s">
        <v>105</v>
      </c>
      <c r="B143" s="9" t="s">
        <v>113</v>
      </c>
      <c r="C143" s="9" t="str">
        <f t="shared" si="23"/>
        <v>Rural SW WA (Cowlitz-Grays Harbor -Lewis - Mason -Pacific-Wahkiakum)</v>
      </c>
      <c r="D143" s="5" t="s">
        <v>88</v>
      </c>
      <c r="E143" s="7" t="s">
        <v>25</v>
      </c>
      <c r="F143" s="2">
        <f t="shared" si="24"/>
        <v>5</v>
      </c>
      <c r="G143" s="2">
        <f t="shared" si="25"/>
        <v>5</v>
      </c>
      <c r="H143" s="2">
        <f t="shared" si="26"/>
        <v>0</v>
      </c>
      <c r="I143">
        <v>4</v>
      </c>
      <c r="J143">
        <v>6</v>
      </c>
      <c r="K143">
        <v>8</v>
      </c>
      <c r="L143">
        <v>12</v>
      </c>
      <c r="M143">
        <v>6</v>
      </c>
      <c r="N143">
        <v>7</v>
      </c>
      <c r="O143">
        <v>9</v>
      </c>
      <c r="P143">
        <v>4</v>
      </c>
      <c r="Q143">
        <v>3</v>
      </c>
      <c r="R143">
        <v>7</v>
      </c>
      <c r="U143" s="72">
        <f t="shared" si="27"/>
        <v>76</v>
      </c>
      <c r="V143" s="9">
        <f t="shared" si="28"/>
        <v>23</v>
      </c>
      <c r="W143" s="9">
        <f t="shared" si="29"/>
        <v>5</v>
      </c>
      <c r="Y143">
        <v>4</v>
      </c>
      <c r="Z143">
        <v>4</v>
      </c>
      <c r="AA143">
        <v>0</v>
      </c>
      <c r="AC143" s="9">
        <f t="shared" si="20"/>
        <v>0.8</v>
      </c>
      <c r="AD143" s="9">
        <f t="shared" si="21"/>
        <v>0.8</v>
      </c>
      <c r="AE143" s="9">
        <f t="shared" si="22"/>
        <v>0</v>
      </c>
    </row>
    <row r="144" spans="1:31">
      <c r="A144" s="9" t="s">
        <v>105</v>
      </c>
      <c r="B144" s="9" t="s">
        <v>113</v>
      </c>
      <c r="C144" s="9" t="str">
        <f t="shared" si="23"/>
        <v>NE WA (Ferry, Stevens, Lincoln, Pend Orielle)</v>
      </c>
      <c r="D144" s="5" t="s">
        <v>89</v>
      </c>
      <c r="E144" s="7" t="s">
        <v>26</v>
      </c>
      <c r="F144" s="2">
        <f t="shared" si="24"/>
        <v>11</v>
      </c>
      <c r="G144" s="2">
        <f t="shared" si="25"/>
        <v>11</v>
      </c>
      <c r="H144" s="2">
        <f t="shared" si="26"/>
        <v>0</v>
      </c>
      <c r="I144">
        <v>12</v>
      </c>
      <c r="J144">
        <v>10</v>
      </c>
      <c r="K144">
        <v>10</v>
      </c>
      <c r="L144">
        <v>6</v>
      </c>
      <c r="M144">
        <v>6</v>
      </c>
      <c r="N144">
        <v>8</v>
      </c>
      <c r="O144">
        <v>8</v>
      </c>
      <c r="P144">
        <v>9</v>
      </c>
      <c r="Q144">
        <v>7</v>
      </c>
      <c r="R144">
        <v>4</v>
      </c>
      <c r="U144" s="72">
        <f t="shared" si="27"/>
        <v>102</v>
      </c>
      <c r="V144" s="9">
        <f t="shared" si="28"/>
        <v>28</v>
      </c>
      <c r="W144" s="9">
        <f t="shared" si="29"/>
        <v>11</v>
      </c>
      <c r="Y144">
        <v>1</v>
      </c>
      <c r="Z144">
        <v>3</v>
      </c>
      <c r="AA144">
        <v>0</v>
      </c>
      <c r="AC144" s="9">
        <f t="shared" si="20"/>
        <v>9.0909090909090912E-2</v>
      </c>
      <c r="AD144" s="9">
        <f t="shared" si="21"/>
        <v>0.27272727272727271</v>
      </c>
      <c r="AE144" s="9">
        <f t="shared" si="22"/>
        <v>0</v>
      </c>
    </row>
    <row r="145" spans="1:31">
      <c r="A145" s="9" t="s">
        <v>105</v>
      </c>
      <c r="B145" s="9" t="s">
        <v>113</v>
      </c>
      <c r="C145" s="9" t="str">
        <f t="shared" si="23"/>
        <v>Pierce</v>
      </c>
      <c r="D145" s="5" t="s">
        <v>90</v>
      </c>
      <c r="E145" s="7" t="s">
        <v>27</v>
      </c>
      <c r="F145" s="2">
        <f t="shared" si="24"/>
        <v>274.5</v>
      </c>
      <c r="G145" s="2">
        <f t="shared" si="25"/>
        <v>274.5</v>
      </c>
      <c r="H145" s="2">
        <f t="shared" si="26"/>
        <v>274.5</v>
      </c>
      <c r="I145">
        <v>261</v>
      </c>
      <c r="J145">
        <v>288</v>
      </c>
      <c r="K145">
        <v>290</v>
      </c>
      <c r="L145">
        <v>294</v>
      </c>
      <c r="M145">
        <v>248</v>
      </c>
      <c r="N145">
        <v>276</v>
      </c>
      <c r="O145">
        <v>205</v>
      </c>
      <c r="P145">
        <v>159</v>
      </c>
      <c r="Q145">
        <v>144</v>
      </c>
      <c r="R145">
        <v>147</v>
      </c>
      <c r="U145" s="72">
        <f t="shared" si="27"/>
        <v>3135.5</v>
      </c>
      <c r="V145" s="9">
        <f t="shared" si="28"/>
        <v>655</v>
      </c>
      <c r="W145" s="9">
        <f t="shared" si="29"/>
        <v>274.5</v>
      </c>
      <c r="Y145">
        <v>36</v>
      </c>
      <c r="Z145">
        <v>99</v>
      </c>
      <c r="AA145">
        <v>11</v>
      </c>
      <c r="AC145" s="9">
        <f t="shared" si="20"/>
        <v>0.13114754098360656</v>
      </c>
      <c r="AD145" s="9">
        <f t="shared" si="21"/>
        <v>0.36065573770491804</v>
      </c>
      <c r="AE145" s="9">
        <f t="shared" si="22"/>
        <v>4.0072859744990891E-2</v>
      </c>
    </row>
    <row r="146" spans="1:31">
      <c r="A146" s="9" t="s">
        <v>105</v>
      </c>
      <c r="B146" s="9" t="s">
        <v>113</v>
      </c>
      <c r="C146" s="9" t="str">
        <f t="shared" si="23"/>
        <v>Skagit-San Juan -Island</v>
      </c>
      <c r="D146" s="5" t="s">
        <v>91</v>
      </c>
      <c r="E146" s="7" t="s">
        <v>28</v>
      </c>
      <c r="F146" s="2">
        <f t="shared" si="24"/>
        <v>10.5</v>
      </c>
      <c r="G146" s="2">
        <f t="shared" si="25"/>
        <v>10.5</v>
      </c>
      <c r="H146" s="2">
        <f t="shared" si="26"/>
        <v>0</v>
      </c>
      <c r="I146">
        <v>12</v>
      </c>
      <c r="J146">
        <v>9</v>
      </c>
      <c r="K146">
        <v>9</v>
      </c>
      <c r="L146">
        <v>8</v>
      </c>
      <c r="M146">
        <v>9</v>
      </c>
      <c r="N146">
        <v>9</v>
      </c>
      <c r="O146">
        <v>4</v>
      </c>
      <c r="P146">
        <v>3</v>
      </c>
      <c r="Q146">
        <v>0</v>
      </c>
      <c r="R146">
        <v>1</v>
      </c>
      <c r="U146" s="72">
        <f t="shared" si="27"/>
        <v>85</v>
      </c>
      <c r="V146" s="9">
        <f t="shared" si="28"/>
        <v>8</v>
      </c>
      <c r="W146" s="9">
        <f t="shared" si="29"/>
        <v>10.5</v>
      </c>
      <c r="Y146">
        <v>2</v>
      </c>
      <c r="Z146">
        <v>5</v>
      </c>
      <c r="AA146">
        <v>0</v>
      </c>
      <c r="AC146" s="9">
        <f t="shared" si="20"/>
        <v>0.19047619047619047</v>
      </c>
      <c r="AD146" s="9">
        <f t="shared" si="21"/>
        <v>0.47619047619047616</v>
      </c>
      <c r="AE146" s="9">
        <f t="shared" si="22"/>
        <v>0</v>
      </c>
    </row>
    <row r="147" spans="1:31">
      <c r="A147" s="9" t="s">
        <v>105</v>
      </c>
      <c r="B147" s="9" t="s">
        <v>113</v>
      </c>
      <c r="C147" s="9" t="str">
        <f t="shared" si="23"/>
        <v>Skagit-San Juan -Island</v>
      </c>
      <c r="D147" s="5" t="s">
        <v>92</v>
      </c>
      <c r="E147" s="7" t="s">
        <v>29</v>
      </c>
      <c r="F147" s="2">
        <f t="shared" si="24"/>
        <v>53.5</v>
      </c>
      <c r="G147" s="2">
        <f t="shared" si="25"/>
        <v>53.5</v>
      </c>
      <c r="H147" s="2">
        <f t="shared" si="26"/>
        <v>53.500000000000007</v>
      </c>
      <c r="I147">
        <v>43</v>
      </c>
      <c r="J147">
        <v>64</v>
      </c>
      <c r="K147">
        <v>57</v>
      </c>
      <c r="L147">
        <v>48</v>
      </c>
      <c r="M147">
        <v>44</v>
      </c>
      <c r="N147">
        <v>57</v>
      </c>
      <c r="O147">
        <v>29</v>
      </c>
      <c r="P147">
        <v>35</v>
      </c>
      <c r="Q147">
        <v>24</v>
      </c>
      <c r="R147">
        <v>27</v>
      </c>
      <c r="U147" s="72">
        <f t="shared" si="27"/>
        <v>588.5</v>
      </c>
      <c r="V147" s="9">
        <f t="shared" si="28"/>
        <v>115</v>
      </c>
      <c r="W147" s="9">
        <f t="shared" si="29"/>
        <v>53.5</v>
      </c>
      <c r="Y147">
        <v>21</v>
      </c>
      <c r="Z147">
        <v>25</v>
      </c>
      <c r="AA147">
        <v>7</v>
      </c>
      <c r="AC147" s="9">
        <f t="shared" si="20"/>
        <v>0.3925233644859813</v>
      </c>
      <c r="AD147" s="9">
        <f t="shared" si="21"/>
        <v>0.46728971962616822</v>
      </c>
      <c r="AE147" s="9">
        <f t="shared" si="22"/>
        <v>0.13084112149532709</v>
      </c>
    </row>
    <row r="148" spans="1:31">
      <c r="A148" s="9" t="s">
        <v>105</v>
      </c>
      <c r="B148" s="9" t="s">
        <v>113</v>
      </c>
      <c r="C148" s="9" t="str">
        <f t="shared" si="23"/>
        <v>Central WA (Grant-Kittitas-Klickitat-Skamania-Yakima)</v>
      </c>
      <c r="D148" s="5" t="s">
        <v>93</v>
      </c>
      <c r="E148" s="7" t="s">
        <v>30</v>
      </c>
      <c r="F148" s="2">
        <f t="shared" si="24"/>
        <v>0</v>
      </c>
      <c r="G148" s="2">
        <f t="shared" si="25"/>
        <v>0</v>
      </c>
      <c r="H148" s="2">
        <f t="shared" si="26"/>
        <v>0</v>
      </c>
      <c r="I148">
        <v>1</v>
      </c>
      <c r="J148">
        <v>0</v>
      </c>
      <c r="K148">
        <v>1</v>
      </c>
      <c r="L148">
        <v>3</v>
      </c>
      <c r="M148">
        <v>1</v>
      </c>
      <c r="N148">
        <v>0</v>
      </c>
      <c r="O148">
        <v>0</v>
      </c>
      <c r="P148">
        <v>0</v>
      </c>
      <c r="Q148">
        <v>0</v>
      </c>
      <c r="R148">
        <v>0</v>
      </c>
      <c r="U148" s="72">
        <f t="shared" si="27"/>
        <v>6</v>
      </c>
      <c r="V148" s="9">
        <f t="shared" si="28"/>
        <v>0</v>
      </c>
      <c r="W148" s="9">
        <f t="shared" si="29"/>
        <v>0.5</v>
      </c>
      <c r="Y148">
        <v>0</v>
      </c>
      <c r="Z148">
        <v>0</v>
      </c>
      <c r="AA148">
        <v>0</v>
      </c>
      <c r="AC148" s="9">
        <f t="shared" si="20"/>
        <v>0</v>
      </c>
      <c r="AD148" s="9">
        <f t="shared" si="21"/>
        <v>0</v>
      </c>
      <c r="AE148" s="9">
        <f t="shared" si="22"/>
        <v>0</v>
      </c>
    </row>
    <row r="149" spans="1:31">
      <c r="A149" s="9" t="s">
        <v>105</v>
      </c>
      <c r="B149" s="9" t="s">
        <v>113</v>
      </c>
      <c r="C149" s="9" t="str">
        <f t="shared" si="23"/>
        <v>Snohomish</v>
      </c>
      <c r="D149" s="5" t="s">
        <v>94</v>
      </c>
      <c r="E149" s="7" t="s">
        <v>31</v>
      </c>
      <c r="F149" s="2">
        <f t="shared" si="24"/>
        <v>274.5</v>
      </c>
      <c r="G149" s="2">
        <f t="shared" si="25"/>
        <v>274.5</v>
      </c>
      <c r="H149" s="2">
        <f t="shared" si="26"/>
        <v>274.5</v>
      </c>
      <c r="I149">
        <v>295</v>
      </c>
      <c r="J149">
        <v>254</v>
      </c>
      <c r="K149">
        <v>259</v>
      </c>
      <c r="L149">
        <v>312</v>
      </c>
      <c r="M149">
        <v>231</v>
      </c>
      <c r="N149">
        <v>198</v>
      </c>
      <c r="O149">
        <v>193</v>
      </c>
      <c r="P149">
        <v>205</v>
      </c>
      <c r="Q149">
        <v>147</v>
      </c>
      <c r="R149">
        <v>122</v>
      </c>
      <c r="U149" s="72">
        <f t="shared" si="27"/>
        <v>3039.5</v>
      </c>
      <c r="V149" s="9">
        <f t="shared" si="28"/>
        <v>667</v>
      </c>
      <c r="W149" s="9">
        <f t="shared" si="29"/>
        <v>274.5</v>
      </c>
      <c r="Y149">
        <v>37</v>
      </c>
      <c r="Z149">
        <v>59</v>
      </c>
      <c r="AA149">
        <v>30</v>
      </c>
      <c r="AC149" s="9">
        <f t="shared" si="20"/>
        <v>0.13479052823315119</v>
      </c>
      <c r="AD149" s="9">
        <f t="shared" si="21"/>
        <v>0.21493624772313297</v>
      </c>
      <c r="AE149" s="9">
        <f t="shared" si="22"/>
        <v>0.10928961748633879</v>
      </c>
    </row>
    <row r="150" spans="1:31">
      <c r="A150" s="9" t="s">
        <v>105</v>
      </c>
      <c r="B150" s="9" t="s">
        <v>113</v>
      </c>
      <c r="C150" s="9" t="str">
        <f t="shared" si="23"/>
        <v>Spokane</v>
      </c>
      <c r="D150" s="5" t="s">
        <v>95</v>
      </c>
      <c r="E150" s="7" t="s">
        <v>32</v>
      </c>
      <c r="F150" s="2">
        <f t="shared" si="24"/>
        <v>168.5</v>
      </c>
      <c r="G150" s="2">
        <f t="shared" si="25"/>
        <v>168.5</v>
      </c>
      <c r="H150" s="2">
        <f t="shared" si="26"/>
        <v>168.5</v>
      </c>
      <c r="I150">
        <v>165</v>
      </c>
      <c r="J150">
        <v>172</v>
      </c>
      <c r="K150">
        <v>161</v>
      </c>
      <c r="L150">
        <v>172</v>
      </c>
      <c r="M150">
        <v>142</v>
      </c>
      <c r="N150">
        <v>136</v>
      </c>
      <c r="O150">
        <v>136</v>
      </c>
      <c r="P150">
        <v>109</v>
      </c>
      <c r="Q150">
        <v>98</v>
      </c>
      <c r="R150">
        <v>69</v>
      </c>
      <c r="U150" s="72">
        <f t="shared" si="27"/>
        <v>1865.5</v>
      </c>
      <c r="V150" s="9">
        <f t="shared" si="28"/>
        <v>412</v>
      </c>
      <c r="W150" s="9">
        <f t="shared" si="29"/>
        <v>168.5</v>
      </c>
      <c r="Y150">
        <v>17</v>
      </c>
      <c r="Z150">
        <v>37</v>
      </c>
      <c r="AA150">
        <v>4</v>
      </c>
      <c r="AC150" s="9">
        <f t="shared" si="20"/>
        <v>0.10089020771513353</v>
      </c>
      <c r="AD150" s="9">
        <f t="shared" si="21"/>
        <v>0.21958456973293769</v>
      </c>
      <c r="AE150" s="9">
        <f t="shared" si="22"/>
        <v>2.3738872403560832E-2</v>
      </c>
    </row>
    <row r="151" spans="1:31">
      <c r="A151" s="9" t="s">
        <v>105</v>
      </c>
      <c r="B151" s="9" t="s">
        <v>113</v>
      </c>
      <c r="C151" s="9" t="str">
        <f t="shared" si="23"/>
        <v>NE WA (Ferry, Stevens, Lincoln, Pend Orielle)</v>
      </c>
      <c r="D151" s="5" t="s">
        <v>96</v>
      </c>
      <c r="E151" s="7" t="s">
        <v>33</v>
      </c>
      <c r="F151" s="2">
        <f t="shared" si="24"/>
        <v>15</v>
      </c>
      <c r="G151" s="2">
        <f t="shared" si="25"/>
        <v>15</v>
      </c>
      <c r="H151" s="2">
        <f t="shared" si="26"/>
        <v>15</v>
      </c>
      <c r="I151">
        <v>12</v>
      </c>
      <c r="J151">
        <v>18</v>
      </c>
      <c r="K151">
        <v>17</v>
      </c>
      <c r="L151">
        <v>18</v>
      </c>
      <c r="M151">
        <v>10</v>
      </c>
      <c r="N151">
        <v>9</v>
      </c>
      <c r="O151">
        <v>18</v>
      </c>
      <c r="P151">
        <v>7</v>
      </c>
      <c r="Q151">
        <v>12</v>
      </c>
      <c r="R151">
        <v>12</v>
      </c>
      <c r="U151" s="72">
        <f t="shared" si="27"/>
        <v>178</v>
      </c>
      <c r="V151" s="9">
        <f t="shared" si="28"/>
        <v>49</v>
      </c>
      <c r="W151" s="9">
        <f t="shared" si="29"/>
        <v>15</v>
      </c>
      <c r="Y151">
        <v>1</v>
      </c>
      <c r="Z151">
        <v>6</v>
      </c>
      <c r="AA151">
        <v>3</v>
      </c>
      <c r="AC151" s="9">
        <f t="shared" si="20"/>
        <v>6.6666666666666666E-2</v>
      </c>
      <c r="AD151" s="9">
        <f t="shared" si="21"/>
        <v>0.4</v>
      </c>
      <c r="AE151" s="9">
        <f t="shared" si="22"/>
        <v>0.2</v>
      </c>
    </row>
    <row r="152" spans="1:31">
      <c r="A152" s="9" t="s">
        <v>105</v>
      </c>
      <c r="B152" s="9" t="s">
        <v>113</v>
      </c>
      <c r="C152" s="9" t="str">
        <f t="shared" si="23"/>
        <v>Thurston</v>
      </c>
      <c r="D152" s="5" t="s">
        <v>97</v>
      </c>
      <c r="E152" s="7" t="s">
        <v>34</v>
      </c>
      <c r="F152" s="2">
        <f t="shared" si="24"/>
        <v>130</v>
      </c>
      <c r="G152" s="2">
        <f t="shared" si="25"/>
        <v>130</v>
      </c>
      <c r="H152" s="2">
        <f t="shared" si="26"/>
        <v>130</v>
      </c>
      <c r="I152">
        <v>111</v>
      </c>
      <c r="J152">
        <v>149</v>
      </c>
      <c r="K152">
        <v>152</v>
      </c>
      <c r="L152">
        <v>130</v>
      </c>
      <c r="M152">
        <v>113</v>
      </c>
      <c r="N152">
        <v>109</v>
      </c>
      <c r="O152">
        <v>103</v>
      </c>
      <c r="P152">
        <v>103</v>
      </c>
      <c r="Q152">
        <v>78</v>
      </c>
      <c r="R152">
        <v>98</v>
      </c>
      <c r="U152" s="72">
        <f t="shared" si="27"/>
        <v>1536</v>
      </c>
      <c r="V152" s="9">
        <f t="shared" si="28"/>
        <v>382</v>
      </c>
      <c r="W152" s="9">
        <f t="shared" si="29"/>
        <v>130</v>
      </c>
      <c r="Y152">
        <v>48</v>
      </c>
      <c r="Z152">
        <v>65</v>
      </c>
      <c r="AA152">
        <v>42</v>
      </c>
      <c r="AC152" s="9">
        <f t="shared" si="20"/>
        <v>0.36923076923076925</v>
      </c>
      <c r="AD152" s="9">
        <f t="shared" si="21"/>
        <v>0.5</v>
      </c>
      <c r="AE152" s="9">
        <f t="shared" si="22"/>
        <v>0.32307692307692309</v>
      </c>
    </row>
    <row r="153" spans="1:31">
      <c r="A153" s="9" t="s">
        <v>105</v>
      </c>
      <c r="B153" s="9" t="s">
        <v>113</v>
      </c>
      <c r="C153" s="9" t="str">
        <f t="shared" si="23"/>
        <v>Rural SW WA (Cowlitz-Grays Harbor -Lewis - Mason -Pacific-Wahkiakum)</v>
      </c>
      <c r="D153" s="5" t="s">
        <v>98</v>
      </c>
      <c r="E153" s="7" t="s">
        <v>35</v>
      </c>
      <c r="F153" s="2">
        <f t="shared" si="24"/>
        <v>0</v>
      </c>
      <c r="G153" s="2">
        <f t="shared" si="25"/>
        <v>0</v>
      </c>
      <c r="H153" s="2">
        <f t="shared" si="26"/>
        <v>0</v>
      </c>
      <c r="I153">
        <v>1</v>
      </c>
      <c r="J153">
        <v>2</v>
      </c>
      <c r="K153">
        <v>2</v>
      </c>
      <c r="L153">
        <v>1</v>
      </c>
      <c r="M153">
        <v>2</v>
      </c>
      <c r="N153">
        <v>4</v>
      </c>
      <c r="O153">
        <v>5</v>
      </c>
      <c r="P153">
        <v>2</v>
      </c>
      <c r="Q153">
        <v>7</v>
      </c>
      <c r="R153">
        <v>5</v>
      </c>
      <c r="U153" s="72">
        <f t="shared" si="27"/>
        <v>31</v>
      </c>
      <c r="V153" s="9">
        <f t="shared" si="28"/>
        <v>19</v>
      </c>
      <c r="W153" s="9">
        <f t="shared" si="29"/>
        <v>1.5</v>
      </c>
      <c r="Y153">
        <v>0</v>
      </c>
      <c r="Z153">
        <v>0</v>
      </c>
      <c r="AA153">
        <v>0</v>
      </c>
      <c r="AC153" s="9">
        <f t="shared" si="20"/>
        <v>0</v>
      </c>
      <c r="AD153" s="9">
        <f t="shared" si="21"/>
        <v>0</v>
      </c>
      <c r="AE153" s="9">
        <f t="shared" si="22"/>
        <v>0</v>
      </c>
    </row>
    <row r="154" spans="1:31">
      <c r="A154" s="9" t="s">
        <v>105</v>
      </c>
      <c r="B154" s="9" t="s">
        <v>113</v>
      </c>
      <c r="C154" s="9" t="str">
        <f t="shared" si="23"/>
        <v>SE WA (Adams-Asotin-Columia-Garfield-Walla Walla-Whitman)</v>
      </c>
      <c r="D154" s="5" t="s">
        <v>99</v>
      </c>
      <c r="E154" s="7" t="s">
        <v>36</v>
      </c>
      <c r="F154" s="2">
        <f t="shared" si="24"/>
        <v>24.5</v>
      </c>
      <c r="G154" s="2">
        <f t="shared" si="25"/>
        <v>24.500000000000004</v>
      </c>
      <c r="H154" s="2">
        <f t="shared" si="26"/>
        <v>0</v>
      </c>
      <c r="I154">
        <v>27</v>
      </c>
      <c r="J154">
        <v>22</v>
      </c>
      <c r="K154">
        <v>21</v>
      </c>
      <c r="L154">
        <v>20</v>
      </c>
      <c r="M154">
        <v>20</v>
      </c>
      <c r="N154">
        <v>22</v>
      </c>
      <c r="O154">
        <v>12</v>
      </c>
      <c r="P154">
        <v>10</v>
      </c>
      <c r="Q154">
        <v>8</v>
      </c>
      <c r="R154">
        <v>2</v>
      </c>
      <c r="U154" s="72">
        <f t="shared" si="27"/>
        <v>213</v>
      </c>
      <c r="V154" s="9">
        <f t="shared" si="28"/>
        <v>32</v>
      </c>
      <c r="W154" s="9">
        <f t="shared" si="29"/>
        <v>24.5</v>
      </c>
      <c r="Y154">
        <v>3</v>
      </c>
      <c r="Z154">
        <v>4</v>
      </c>
      <c r="AA154">
        <v>0</v>
      </c>
      <c r="AC154" s="9">
        <f t="shared" si="20"/>
        <v>0.12244897959183673</v>
      </c>
      <c r="AD154" s="9">
        <f t="shared" si="21"/>
        <v>0.16326530612244897</v>
      </c>
      <c r="AE154" s="9">
        <f t="shared" si="22"/>
        <v>0</v>
      </c>
    </row>
    <row r="155" spans="1:31">
      <c r="A155" s="9" t="s">
        <v>105</v>
      </c>
      <c r="B155" s="9" t="s">
        <v>113</v>
      </c>
      <c r="C155" s="9" t="str">
        <f t="shared" si="23"/>
        <v>Whatcom</v>
      </c>
      <c r="D155" s="5" t="s">
        <v>100</v>
      </c>
      <c r="E155" s="7" t="s">
        <v>37</v>
      </c>
      <c r="F155" s="2">
        <f t="shared" si="24"/>
        <v>83.5</v>
      </c>
      <c r="G155" s="2">
        <f t="shared" si="25"/>
        <v>83.499999999999986</v>
      </c>
      <c r="H155" s="2">
        <f t="shared" si="26"/>
        <v>83.5</v>
      </c>
      <c r="I155">
        <v>79</v>
      </c>
      <c r="J155">
        <v>88</v>
      </c>
      <c r="K155">
        <v>86</v>
      </c>
      <c r="L155">
        <v>87</v>
      </c>
      <c r="M155">
        <v>71</v>
      </c>
      <c r="N155">
        <v>74</v>
      </c>
      <c r="O155">
        <v>63</v>
      </c>
      <c r="P155">
        <v>57</v>
      </c>
      <c r="Q155">
        <v>42</v>
      </c>
      <c r="R155">
        <v>47</v>
      </c>
      <c r="U155" s="72">
        <f t="shared" si="27"/>
        <v>944.5</v>
      </c>
      <c r="V155" s="9">
        <f t="shared" si="28"/>
        <v>209</v>
      </c>
      <c r="W155" s="9">
        <f t="shared" si="29"/>
        <v>83.5</v>
      </c>
      <c r="Y155">
        <v>13</v>
      </c>
      <c r="Z155">
        <v>22</v>
      </c>
      <c r="AA155">
        <v>6</v>
      </c>
      <c r="AC155" s="9">
        <f t="shared" si="20"/>
        <v>0.15568862275449102</v>
      </c>
      <c r="AD155" s="9">
        <f t="shared" si="21"/>
        <v>0.26347305389221559</v>
      </c>
      <c r="AE155" s="9">
        <f t="shared" si="22"/>
        <v>7.1856287425149698E-2</v>
      </c>
    </row>
    <row r="156" spans="1:31">
      <c r="A156" s="9" t="s">
        <v>105</v>
      </c>
      <c r="B156" s="9" t="s">
        <v>113</v>
      </c>
      <c r="C156" s="9" t="str">
        <f t="shared" si="23"/>
        <v>SE WA (Adams-Asotin-Columia-Garfield-Walla Walla-Whitman)</v>
      </c>
      <c r="D156" s="5" t="s">
        <v>101</v>
      </c>
      <c r="E156" s="7" t="s">
        <v>38</v>
      </c>
      <c r="F156" s="2">
        <f t="shared" si="24"/>
        <v>0</v>
      </c>
      <c r="G156" s="2">
        <f t="shared" si="25"/>
        <v>0</v>
      </c>
      <c r="H156" s="2">
        <f t="shared" si="26"/>
        <v>0</v>
      </c>
      <c r="I156">
        <v>15</v>
      </c>
      <c r="J156">
        <v>15</v>
      </c>
      <c r="K156">
        <v>17</v>
      </c>
      <c r="L156">
        <v>10</v>
      </c>
      <c r="M156">
        <v>11</v>
      </c>
      <c r="N156">
        <v>8</v>
      </c>
      <c r="O156">
        <v>13</v>
      </c>
      <c r="P156">
        <v>10</v>
      </c>
      <c r="Q156">
        <v>8</v>
      </c>
      <c r="R156">
        <v>10</v>
      </c>
      <c r="U156" s="72">
        <f t="shared" si="27"/>
        <v>117</v>
      </c>
      <c r="V156" s="9">
        <f t="shared" si="28"/>
        <v>41</v>
      </c>
      <c r="W156" s="9">
        <f t="shared" si="29"/>
        <v>15</v>
      </c>
      <c r="Y156" s="9">
        <v>0</v>
      </c>
      <c r="Z156" s="9">
        <v>0</v>
      </c>
      <c r="AA156" s="9">
        <v>0</v>
      </c>
      <c r="AC156" s="9">
        <f t="shared" si="20"/>
        <v>0</v>
      </c>
      <c r="AD156" s="9">
        <f t="shared" si="21"/>
        <v>0</v>
      </c>
      <c r="AE156" s="9">
        <f t="shared" si="22"/>
        <v>0</v>
      </c>
    </row>
    <row r="157" spans="1:31">
      <c r="A157" t="s">
        <v>105</v>
      </c>
      <c r="B157" s="9" t="s">
        <v>113</v>
      </c>
      <c r="C157" s="9" t="str">
        <f t="shared" si="23"/>
        <v>Central WA (Grant-Kittitas-Klickitat-Skamania-Yakima)</v>
      </c>
      <c r="D157" s="5" t="s">
        <v>102</v>
      </c>
      <c r="E157" s="7" t="s">
        <v>39</v>
      </c>
      <c r="F157" s="2">
        <f t="shared" si="24"/>
        <v>62</v>
      </c>
      <c r="G157" s="2">
        <f t="shared" si="25"/>
        <v>61.999999999999993</v>
      </c>
      <c r="H157" s="2">
        <f t="shared" si="26"/>
        <v>62</v>
      </c>
      <c r="I157">
        <v>63</v>
      </c>
      <c r="J157">
        <v>61</v>
      </c>
      <c r="K157">
        <v>66</v>
      </c>
      <c r="L157">
        <v>66</v>
      </c>
      <c r="M157">
        <v>53</v>
      </c>
      <c r="N157">
        <v>66</v>
      </c>
      <c r="O157">
        <v>60</v>
      </c>
      <c r="P157">
        <v>47</v>
      </c>
      <c r="Q157">
        <v>41</v>
      </c>
      <c r="R157">
        <v>40</v>
      </c>
      <c r="U157" s="72">
        <f t="shared" si="27"/>
        <v>749</v>
      </c>
      <c r="V157" s="9">
        <f t="shared" si="28"/>
        <v>188</v>
      </c>
      <c r="W157" s="9">
        <f t="shared" si="29"/>
        <v>62</v>
      </c>
      <c r="Y157">
        <v>10</v>
      </c>
      <c r="Z157">
        <v>18</v>
      </c>
      <c r="AA157">
        <v>2</v>
      </c>
      <c r="AC157" s="9">
        <f t="shared" si="20"/>
        <v>0.16129032258064516</v>
      </c>
      <c r="AD157" s="9">
        <f t="shared" si="21"/>
        <v>0.29032258064516131</v>
      </c>
      <c r="AE157" s="9">
        <f t="shared" si="22"/>
        <v>3.2258064516129031E-2</v>
      </c>
    </row>
    <row r="158" spans="1:31">
      <c r="A158" s="9" t="s">
        <v>106</v>
      </c>
      <c r="B158" s="9" t="s">
        <v>113</v>
      </c>
      <c r="C158" s="9" t="str">
        <f t="shared" si="23"/>
        <v>SE WA (Adams-Asotin-Columia-Garfield-Walla Walla-Whitman)</v>
      </c>
      <c r="D158" s="5" t="s">
        <v>64</v>
      </c>
      <c r="E158" s="7" t="s">
        <v>1</v>
      </c>
      <c r="F158" s="2">
        <f t="shared" si="24"/>
        <v>2.5</v>
      </c>
      <c r="G158" s="2">
        <f t="shared" si="25"/>
        <v>0</v>
      </c>
      <c r="H158" s="2">
        <f t="shared" si="26"/>
        <v>0</v>
      </c>
      <c r="I158">
        <v>3</v>
      </c>
      <c r="J158">
        <v>2</v>
      </c>
      <c r="K158">
        <v>1</v>
      </c>
      <c r="L158">
        <v>7</v>
      </c>
      <c r="M158">
        <v>2</v>
      </c>
      <c r="N158">
        <v>2</v>
      </c>
      <c r="O158">
        <v>2</v>
      </c>
      <c r="P158">
        <v>4</v>
      </c>
      <c r="Q158">
        <v>0</v>
      </c>
      <c r="R158">
        <v>3</v>
      </c>
      <c r="U158" s="72">
        <f t="shared" si="27"/>
        <v>28.5</v>
      </c>
      <c r="V158" s="9">
        <f t="shared" si="28"/>
        <v>9</v>
      </c>
      <c r="W158" s="9">
        <f t="shared" si="29"/>
        <v>2.5</v>
      </c>
      <c r="Y158">
        <v>1</v>
      </c>
      <c r="Z158">
        <v>0</v>
      </c>
      <c r="AA158">
        <v>0</v>
      </c>
      <c r="AC158" s="9">
        <f t="shared" si="20"/>
        <v>0.4</v>
      </c>
      <c r="AD158" s="9">
        <f t="shared" si="21"/>
        <v>0</v>
      </c>
      <c r="AE158" s="9">
        <f t="shared" si="22"/>
        <v>0</v>
      </c>
    </row>
    <row r="159" spans="1:31">
      <c r="A159" s="9" t="s">
        <v>106</v>
      </c>
      <c r="B159" s="9" t="s">
        <v>113</v>
      </c>
      <c r="C159" s="9" t="str">
        <f t="shared" si="23"/>
        <v>SE WA (Adams-Asotin-Columia-Garfield-Walla Walla-Whitman)</v>
      </c>
      <c r="D159" s="5" t="s">
        <v>65</v>
      </c>
      <c r="E159" s="7" t="s">
        <v>2</v>
      </c>
      <c r="F159" s="2">
        <f t="shared" si="24"/>
        <v>2</v>
      </c>
      <c r="G159" s="2">
        <f t="shared" si="25"/>
        <v>2</v>
      </c>
      <c r="H159" s="2">
        <f t="shared" si="26"/>
        <v>0</v>
      </c>
      <c r="I159">
        <v>3</v>
      </c>
      <c r="J159">
        <v>1</v>
      </c>
      <c r="K159">
        <v>1</v>
      </c>
      <c r="L159">
        <v>3</v>
      </c>
      <c r="M159">
        <v>3</v>
      </c>
      <c r="N159">
        <v>2</v>
      </c>
      <c r="O159">
        <v>1</v>
      </c>
      <c r="P159">
        <v>1</v>
      </c>
      <c r="Q159">
        <v>1</v>
      </c>
      <c r="R159">
        <v>0</v>
      </c>
      <c r="U159" s="72">
        <f t="shared" si="27"/>
        <v>20</v>
      </c>
      <c r="V159" s="9">
        <f t="shared" si="28"/>
        <v>3</v>
      </c>
      <c r="W159" s="9">
        <f t="shared" si="29"/>
        <v>2</v>
      </c>
      <c r="Y159">
        <v>1</v>
      </c>
      <c r="Z159">
        <v>1</v>
      </c>
      <c r="AA159">
        <v>0</v>
      </c>
      <c r="AC159" s="9">
        <f t="shared" si="20"/>
        <v>0.5</v>
      </c>
      <c r="AD159" s="9">
        <f t="shared" si="21"/>
        <v>0.5</v>
      </c>
      <c r="AE159" s="9">
        <f t="shared" si="22"/>
        <v>0</v>
      </c>
    </row>
    <row r="160" spans="1:31">
      <c r="A160" s="9" t="s">
        <v>106</v>
      </c>
      <c r="B160" s="9" t="s">
        <v>113</v>
      </c>
      <c r="C160" s="9" t="str">
        <f t="shared" si="23"/>
        <v>Benton-Franklin</v>
      </c>
      <c r="D160" s="5" t="s">
        <v>66</v>
      </c>
      <c r="E160" s="7" t="s">
        <v>3</v>
      </c>
      <c r="F160" s="2">
        <f t="shared" si="24"/>
        <v>62</v>
      </c>
      <c r="G160" s="2">
        <f t="shared" si="25"/>
        <v>62</v>
      </c>
      <c r="H160" s="2">
        <f t="shared" si="26"/>
        <v>62</v>
      </c>
      <c r="I160">
        <v>61</v>
      </c>
      <c r="J160">
        <v>63</v>
      </c>
      <c r="K160">
        <v>72</v>
      </c>
      <c r="L160">
        <v>76</v>
      </c>
      <c r="M160">
        <v>59</v>
      </c>
      <c r="N160">
        <v>50</v>
      </c>
      <c r="O160">
        <v>47</v>
      </c>
      <c r="P160">
        <v>49</v>
      </c>
      <c r="Q160">
        <v>35</v>
      </c>
      <c r="R160">
        <v>37</v>
      </c>
      <c r="U160" s="72">
        <f t="shared" si="27"/>
        <v>735</v>
      </c>
      <c r="V160" s="9">
        <f t="shared" si="28"/>
        <v>168</v>
      </c>
      <c r="W160" s="9">
        <f t="shared" si="29"/>
        <v>62</v>
      </c>
      <c r="Y160">
        <v>7</v>
      </c>
      <c r="Z160">
        <v>4</v>
      </c>
      <c r="AA160">
        <v>13</v>
      </c>
      <c r="AC160" s="9">
        <f t="shared" si="20"/>
        <v>0.11290322580645161</v>
      </c>
      <c r="AD160" s="9">
        <f t="shared" si="21"/>
        <v>6.4516129032258063E-2</v>
      </c>
      <c r="AE160" s="9">
        <f t="shared" si="22"/>
        <v>0.20967741935483872</v>
      </c>
    </row>
    <row r="161" spans="1:31">
      <c r="A161" s="9" t="s">
        <v>106</v>
      </c>
      <c r="B161" s="9" t="s">
        <v>113</v>
      </c>
      <c r="C161" s="9" t="str">
        <f t="shared" si="23"/>
        <v>Chelan-Douglas-Okanogan</v>
      </c>
      <c r="D161" s="5" t="s">
        <v>67</v>
      </c>
      <c r="E161" s="7" t="s">
        <v>4</v>
      </c>
      <c r="F161" s="2">
        <f t="shared" si="24"/>
        <v>0</v>
      </c>
      <c r="G161" s="2">
        <f t="shared" si="25"/>
        <v>31</v>
      </c>
      <c r="H161" s="2">
        <f t="shared" si="26"/>
        <v>31</v>
      </c>
      <c r="I161">
        <v>31</v>
      </c>
      <c r="J161">
        <v>31</v>
      </c>
      <c r="K161">
        <v>28</v>
      </c>
      <c r="L161">
        <v>18</v>
      </c>
      <c r="M161">
        <v>30</v>
      </c>
      <c r="N161">
        <v>19</v>
      </c>
      <c r="O161">
        <v>15</v>
      </c>
      <c r="P161">
        <v>15</v>
      </c>
      <c r="Q161">
        <v>12</v>
      </c>
      <c r="R161">
        <v>15</v>
      </c>
      <c r="U161" s="72">
        <f t="shared" si="27"/>
        <v>276</v>
      </c>
      <c r="V161" s="9">
        <f t="shared" si="28"/>
        <v>57</v>
      </c>
      <c r="W161" s="9">
        <f t="shared" si="29"/>
        <v>31</v>
      </c>
      <c r="Y161">
        <v>0</v>
      </c>
      <c r="Z161">
        <v>5</v>
      </c>
      <c r="AA161">
        <v>2</v>
      </c>
      <c r="AC161" s="9">
        <f t="shared" si="20"/>
        <v>0</v>
      </c>
      <c r="AD161" s="9">
        <f t="shared" si="21"/>
        <v>0.16129032258064516</v>
      </c>
      <c r="AE161" s="9">
        <f t="shared" si="22"/>
        <v>6.4516129032258063E-2</v>
      </c>
    </row>
    <row r="162" spans="1:31">
      <c r="A162" s="9" t="s">
        <v>106</v>
      </c>
      <c r="B162" s="9" t="s">
        <v>113</v>
      </c>
      <c r="C162" s="9" t="str">
        <f t="shared" si="23"/>
        <v>Clallam-Jefferson-Kitsap</v>
      </c>
      <c r="D162" s="5" t="s">
        <v>68</v>
      </c>
      <c r="E162" s="6" t="s">
        <v>5</v>
      </c>
      <c r="F162" s="2">
        <f t="shared" si="24"/>
        <v>32.5</v>
      </c>
      <c r="G162" s="2">
        <f t="shared" si="25"/>
        <v>32.5</v>
      </c>
      <c r="H162" s="2">
        <f t="shared" si="26"/>
        <v>0</v>
      </c>
      <c r="I162">
        <v>40</v>
      </c>
      <c r="J162">
        <v>25</v>
      </c>
      <c r="K162">
        <v>30</v>
      </c>
      <c r="L162">
        <v>34</v>
      </c>
      <c r="M162">
        <v>29</v>
      </c>
      <c r="N162">
        <v>37</v>
      </c>
      <c r="O162">
        <v>33</v>
      </c>
      <c r="P162">
        <v>36</v>
      </c>
      <c r="Q162">
        <v>25</v>
      </c>
      <c r="R162">
        <v>29</v>
      </c>
      <c r="U162" s="72">
        <f t="shared" si="27"/>
        <v>383</v>
      </c>
      <c r="V162" s="9">
        <f t="shared" si="28"/>
        <v>123</v>
      </c>
      <c r="W162" s="9">
        <f t="shared" si="29"/>
        <v>32.5</v>
      </c>
      <c r="Y162">
        <v>2</v>
      </c>
      <c r="Z162">
        <v>2</v>
      </c>
      <c r="AA162">
        <v>0</v>
      </c>
      <c r="AC162" s="9">
        <f t="shared" si="20"/>
        <v>6.1538461538461542E-2</v>
      </c>
      <c r="AD162" s="9">
        <f t="shared" si="21"/>
        <v>6.1538461538461542E-2</v>
      </c>
      <c r="AE162" s="9">
        <f t="shared" si="22"/>
        <v>0</v>
      </c>
    </row>
    <row r="163" spans="1:31">
      <c r="A163" s="9" t="s">
        <v>106</v>
      </c>
      <c r="B163" s="9" t="s">
        <v>113</v>
      </c>
      <c r="C163" s="9" t="str">
        <f t="shared" si="23"/>
        <v>Clark</v>
      </c>
      <c r="D163" s="5" t="s">
        <v>69</v>
      </c>
      <c r="E163" s="6" t="s">
        <v>6</v>
      </c>
      <c r="F163" s="2">
        <f t="shared" si="24"/>
        <v>182</v>
      </c>
      <c r="G163" s="2">
        <f t="shared" si="25"/>
        <v>182</v>
      </c>
      <c r="H163" s="2">
        <f t="shared" si="26"/>
        <v>182</v>
      </c>
      <c r="I163">
        <v>193</v>
      </c>
      <c r="J163">
        <v>171</v>
      </c>
      <c r="K163">
        <v>195</v>
      </c>
      <c r="L163">
        <v>193</v>
      </c>
      <c r="M163">
        <v>163</v>
      </c>
      <c r="N163">
        <v>143</v>
      </c>
      <c r="O163">
        <v>124</v>
      </c>
      <c r="P163">
        <v>125</v>
      </c>
      <c r="Q163">
        <v>103</v>
      </c>
      <c r="R163">
        <v>90</v>
      </c>
      <c r="U163" s="72">
        <f t="shared" si="27"/>
        <v>2046</v>
      </c>
      <c r="V163" s="9">
        <f t="shared" si="28"/>
        <v>442</v>
      </c>
      <c r="W163" s="9">
        <f t="shared" si="29"/>
        <v>182</v>
      </c>
      <c r="Y163">
        <v>20</v>
      </c>
      <c r="Z163">
        <v>41</v>
      </c>
      <c r="AA163">
        <v>8</v>
      </c>
      <c r="AC163" s="9">
        <f t="shared" si="20"/>
        <v>0.10989010989010989</v>
      </c>
      <c r="AD163" s="9">
        <f t="shared" si="21"/>
        <v>0.22527472527472528</v>
      </c>
      <c r="AE163" s="9">
        <f t="shared" si="22"/>
        <v>4.3956043956043959E-2</v>
      </c>
    </row>
    <row r="164" spans="1:31">
      <c r="A164" s="9" t="s">
        <v>106</v>
      </c>
      <c r="B164" s="9" t="s">
        <v>113</v>
      </c>
      <c r="C164" s="9" t="str">
        <f t="shared" si="23"/>
        <v>SE WA (Adams-Asotin-Columia-Garfield-Walla Walla-Whitman)</v>
      </c>
      <c r="D164" s="5" t="s">
        <v>70</v>
      </c>
      <c r="E164" s="6" t="s">
        <v>7</v>
      </c>
      <c r="F164" s="2">
        <f t="shared" si="24"/>
        <v>0</v>
      </c>
      <c r="G164" s="2">
        <f t="shared" si="25"/>
        <v>2</v>
      </c>
      <c r="H164" s="2">
        <f t="shared" si="26"/>
        <v>0</v>
      </c>
      <c r="I164">
        <v>3</v>
      </c>
      <c r="J164">
        <v>1</v>
      </c>
      <c r="K164">
        <v>0</v>
      </c>
      <c r="L164">
        <v>2</v>
      </c>
      <c r="M164">
        <v>0</v>
      </c>
      <c r="N164">
        <v>2</v>
      </c>
      <c r="O164">
        <v>1</v>
      </c>
      <c r="P164">
        <v>3</v>
      </c>
      <c r="Q164">
        <v>3</v>
      </c>
      <c r="R164">
        <v>0</v>
      </c>
      <c r="U164" s="72">
        <f t="shared" si="27"/>
        <v>17</v>
      </c>
      <c r="V164" s="9">
        <f t="shared" si="28"/>
        <v>7</v>
      </c>
      <c r="W164" s="9">
        <f t="shared" si="29"/>
        <v>2</v>
      </c>
      <c r="Y164">
        <v>0</v>
      </c>
      <c r="Z164">
        <v>2</v>
      </c>
      <c r="AA164">
        <v>0</v>
      </c>
      <c r="AC164" s="9">
        <f t="shared" si="20"/>
        <v>0</v>
      </c>
      <c r="AD164" s="9">
        <f t="shared" si="21"/>
        <v>1</v>
      </c>
      <c r="AE164" s="9">
        <f t="shared" si="22"/>
        <v>0</v>
      </c>
    </row>
    <row r="165" spans="1:31">
      <c r="A165" s="9" t="s">
        <v>106</v>
      </c>
      <c r="B165" s="9" t="s">
        <v>113</v>
      </c>
      <c r="C165" s="9" t="str">
        <f t="shared" si="23"/>
        <v>Rural SW WA (Cowlitz-Grays Harbor -Lewis - Mason -Pacific-Wahkiakum)</v>
      </c>
      <c r="D165" s="5" t="s">
        <v>71</v>
      </c>
      <c r="E165" s="6" t="s">
        <v>8</v>
      </c>
      <c r="F165" s="2">
        <f t="shared" si="24"/>
        <v>41.5</v>
      </c>
      <c r="G165" s="2">
        <f t="shared" si="25"/>
        <v>41.5</v>
      </c>
      <c r="H165" s="2">
        <f t="shared" si="26"/>
        <v>41.5</v>
      </c>
      <c r="I165">
        <v>38</v>
      </c>
      <c r="J165">
        <v>45</v>
      </c>
      <c r="K165">
        <v>39</v>
      </c>
      <c r="L165">
        <v>38</v>
      </c>
      <c r="M165">
        <v>51</v>
      </c>
      <c r="N165">
        <v>30</v>
      </c>
      <c r="O165">
        <v>31</v>
      </c>
      <c r="P165">
        <v>32</v>
      </c>
      <c r="Q165">
        <v>24</v>
      </c>
      <c r="R165">
        <v>20</v>
      </c>
      <c r="U165" s="72">
        <f t="shared" si="27"/>
        <v>472.5</v>
      </c>
      <c r="V165" s="9">
        <f t="shared" si="28"/>
        <v>107</v>
      </c>
      <c r="W165" s="9">
        <f t="shared" si="29"/>
        <v>41.5</v>
      </c>
      <c r="Y165">
        <v>2</v>
      </c>
      <c r="Z165">
        <v>13</v>
      </c>
      <c r="AA165">
        <v>1</v>
      </c>
      <c r="AC165" s="9">
        <f t="shared" si="20"/>
        <v>4.8192771084337352E-2</v>
      </c>
      <c r="AD165" s="9">
        <f t="shared" si="21"/>
        <v>0.31325301204819278</v>
      </c>
      <c r="AE165" s="9">
        <f t="shared" si="22"/>
        <v>2.4096385542168676E-2</v>
      </c>
    </row>
    <row r="166" spans="1:31">
      <c r="A166" s="9" t="s">
        <v>106</v>
      </c>
      <c r="B166" s="9" t="s">
        <v>113</v>
      </c>
      <c r="C166" s="9" t="str">
        <f t="shared" si="23"/>
        <v>Chelan-Douglas-Okanogan</v>
      </c>
      <c r="D166" s="5" t="s">
        <v>72</v>
      </c>
      <c r="E166" s="6" t="s">
        <v>9</v>
      </c>
      <c r="F166" s="2">
        <f t="shared" si="24"/>
        <v>0</v>
      </c>
      <c r="G166" s="2">
        <f t="shared" si="25"/>
        <v>2.5</v>
      </c>
      <c r="H166" s="2">
        <f t="shared" si="26"/>
        <v>0</v>
      </c>
      <c r="I166">
        <v>4</v>
      </c>
      <c r="J166">
        <v>1</v>
      </c>
      <c r="K166">
        <v>2</v>
      </c>
      <c r="L166">
        <v>4</v>
      </c>
      <c r="M166">
        <v>1</v>
      </c>
      <c r="N166">
        <v>0</v>
      </c>
      <c r="O166">
        <v>4</v>
      </c>
      <c r="P166">
        <v>1</v>
      </c>
      <c r="Q166">
        <v>2</v>
      </c>
      <c r="R166">
        <v>2</v>
      </c>
      <c r="U166" s="72">
        <f t="shared" si="27"/>
        <v>23.5</v>
      </c>
      <c r="V166" s="9">
        <f t="shared" si="28"/>
        <v>9</v>
      </c>
      <c r="W166" s="9">
        <f t="shared" si="29"/>
        <v>2.5</v>
      </c>
      <c r="Y166">
        <v>0</v>
      </c>
      <c r="Z166">
        <v>2</v>
      </c>
      <c r="AA166">
        <v>0</v>
      </c>
      <c r="AC166" s="9">
        <f t="shared" si="20"/>
        <v>0</v>
      </c>
      <c r="AD166" s="9">
        <f t="shared" si="21"/>
        <v>0.8</v>
      </c>
      <c r="AE166" s="9">
        <f t="shared" si="22"/>
        <v>0</v>
      </c>
    </row>
    <row r="167" spans="1:31">
      <c r="A167" s="9" t="s">
        <v>106</v>
      </c>
      <c r="B167" s="9" t="s">
        <v>113</v>
      </c>
      <c r="C167" s="9" t="str">
        <f t="shared" si="23"/>
        <v>NE WA (Ferry, Stevens, Lincoln, Pend Orielle)</v>
      </c>
      <c r="D167" s="5" t="s">
        <v>73</v>
      </c>
      <c r="E167" s="6" t="s">
        <v>10</v>
      </c>
      <c r="F167" s="2">
        <f t="shared" si="24"/>
        <v>0</v>
      </c>
      <c r="G167" s="2">
        <f t="shared" si="25"/>
        <v>2</v>
      </c>
      <c r="H167" s="2">
        <f t="shared" si="26"/>
        <v>0</v>
      </c>
      <c r="I167">
        <v>3</v>
      </c>
      <c r="J167">
        <v>1</v>
      </c>
      <c r="K167">
        <v>2</v>
      </c>
      <c r="L167">
        <v>1</v>
      </c>
      <c r="M167">
        <v>1</v>
      </c>
      <c r="N167">
        <v>2</v>
      </c>
      <c r="O167">
        <v>0</v>
      </c>
      <c r="P167">
        <v>0</v>
      </c>
      <c r="Q167">
        <v>0</v>
      </c>
      <c r="R167">
        <v>0</v>
      </c>
      <c r="U167" s="72">
        <f t="shared" si="27"/>
        <v>12</v>
      </c>
      <c r="V167" s="9">
        <f t="shared" si="28"/>
        <v>0</v>
      </c>
      <c r="W167" s="9">
        <f t="shared" si="29"/>
        <v>2</v>
      </c>
      <c r="Y167">
        <v>0</v>
      </c>
      <c r="Z167">
        <v>1</v>
      </c>
      <c r="AA167">
        <v>0</v>
      </c>
      <c r="AC167" s="9">
        <f t="shared" si="20"/>
        <v>0</v>
      </c>
      <c r="AD167" s="9">
        <f t="shared" si="21"/>
        <v>0.5</v>
      </c>
      <c r="AE167" s="9">
        <f t="shared" si="22"/>
        <v>0</v>
      </c>
    </row>
    <row r="168" spans="1:31">
      <c r="A168" s="9" t="s">
        <v>106</v>
      </c>
      <c r="B168" s="9" t="s">
        <v>113</v>
      </c>
      <c r="C168" s="9" t="str">
        <f t="shared" si="23"/>
        <v>Benton-Franklin</v>
      </c>
      <c r="D168" s="5" t="s">
        <v>74</v>
      </c>
      <c r="E168" s="6" t="s">
        <v>11</v>
      </c>
      <c r="F168" s="2">
        <f t="shared" si="24"/>
        <v>24.5</v>
      </c>
      <c r="G168" s="2">
        <f t="shared" si="25"/>
        <v>24.5</v>
      </c>
      <c r="H168" s="2">
        <f t="shared" si="26"/>
        <v>0</v>
      </c>
      <c r="I168">
        <v>28</v>
      </c>
      <c r="J168">
        <v>21</v>
      </c>
      <c r="K168">
        <v>26</v>
      </c>
      <c r="L168">
        <v>29</v>
      </c>
      <c r="M168">
        <v>26</v>
      </c>
      <c r="N168">
        <v>16</v>
      </c>
      <c r="O168">
        <v>15</v>
      </c>
      <c r="P168">
        <v>22</v>
      </c>
      <c r="Q168">
        <v>27</v>
      </c>
      <c r="R168">
        <v>23</v>
      </c>
      <c r="U168" s="72">
        <f t="shared" si="27"/>
        <v>282</v>
      </c>
      <c r="V168" s="9">
        <f t="shared" si="28"/>
        <v>87</v>
      </c>
      <c r="W168" s="9">
        <f t="shared" si="29"/>
        <v>24.5</v>
      </c>
      <c r="Y168">
        <v>3</v>
      </c>
      <c r="Z168">
        <v>9</v>
      </c>
      <c r="AA168">
        <v>0</v>
      </c>
      <c r="AC168" s="9">
        <f t="shared" si="20"/>
        <v>0.12244897959183673</v>
      </c>
      <c r="AD168" s="9">
        <f t="shared" si="21"/>
        <v>0.36734693877551022</v>
      </c>
      <c r="AE168" s="9">
        <f t="shared" si="22"/>
        <v>0</v>
      </c>
    </row>
    <row r="169" spans="1:31">
      <c r="A169" s="9" t="s">
        <v>106</v>
      </c>
      <c r="B169" s="9" t="s">
        <v>113</v>
      </c>
      <c r="C169" s="9" t="str">
        <f t="shared" si="23"/>
        <v>SE WA (Adams-Asotin-Columia-Garfield-Walla Walla-Whitman)</v>
      </c>
      <c r="D169" s="5" t="s">
        <v>75</v>
      </c>
      <c r="E169" s="6" t="s">
        <v>12</v>
      </c>
      <c r="F169" s="2">
        <f t="shared" si="24"/>
        <v>0</v>
      </c>
      <c r="G169" s="2">
        <f t="shared" si="25"/>
        <v>0</v>
      </c>
      <c r="H169" s="2">
        <f t="shared" si="26"/>
        <v>0</v>
      </c>
      <c r="I169">
        <v>0</v>
      </c>
      <c r="J169">
        <v>0</v>
      </c>
      <c r="K169">
        <v>0</v>
      </c>
      <c r="L169">
        <v>0</v>
      </c>
      <c r="M169">
        <v>0</v>
      </c>
      <c r="N169">
        <v>0</v>
      </c>
      <c r="O169">
        <v>0</v>
      </c>
      <c r="P169">
        <v>0</v>
      </c>
      <c r="Q169">
        <v>0</v>
      </c>
      <c r="R169">
        <v>0</v>
      </c>
      <c r="U169" s="72">
        <f t="shared" si="27"/>
        <v>0</v>
      </c>
      <c r="V169" s="9">
        <f t="shared" si="28"/>
        <v>0</v>
      </c>
      <c r="W169" s="9">
        <f t="shared" si="29"/>
        <v>0</v>
      </c>
      <c r="Y169">
        <v>0</v>
      </c>
      <c r="Z169">
        <v>0</v>
      </c>
      <c r="AA169">
        <v>0</v>
      </c>
      <c r="AC169" s="9" t="e">
        <f t="shared" si="20"/>
        <v>#DIV/0!</v>
      </c>
      <c r="AD169" s="9" t="e">
        <f t="shared" si="21"/>
        <v>#DIV/0!</v>
      </c>
      <c r="AE169" s="9" t="e">
        <f t="shared" si="22"/>
        <v>#DIV/0!</v>
      </c>
    </row>
    <row r="170" spans="1:31">
      <c r="A170" s="9" t="s">
        <v>106</v>
      </c>
      <c r="B170" s="9" t="s">
        <v>113</v>
      </c>
      <c r="C170" s="9" t="str">
        <f t="shared" si="23"/>
        <v>Central WA (Grant-Kittitas-Klickitat-Skamania-Yakima)</v>
      </c>
      <c r="D170" s="5" t="s">
        <v>76</v>
      </c>
      <c r="E170" s="7" t="s">
        <v>13</v>
      </c>
      <c r="F170" s="2">
        <f t="shared" si="24"/>
        <v>33</v>
      </c>
      <c r="G170" s="2">
        <f t="shared" si="25"/>
        <v>33</v>
      </c>
      <c r="H170" s="2">
        <f t="shared" si="26"/>
        <v>33</v>
      </c>
      <c r="I170">
        <v>33</v>
      </c>
      <c r="J170">
        <v>33</v>
      </c>
      <c r="K170">
        <v>33</v>
      </c>
      <c r="L170">
        <v>31</v>
      </c>
      <c r="M170">
        <v>33</v>
      </c>
      <c r="N170">
        <v>24</v>
      </c>
      <c r="O170">
        <v>22</v>
      </c>
      <c r="P170">
        <v>29</v>
      </c>
      <c r="Q170">
        <v>28</v>
      </c>
      <c r="R170">
        <v>37</v>
      </c>
      <c r="U170" s="72">
        <f t="shared" si="27"/>
        <v>402</v>
      </c>
      <c r="V170" s="9">
        <f t="shared" si="28"/>
        <v>116</v>
      </c>
      <c r="W170" s="9">
        <f t="shared" si="29"/>
        <v>33</v>
      </c>
      <c r="Y170">
        <v>6</v>
      </c>
      <c r="Z170">
        <v>8</v>
      </c>
      <c r="AA170">
        <v>2</v>
      </c>
      <c r="AC170" s="9">
        <f t="shared" si="20"/>
        <v>0.18181818181818182</v>
      </c>
      <c r="AD170" s="9">
        <f t="shared" si="21"/>
        <v>0.24242424242424243</v>
      </c>
      <c r="AE170" s="9">
        <f t="shared" si="22"/>
        <v>6.0606060606060608E-2</v>
      </c>
    </row>
    <row r="171" spans="1:31">
      <c r="A171" s="9" t="s">
        <v>106</v>
      </c>
      <c r="B171" s="9" t="s">
        <v>113</v>
      </c>
      <c r="C171" s="9" t="str">
        <f t="shared" si="23"/>
        <v>Rural SW WA (Cowlitz-Grays Harbor -Lewis - Mason -Pacific-Wahkiakum)</v>
      </c>
      <c r="D171" s="5" t="s">
        <v>77</v>
      </c>
      <c r="E171" s="6" t="s">
        <v>14</v>
      </c>
      <c r="F171" s="2">
        <f t="shared" si="24"/>
        <v>19.5</v>
      </c>
      <c r="G171" s="2">
        <f t="shared" si="25"/>
        <v>19.5</v>
      </c>
      <c r="H171" s="2">
        <f t="shared" si="26"/>
        <v>19.5</v>
      </c>
      <c r="I171">
        <v>24</v>
      </c>
      <c r="J171">
        <v>15</v>
      </c>
      <c r="K171">
        <v>20</v>
      </c>
      <c r="L171">
        <v>23</v>
      </c>
      <c r="M171">
        <v>20</v>
      </c>
      <c r="N171">
        <v>21</v>
      </c>
      <c r="O171">
        <v>29</v>
      </c>
      <c r="P171">
        <v>23</v>
      </c>
      <c r="Q171">
        <v>9</v>
      </c>
      <c r="R171">
        <v>7</v>
      </c>
      <c r="U171" s="72">
        <f t="shared" si="27"/>
        <v>249.5</v>
      </c>
      <c r="V171" s="9">
        <f t="shared" si="28"/>
        <v>68</v>
      </c>
      <c r="W171" s="9">
        <f t="shared" si="29"/>
        <v>19.5</v>
      </c>
      <c r="Y171">
        <v>9</v>
      </c>
      <c r="Z171">
        <v>12</v>
      </c>
      <c r="AA171">
        <v>1</v>
      </c>
      <c r="AC171" s="9">
        <f t="shared" si="20"/>
        <v>0.46153846153846156</v>
      </c>
      <c r="AD171" s="9">
        <f t="shared" si="21"/>
        <v>0.61538461538461542</v>
      </c>
      <c r="AE171" s="9">
        <f t="shared" si="22"/>
        <v>5.128205128205128E-2</v>
      </c>
    </row>
    <row r="172" spans="1:31">
      <c r="A172" s="9" t="s">
        <v>106</v>
      </c>
      <c r="B172" s="9" t="s">
        <v>113</v>
      </c>
      <c r="C172" s="9" t="str">
        <f t="shared" si="23"/>
        <v>Skagit-San Juan -Island</v>
      </c>
      <c r="D172" s="4" t="s">
        <v>78</v>
      </c>
      <c r="E172" s="7" t="s">
        <v>15</v>
      </c>
      <c r="F172" s="2">
        <f t="shared" si="24"/>
        <v>64</v>
      </c>
      <c r="G172" s="2">
        <f t="shared" si="25"/>
        <v>64</v>
      </c>
      <c r="H172" s="2">
        <f t="shared" si="26"/>
        <v>64</v>
      </c>
      <c r="I172">
        <v>67</v>
      </c>
      <c r="J172">
        <v>61</v>
      </c>
      <c r="K172">
        <v>58</v>
      </c>
      <c r="L172">
        <v>52</v>
      </c>
      <c r="M172">
        <v>48</v>
      </c>
      <c r="N172">
        <v>47</v>
      </c>
      <c r="O172">
        <v>30</v>
      </c>
      <c r="P172">
        <v>27</v>
      </c>
      <c r="Q172">
        <v>27</v>
      </c>
      <c r="R172">
        <v>32</v>
      </c>
      <c r="U172" s="72">
        <f t="shared" si="27"/>
        <v>641</v>
      </c>
      <c r="V172" s="9">
        <f t="shared" si="28"/>
        <v>116</v>
      </c>
      <c r="W172" s="9">
        <f t="shared" si="29"/>
        <v>64</v>
      </c>
      <c r="Y172">
        <v>28</v>
      </c>
      <c r="Z172">
        <v>32</v>
      </c>
      <c r="AA172">
        <v>10</v>
      </c>
      <c r="AC172" s="9">
        <f t="shared" si="20"/>
        <v>0.4375</v>
      </c>
      <c r="AD172" s="9">
        <f t="shared" si="21"/>
        <v>0.5</v>
      </c>
      <c r="AE172" s="9">
        <f t="shared" si="22"/>
        <v>0.15625</v>
      </c>
    </row>
    <row r="173" spans="1:31">
      <c r="A173" s="9" t="s">
        <v>106</v>
      </c>
      <c r="B173" s="9" t="s">
        <v>113</v>
      </c>
      <c r="C173" s="9" t="str">
        <f t="shared" si="23"/>
        <v>Clallam-Jefferson-Kitsap</v>
      </c>
      <c r="D173" s="5" t="s">
        <v>79</v>
      </c>
      <c r="E173" s="7" t="s">
        <v>16</v>
      </c>
      <c r="F173" s="2">
        <f t="shared" si="24"/>
        <v>7.5</v>
      </c>
      <c r="G173" s="2">
        <f t="shared" si="25"/>
        <v>7.5</v>
      </c>
      <c r="H173" s="2">
        <f t="shared" si="26"/>
        <v>0</v>
      </c>
      <c r="I173">
        <v>9</v>
      </c>
      <c r="J173">
        <v>6</v>
      </c>
      <c r="K173">
        <v>12</v>
      </c>
      <c r="L173">
        <v>9</v>
      </c>
      <c r="M173">
        <v>7</v>
      </c>
      <c r="N173">
        <v>7</v>
      </c>
      <c r="O173">
        <v>7</v>
      </c>
      <c r="P173">
        <v>7</v>
      </c>
      <c r="Q173">
        <v>3</v>
      </c>
      <c r="R173">
        <v>5</v>
      </c>
      <c r="U173" s="72">
        <f t="shared" si="27"/>
        <v>87</v>
      </c>
      <c r="V173" s="9">
        <f t="shared" si="28"/>
        <v>22</v>
      </c>
      <c r="W173" s="9">
        <f t="shared" si="29"/>
        <v>7.5</v>
      </c>
      <c r="Y173">
        <v>1</v>
      </c>
      <c r="Z173">
        <v>2</v>
      </c>
      <c r="AA173">
        <v>0</v>
      </c>
      <c r="AC173" s="9">
        <f t="shared" si="20"/>
        <v>0.13333333333333333</v>
      </c>
      <c r="AD173" s="9">
        <f t="shared" si="21"/>
        <v>0.26666666666666666</v>
      </c>
      <c r="AE173" s="9">
        <f t="shared" si="22"/>
        <v>0</v>
      </c>
    </row>
    <row r="174" spans="1:31">
      <c r="A174" s="9" t="s">
        <v>106</v>
      </c>
      <c r="B174" s="9" t="s">
        <v>113</v>
      </c>
      <c r="C174" s="9" t="str">
        <f t="shared" si="23"/>
        <v>King</v>
      </c>
      <c r="D174" s="5" t="s">
        <v>80</v>
      </c>
      <c r="E174" s="7" t="s">
        <v>17</v>
      </c>
      <c r="F174" s="2">
        <f t="shared" si="24"/>
        <v>411</v>
      </c>
      <c r="G174" s="2">
        <f t="shared" si="25"/>
        <v>411</v>
      </c>
      <c r="H174" s="2">
        <f t="shared" si="26"/>
        <v>411</v>
      </c>
      <c r="I174">
        <v>422</v>
      </c>
      <c r="J174">
        <v>400</v>
      </c>
      <c r="K174">
        <v>393</v>
      </c>
      <c r="L174">
        <v>399</v>
      </c>
      <c r="M174">
        <v>357</v>
      </c>
      <c r="N174">
        <v>373</v>
      </c>
      <c r="O174">
        <v>271</v>
      </c>
      <c r="P174">
        <v>266</v>
      </c>
      <c r="Q174">
        <v>265</v>
      </c>
      <c r="R174">
        <v>227</v>
      </c>
      <c r="U174" s="72">
        <f t="shared" si="27"/>
        <v>4606</v>
      </c>
      <c r="V174" s="9">
        <f t="shared" si="28"/>
        <v>1029</v>
      </c>
      <c r="W174" s="9">
        <f t="shared" si="29"/>
        <v>411</v>
      </c>
      <c r="Y174">
        <v>55</v>
      </c>
      <c r="Z174">
        <v>96</v>
      </c>
      <c r="AA174">
        <v>19</v>
      </c>
      <c r="AC174" s="9">
        <f t="shared" si="20"/>
        <v>0.13381995133819952</v>
      </c>
      <c r="AD174" s="9">
        <f t="shared" si="21"/>
        <v>0.23357664233576642</v>
      </c>
      <c r="AE174" s="9">
        <f t="shared" si="22"/>
        <v>4.6228710462287104E-2</v>
      </c>
    </row>
    <row r="175" spans="1:31">
      <c r="A175" s="9" t="s">
        <v>106</v>
      </c>
      <c r="B175" s="9" t="s">
        <v>113</v>
      </c>
      <c r="C175" s="9" t="str">
        <f t="shared" si="23"/>
        <v>Clallam-Jefferson-Kitsap</v>
      </c>
      <c r="D175" s="5" t="s">
        <v>81</v>
      </c>
      <c r="E175" s="7" t="s">
        <v>18</v>
      </c>
      <c r="F175" s="2">
        <f t="shared" si="24"/>
        <v>74</v>
      </c>
      <c r="G175" s="2">
        <f t="shared" si="25"/>
        <v>74</v>
      </c>
      <c r="H175" s="2">
        <f t="shared" si="26"/>
        <v>74</v>
      </c>
      <c r="I175">
        <v>68</v>
      </c>
      <c r="J175">
        <v>80</v>
      </c>
      <c r="K175">
        <v>82</v>
      </c>
      <c r="L175">
        <v>80</v>
      </c>
      <c r="M175">
        <v>96</v>
      </c>
      <c r="N175">
        <v>73</v>
      </c>
      <c r="O175">
        <v>88</v>
      </c>
      <c r="P175">
        <v>61</v>
      </c>
      <c r="Q175">
        <v>46</v>
      </c>
      <c r="R175">
        <v>41</v>
      </c>
      <c r="U175" s="72">
        <f t="shared" si="27"/>
        <v>937</v>
      </c>
      <c r="V175" s="9">
        <f t="shared" si="28"/>
        <v>236</v>
      </c>
      <c r="W175" s="9">
        <f t="shared" si="29"/>
        <v>74</v>
      </c>
      <c r="Y175">
        <v>4</v>
      </c>
      <c r="Z175">
        <v>11</v>
      </c>
      <c r="AA175">
        <v>7</v>
      </c>
      <c r="AC175" s="9">
        <f t="shared" si="20"/>
        <v>5.4054054054054057E-2</v>
      </c>
      <c r="AD175" s="9">
        <f t="shared" si="21"/>
        <v>0.14864864864864866</v>
      </c>
      <c r="AE175" s="9">
        <f t="shared" si="22"/>
        <v>9.45945945945946E-2</v>
      </c>
    </row>
    <row r="176" spans="1:31">
      <c r="A176" s="9" t="s">
        <v>106</v>
      </c>
      <c r="B176" s="9" t="s">
        <v>113</v>
      </c>
      <c r="C176" s="9" t="str">
        <f t="shared" si="23"/>
        <v>Central WA (Grant-Kittitas-Klickitat-Skamania-Yakima)</v>
      </c>
      <c r="D176" s="5" t="s">
        <v>82</v>
      </c>
      <c r="E176" s="7" t="s">
        <v>19</v>
      </c>
      <c r="F176" s="2">
        <f t="shared" si="24"/>
        <v>0</v>
      </c>
      <c r="G176" s="2">
        <f t="shared" si="25"/>
        <v>7.5</v>
      </c>
      <c r="H176" s="2">
        <f t="shared" si="26"/>
        <v>0</v>
      </c>
      <c r="I176">
        <v>5</v>
      </c>
      <c r="J176">
        <v>10</v>
      </c>
      <c r="K176">
        <v>8</v>
      </c>
      <c r="L176">
        <v>2</v>
      </c>
      <c r="M176">
        <v>9</v>
      </c>
      <c r="N176">
        <v>5</v>
      </c>
      <c r="O176">
        <v>7</v>
      </c>
      <c r="P176">
        <v>7</v>
      </c>
      <c r="Q176">
        <v>5</v>
      </c>
      <c r="R176">
        <v>6</v>
      </c>
      <c r="U176" s="72">
        <f t="shared" si="27"/>
        <v>71.5</v>
      </c>
      <c r="V176" s="9">
        <f t="shared" si="28"/>
        <v>25</v>
      </c>
      <c r="W176" s="9">
        <f t="shared" si="29"/>
        <v>7.5</v>
      </c>
      <c r="Y176">
        <v>0</v>
      </c>
      <c r="Z176">
        <v>1</v>
      </c>
      <c r="AA176">
        <v>0</v>
      </c>
      <c r="AC176" s="9">
        <f t="shared" si="20"/>
        <v>0</v>
      </c>
      <c r="AD176" s="9">
        <f t="shared" si="21"/>
        <v>0.13333333333333333</v>
      </c>
      <c r="AE176" s="9">
        <f t="shared" si="22"/>
        <v>0</v>
      </c>
    </row>
    <row r="177" spans="1:31">
      <c r="A177" s="9" t="s">
        <v>106</v>
      </c>
      <c r="B177" s="9" t="s">
        <v>113</v>
      </c>
      <c r="C177" s="9" t="str">
        <f t="shared" si="23"/>
        <v>Central WA (Grant-Kittitas-Klickitat-Skamania-Yakima)</v>
      </c>
      <c r="D177" s="5" t="s">
        <v>83</v>
      </c>
      <c r="E177" s="7" t="s">
        <v>20</v>
      </c>
      <c r="F177" s="2">
        <f t="shared" si="24"/>
        <v>0</v>
      </c>
      <c r="G177" s="2">
        <f t="shared" si="25"/>
        <v>7.5</v>
      </c>
      <c r="H177" s="2">
        <f t="shared" si="26"/>
        <v>0</v>
      </c>
      <c r="I177">
        <v>6</v>
      </c>
      <c r="J177">
        <v>9</v>
      </c>
      <c r="K177">
        <v>16</v>
      </c>
      <c r="L177">
        <v>6</v>
      </c>
      <c r="M177">
        <v>11</v>
      </c>
      <c r="N177">
        <v>11</v>
      </c>
      <c r="O177">
        <v>9</v>
      </c>
      <c r="P177">
        <v>7</v>
      </c>
      <c r="Q177">
        <v>6</v>
      </c>
      <c r="R177">
        <v>3</v>
      </c>
      <c r="U177" s="72">
        <f t="shared" si="27"/>
        <v>91.5</v>
      </c>
      <c r="V177" s="9">
        <f t="shared" si="28"/>
        <v>25</v>
      </c>
      <c r="W177" s="9">
        <f t="shared" si="29"/>
        <v>7.5</v>
      </c>
      <c r="Y177">
        <v>0</v>
      </c>
      <c r="Z177">
        <v>2</v>
      </c>
      <c r="AA177">
        <v>0</v>
      </c>
      <c r="AC177" s="9">
        <f t="shared" si="20"/>
        <v>0</v>
      </c>
      <c r="AD177" s="9">
        <f t="shared" si="21"/>
        <v>0.26666666666666666</v>
      </c>
      <c r="AE177" s="9">
        <f t="shared" si="22"/>
        <v>0</v>
      </c>
    </row>
    <row r="178" spans="1:31">
      <c r="A178" s="9" t="s">
        <v>106</v>
      </c>
      <c r="B178" s="9" t="s">
        <v>113</v>
      </c>
      <c r="C178" s="9" t="str">
        <f t="shared" si="23"/>
        <v>Rural SW WA (Cowlitz-Grays Harbor -Lewis - Mason -Pacific-Wahkiakum)</v>
      </c>
      <c r="D178" s="5" t="s">
        <v>84</v>
      </c>
      <c r="E178" s="7" t="s">
        <v>21</v>
      </c>
      <c r="F178" s="2">
        <f t="shared" si="24"/>
        <v>41.5</v>
      </c>
      <c r="G178" s="2">
        <f t="shared" si="25"/>
        <v>41.5</v>
      </c>
      <c r="H178" s="2">
        <f t="shared" si="26"/>
        <v>0</v>
      </c>
      <c r="I178">
        <v>41</v>
      </c>
      <c r="J178">
        <v>42</v>
      </c>
      <c r="K178">
        <v>41</v>
      </c>
      <c r="L178">
        <v>36</v>
      </c>
      <c r="M178">
        <v>43</v>
      </c>
      <c r="N178">
        <v>37</v>
      </c>
      <c r="O178">
        <v>33</v>
      </c>
      <c r="P178">
        <v>32</v>
      </c>
      <c r="Q178">
        <v>23</v>
      </c>
      <c r="R178">
        <v>38</v>
      </c>
      <c r="U178" s="72">
        <f t="shared" si="27"/>
        <v>449</v>
      </c>
      <c r="V178" s="9">
        <f t="shared" si="28"/>
        <v>126</v>
      </c>
      <c r="W178" s="9">
        <f t="shared" si="29"/>
        <v>41.5</v>
      </c>
      <c r="Y178">
        <v>4</v>
      </c>
      <c r="Z178">
        <v>12</v>
      </c>
      <c r="AA178">
        <v>0</v>
      </c>
      <c r="AC178" s="9">
        <f t="shared" si="20"/>
        <v>9.6385542168674704E-2</v>
      </c>
      <c r="AD178" s="9">
        <f t="shared" si="21"/>
        <v>0.28915662650602408</v>
      </c>
      <c r="AE178" s="9">
        <f t="shared" si="22"/>
        <v>0</v>
      </c>
    </row>
    <row r="179" spans="1:31">
      <c r="A179" s="9" t="s">
        <v>106</v>
      </c>
      <c r="B179" s="9" t="s">
        <v>113</v>
      </c>
      <c r="C179" s="9" t="str">
        <f t="shared" si="23"/>
        <v>NE WA (Ferry, Stevens, Lincoln, Pend Orielle)</v>
      </c>
      <c r="D179" s="5" t="s">
        <v>85</v>
      </c>
      <c r="E179" s="7" t="s">
        <v>22</v>
      </c>
      <c r="F179" s="2">
        <f t="shared" si="24"/>
        <v>0</v>
      </c>
      <c r="G179" s="2">
        <f t="shared" si="25"/>
        <v>8.5</v>
      </c>
      <c r="H179" s="2">
        <f t="shared" si="26"/>
        <v>8.5</v>
      </c>
      <c r="I179">
        <v>8</v>
      </c>
      <c r="J179">
        <v>9</v>
      </c>
      <c r="K179">
        <v>6</v>
      </c>
      <c r="L179">
        <v>9</v>
      </c>
      <c r="M179">
        <v>14</v>
      </c>
      <c r="N179">
        <v>7</v>
      </c>
      <c r="O179">
        <v>6</v>
      </c>
      <c r="P179">
        <v>3</v>
      </c>
      <c r="Q179">
        <v>5</v>
      </c>
      <c r="R179">
        <v>3</v>
      </c>
      <c r="U179" s="72">
        <f t="shared" si="27"/>
        <v>87</v>
      </c>
      <c r="V179" s="9">
        <f t="shared" si="28"/>
        <v>17</v>
      </c>
      <c r="W179" s="9">
        <f t="shared" si="29"/>
        <v>8.5</v>
      </c>
      <c r="Y179">
        <v>0</v>
      </c>
      <c r="Z179">
        <v>2</v>
      </c>
      <c r="AA179">
        <v>1</v>
      </c>
      <c r="AC179" s="9">
        <f t="shared" si="20"/>
        <v>0</v>
      </c>
      <c r="AD179" s="9">
        <f t="shared" si="21"/>
        <v>0.23529411764705882</v>
      </c>
      <c r="AE179" s="9">
        <f t="shared" si="22"/>
        <v>0.11764705882352941</v>
      </c>
    </row>
    <row r="180" spans="1:31">
      <c r="A180" s="9" t="s">
        <v>106</v>
      </c>
      <c r="B180" s="9" t="s">
        <v>113</v>
      </c>
      <c r="C180" s="9" t="str">
        <f t="shared" si="23"/>
        <v>Rural SW WA (Cowlitz-Grays Harbor -Lewis - Mason -Pacific-Wahkiakum)</v>
      </c>
      <c r="D180" s="5" t="s">
        <v>86</v>
      </c>
      <c r="E180" s="7" t="s">
        <v>23</v>
      </c>
      <c r="F180" s="2">
        <f t="shared" si="24"/>
        <v>28.5</v>
      </c>
      <c r="G180" s="2">
        <f t="shared" si="25"/>
        <v>28.5</v>
      </c>
      <c r="H180" s="2">
        <f t="shared" si="26"/>
        <v>0</v>
      </c>
      <c r="I180">
        <v>29</v>
      </c>
      <c r="J180">
        <v>28</v>
      </c>
      <c r="K180">
        <v>30</v>
      </c>
      <c r="L180">
        <v>25</v>
      </c>
      <c r="M180">
        <v>24</v>
      </c>
      <c r="N180">
        <v>21</v>
      </c>
      <c r="O180">
        <v>25</v>
      </c>
      <c r="P180">
        <v>23</v>
      </c>
      <c r="Q180">
        <v>37</v>
      </c>
      <c r="R180">
        <v>22</v>
      </c>
      <c r="U180" s="72">
        <f t="shared" si="27"/>
        <v>321</v>
      </c>
      <c r="V180" s="9">
        <f t="shared" si="28"/>
        <v>107</v>
      </c>
      <c r="W180" s="9">
        <f t="shared" si="29"/>
        <v>28.5</v>
      </c>
      <c r="Y180">
        <v>5</v>
      </c>
      <c r="Z180">
        <v>2</v>
      </c>
      <c r="AA180">
        <v>0</v>
      </c>
      <c r="AC180" s="9">
        <f t="shared" si="20"/>
        <v>0.17543859649122806</v>
      </c>
      <c r="AD180" s="9">
        <f t="shared" si="21"/>
        <v>7.0175438596491224E-2</v>
      </c>
      <c r="AE180" s="9">
        <f t="shared" si="22"/>
        <v>0</v>
      </c>
    </row>
    <row r="181" spans="1:31">
      <c r="A181" s="9" t="s">
        <v>106</v>
      </c>
      <c r="B181" s="9" t="s">
        <v>113</v>
      </c>
      <c r="C181" s="9" t="str">
        <f t="shared" si="23"/>
        <v>Chelan-Douglas-Okanogan</v>
      </c>
      <c r="D181" s="5" t="s">
        <v>87</v>
      </c>
      <c r="E181" s="7" t="s">
        <v>24</v>
      </c>
      <c r="F181" s="2">
        <f t="shared" si="24"/>
        <v>21</v>
      </c>
      <c r="G181" s="2">
        <f t="shared" si="25"/>
        <v>21</v>
      </c>
      <c r="H181" s="2">
        <f t="shared" si="26"/>
        <v>0</v>
      </c>
      <c r="I181">
        <v>22</v>
      </c>
      <c r="J181">
        <v>20</v>
      </c>
      <c r="K181">
        <v>15</v>
      </c>
      <c r="L181">
        <v>16</v>
      </c>
      <c r="M181">
        <v>20</v>
      </c>
      <c r="N181">
        <v>15</v>
      </c>
      <c r="O181">
        <v>13</v>
      </c>
      <c r="P181">
        <v>11</v>
      </c>
      <c r="Q181">
        <v>8</v>
      </c>
      <c r="R181">
        <v>7</v>
      </c>
      <c r="U181" s="72">
        <f t="shared" si="27"/>
        <v>189</v>
      </c>
      <c r="V181" s="9">
        <f t="shared" si="28"/>
        <v>39</v>
      </c>
      <c r="W181" s="9">
        <f t="shared" si="29"/>
        <v>21</v>
      </c>
      <c r="Y181">
        <v>6</v>
      </c>
      <c r="Z181">
        <v>14</v>
      </c>
      <c r="AA181">
        <v>0</v>
      </c>
      <c r="AC181" s="9">
        <f t="shared" si="20"/>
        <v>0.2857142857142857</v>
      </c>
      <c r="AD181" s="9">
        <f t="shared" si="21"/>
        <v>0.66666666666666663</v>
      </c>
      <c r="AE181" s="9">
        <f t="shared" si="22"/>
        <v>0</v>
      </c>
    </row>
    <row r="182" spans="1:31">
      <c r="A182" s="9" t="s">
        <v>106</v>
      </c>
      <c r="B182" s="9" t="s">
        <v>113</v>
      </c>
      <c r="C182" s="9" t="str">
        <f t="shared" si="23"/>
        <v>Rural SW WA (Cowlitz-Grays Harbor -Lewis - Mason -Pacific-Wahkiakum)</v>
      </c>
      <c r="D182" s="5" t="s">
        <v>88</v>
      </c>
      <c r="E182" s="7" t="s">
        <v>25</v>
      </c>
      <c r="F182" s="2">
        <f t="shared" si="24"/>
        <v>0</v>
      </c>
      <c r="G182" s="2">
        <f t="shared" si="25"/>
        <v>5</v>
      </c>
      <c r="H182" s="2">
        <f t="shared" si="26"/>
        <v>0</v>
      </c>
      <c r="I182">
        <v>8</v>
      </c>
      <c r="J182">
        <v>2</v>
      </c>
      <c r="K182">
        <v>3</v>
      </c>
      <c r="L182">
        <v>5</v>
      </c>
      <c r="M182">
        <v>9</v>
      </c>
      <c r="N182">
        <v>4</v>
      </c>
      <c r="O182">
        <v>4</v>
      </c>
      <c r="P182">
        <v>6</v>
      </c>
      <c r="Q182">
        <v>0</v>
      </c>
      <c r="R182">
        <v>3</v>
      </c>
      <c r="U182" s="72">
        <f t="shared" si="27"/>
        <v>49</v>
      </c>
      <c r="V182" s="9">
        <f t="shared" si="28"/>
        <v>13</v>
      </c>
      <c r="W182" s="9">
        <f t="shared" si="29"/>
        <v>5</v>
      </c>
      <c r="Y182">
        <v>0</v>
      </c>
      <c r="Z182">
        <v>4</v>
      </c>
      <c r="AA182">
        <v>0</v>
      </c>
      <c r="AC182" s="9">
        <f t="shared" si="20"/>
        <v>0</v>
      </c>
      <c r="AD182" s="9">
        <f t="shared" si="21"/>
        <v>0.8</v>
      </c>
      <c r="AE182" s="9">
        <f t="shared" si="22"/>
        <v>0</v>
      </c>
    </row>
    <row r="183" spans="1:31">
      <c r="A183" s="9" t="s">
        <v>106</v>
      </c>
      <c r="B183" s="9" t="s">
        <v>113</v>
      </c>
      <c r="C183" s="9" t="str">
        <f t="shared" si="23"/>
        <v>NE WA (Ferry, Stevens, Lincoln, Pend Orielle)</v>
      </c>
      <c r="D183" s="5" t="s">
        <v>89</v>
      </c>
      <c r="E183" s="7" t="s">
        <v>26</v>
      </c>
      <c r="F183" s="2">
        <f t="shared" si="24"/>
        <v>0</v>
      </c>
      <c r="G183" s="2">
        <f t="shared" si="25"/>
        <v>5</v>
      </c>
      <c r="H183" s="2">
        <f t="shared" si="26"/>
        <v>0</v>
      </c>
      <c r="I183">
        <v>4</v>
      </c>
      <c r="J183">
        <v>6</v>
      </c>
      <c r="K183">
        <v>5</v>
      </c>
      <c r="L183">
        <v>5</v>
      </c>
      <c r="M183">
        <v>3</v>
      </c>
      <c r="N183">
        <v>2</v>
      </c>
      <c r="O183">
        <v>3</v>
      </c>
      <c r="P183">
        <v>4</v>
      </c>
      <c r="Q183">
        <v>3</v>
      </c>
      <c r="R183">
        <v>3</v>
      </c>
      <c r="U183" s="72">
        <f t="shared" si="27"/>
        <v>43</v>
      </c>
      <c r="V183" s="9">
        <f t="shared" si="28"/>
        <v>13</v>
      </c>
      <c r="W183" s="9">
        <f t="shared" si="29"/>
        <v>5</v>
      </c>
      <c r="Y183">
        <v>0</v>
      </c>
      <c r="Z183">
        <v>3</v>
      </c>
      <c r="AA183">
        <v>0</v>
      </c>
      <c r="AC183" s="9">
        <f t="shared" si="20"/>
        <v>0</v>
      </c>
      <c r="AD183" s="9">
        <f t="shared" si="21"/>
        <v>0.6</v>
      </c>
      <c r="AE183" s="9">
        <f t="shared" si="22"/>
        <v>0</v>
      </c>
    </row>
    <row r="184" spans="1:31">
      <c r="A184" s="9" t="s">
        <v>106</v>
      </c>
      <c r="B184" s="9" t="s">
        <v>113</v>
      </c>
      <c r="C184" s="9" t="str">
        <f t="shared" si="23"/>
        <v>Pierce</v>
      </c>
      <c r="D184" s="5" t="s">
        <v>90</v>
      </c>
      <c r="E184" s="7" t="s">
        <v>27</v>
      </c>
      <c r="F184" s="2">
        <f t="shared" si="24"/>
        <v>306</v>
      </c>
      <c r="G184" s="2">
        <f t="shared" si="25"/>
        <v>306</v>
      </c>
      <c r="H184" s="2">
        <f t="shared" si="26"/>
        <v>306</v>
      </c>
      <c r="I184">
        <v>333</v>
      </c>
      <c r="J184">
        <v>279</v>
      </c>
      <c r="K184">
        <v>302</v>
      </c>
      <c r="L184">
        <v>296</v>
      </c>
      <c r="M184">
        <v>304</v>
      </c>
      <c r="N184">
        <v>251</v>
      </c>
      <c r="O184">
        <v>216</v>
      </c>
      <c r="P184">
        <v>190</v>
      </c>
      <c r="Q184">
        <v>147</v>
      </c>
      <c r="R184">
        <v>121</v>
      </c>
      <c r="U184" s="72">
        <f t="shared" si="27"/>
        <v>3357</v>
      </c>
      <c r="V184" s="9">
        <f t="shared" si="28"/>
        <v>674</v>
      </c>
      <c r="W184" s="9">
        <f t="shared" si="29"/>
        <v>306</v>
      </c>
      <c r="Y184">
        <v>32</v>
      </c>
      <c r="Z184">
        <v>82</v>
      </c>
      <c r="AA184">
        <v>1</v>
      </c>
      <c r="AC184" s="9">
        <f t="shared" si="20"/>
        <v>0.10457516339869281</v>
      </c>
      <c r="AD184" s="9">
        <f t="shared" si="21"/>
        <v>0.26797385620915032</v>
      </c>
      <c r="AE184" s="9">
        <f t="shared" si="22"/>
        <v>3.2679738562091504E-3</v>
      </c>
    </row>
    <row r="185" spans="1:31">
      <c r="A185" s="9" t="s">
        <v>106</v>
      </c>
      <c r="B185" s="9" t="s">
        <v>113</v>
      </c>
      <c r="C185" s="9" t="str">
        <f t="shared" si="23"/>
        <v>Skagit-San Juan -Island</v>
      </c>
      <c r="D185" s="5" t="s">
        <v>91</v>
      </c>
      <c r="E185" s="7" t="s">
        <v>28</v>
      </c>
      <c r="F185" s="2">
        <f t="shared" si="24"/>
        <v>5</v>
      </c>
      <c r="G185" s="2">
        <f t="shared" si="25"/>
        <v>5</v>
      </c>
      <c r="H185" s="2">
        <f t="shared" si="26"/>
        <v>0</v>
      </c>
      <c r="I185">
        <v>4</v>
      </c>
      <c r="J185">
        <v>6</v>
      </c>
      <c r="K185">
        <v>5</v>
      </c>
      <c r="L185">
        <v>4</v>
      </c>
      <c r="M185">
        <v>3</v>
      </c>
      <c r="N185">
        <v>3</v>
      </c>
      <c r="O185">
        <v>0</v>
      </c>
      <c r="P185">
        <v>6</v>
      </c>
      <c r="Q185">
        <v>1</v>
      </c>
      <c r="R185">
        <v>0</v>
      </c>
      <c r="U185" s="72">
        <f t="shared" si="27"/>
        <v>42</v>
      </c>
      <c r="V185" s="9">
        <f t="shared" si="28"/>
        <v>7</v>
      </c>
      <c r="W185" s="9">
        <f t="shared" si="29"/>
        <v>5</v>
      </c>
      <c r="Y185">
        <v>1</v>
      </c>
      <c r="Z185">
        <v>2</v>
      </c>
      <c r="AA185">
        <v>0</v>
      </c>
      <c r="AC185" s="9">
        <f t="shared" si="20"/>
        <v>0.2</v>
      </c>
      <c r="AD185" s="9">
        <f t="shared" si="21"/>
        <v>0.4</v>
      </c>
      <c r="AE185" s="9">
        <f t="shared" si="22"/>
        <v>0</v>
      </c>
    </row>
    <row r="186" spans="1:31">
      <c r="A186" s="9" t="s">
        <v>106</v>
      </c>
      <c r="B186" s="9" t="s">
        <v>113</v>
      </c>
      <c r="C186" s="9" t="str">
        <f t="shared" si="23"/>
        <v>Skagit-San Juan -Island</v>
      </c>
      <c r="D186" s="5" t="s">
        <v>92</v>
      </c>
      <c r="E186" s="7" t="s">
        <v>29</v>
      </c>
      <c r="F186" s="2">
        <f t="shared" si="24"/>
        <v>59</v>
      </c>
      <c r="G186" s="2">
        <f t="shared" si="25"/>
        <v>59</v>
      </c>
      <c r="H186" s="2">
        <f t="shared" si="26"/>
        <v>59</v>
      </c>
      <c r="I186">
        <v>73</v>
      </c>
      <c r="J186">
        <v>45</v>
      </c>
      <c r="K186">
        <v>71</v>
      </c>
      <c r="L186">
        <v>64</v>
      </c>
      <c r="M186">
        <v>44</v>
      </c>
      <c r="N186">
        <v>60</v>
      </c>
      <c r="O186">
        <v>35</v>
      </c>
      <c r="P186">
        <v>39</v>
      </c>
      <c r="Q186">
        <v>29</v>
      </c>
      <c r="R186">
        <v>24</v>
      </c>
      <c r="U186" s="72">
        <f t="shared" si="27"/>
        <v>661</v>
      </c>
      <c r="V186" s="9">
        <f t="shared" si="28"/>
        <v>127</v>
      </c>
      <c r="W186" s="9">
        <f t="shared" si="29"/>
        <v>59</v>
      </c>
      <c r="Y186">
        <v>5</v>
      </c>
      <c r="Z186">
        <v>14</v>
      </c>
      <c r="AA186">
        <v>7</v>
      </c>
      <c r="AC186" s="9">
        <f t="shared" si="20"/>
        <v>8.4745762711864403E-2</v>
      </c>
      <c r="AD186" s="9">
        <f t="shared" si="21"/>
        <v>0.23728813559322035</v>
      </c>
      <c r="AE186" s="9">
        <f t="shared" si="22"/>
        <v>0.11864406779661017</v>
      </c>
    </row>
    <row r="187" spans="1:31">
      <c r="A187" s="9" t="s">
        <v>106</v>
      </c>
      <c r="B187" s="9" t="s">
        <v>113</v>
      </c>
      <c r="C187" s="9" t="str">
        <f t="shared" si="23"/>
        <v>Central WA (Grant-Kittitas-Klickitat-Skamania-Yakima)</v>
      </c>
      <c r="D187" s="5" t="s">
        <v>93</v>
      </c>
      <c r="E187" s="7" t="s">
        <v>30</v>
      </c>
      <c r="F187" s="2">
        <f t="shared" si="24"/>
        <v>0</v>
      </c>
      <c r="G187" s="2">
        <f t="shared" si="25"/>
        <v>2.5</v>
      </c>
      <c r="H187" s="2">
        <f t="shared" si="26"/>
        <v>0</v>
      </c>
      <c r="I187">
        <v>4</v>
      </c>
      <c r="J187">
        <v>1</v>
      </c>
      <c r="K187">
        <v>2</v>
      </c>
      <c r="L187">
        <v>5</v>
      </c>
      <c r="M187">
        <v>0</v>
      </c>
      <c r="N187">
        <v>1</v>
      </c>
      <c r="O187">
        <v>3</v>
      </c>
      <c r="P187">
        <v>1</v>
      </c>
      <c r="Q187">
        <v>1</v>
      </c>
      <c r="R187">
        <v>4</v>
      </c>
      <c r="U187" s="72">
        <f t="shared" si="27"/>
        <v>24.5</v>
      </c>
      <c r="V187" s="9">
        <f t="shared" si="28"/>
        <v>9</v>
      </c>
      <c r="W187" s="9">
        <f t="shared" si="29"/>
        <v>2.5</v>
      </c>
      <c r="Y187">
        <v>0</v>
      </c>
      <c r="Z187">
        <v>1</v>
      </c>
      <c r="AA187">
        <v>0</v>
      </c>
      <c r="AC187" s="9">
        <f t="shared" si="20"/>
        <v>0</v>
      </c>
      <c r="AD187" s="9">
        <f t="shared" si="21"/>
        <v>0.4</v>
      </c>
      <c r="AE187" s="9">
        <f t="shared" si="22"/>
        <v>0</v>
      </c>
    </row>
    <row r="188" spans="1:31">
      <c r="A188" s="9" t="s">
        <v>106</v>
      </c>
      <c r="B188" s="9" t="s">
        <v>113</v>
      </c>
      <c r="C188" s="9" t="str">
        <f t="shared" si="23"/>
        <v>Snohomish</v>
      </c>
      <c r="D188" s="5" t="s">
        <v>94</v>
      </c>
      <c r="E188" s="7" t="s">
        <v>31</v>
      </c>
      <c r="F188" s="2">
        <f t="shared" si="24"/>
        <v>243.5</v>
      </c>
      <c r="G188" s="2">
        <f t="shared" si="25"/>
        <v>243.49999999999997</v>
      </c>
      <c r="H188" s="2">
        <f t="shared" si="26"/>
        <v>243.50000000000003</v>
      </c>
      <c r="I188">
        <v>251</v>
      </c>
      <c r="J188">
        <v>236</v>
      </c>
      <c r="K188">
        <v>230</v>
      </c>
      <c r="L188">
        <v>224</v>
      </c>
      <c r="M188">
        <v>245</v>
      </c>
      <c r="N188">
        <v>195</v>
      </c>
      <c r="O188">
        <v>158</v>
      </c>
      <c r="P188">
        <v>152</v>
      </c>
      <c r="Q188">
        <v>151</v>
      </c>
      <c r="R188">
        <v>115</v>
      </c>
      <c r="U188" s="72">
        <f t="shared" si="27"/>
        <v>2687.5</v>
      </c>
      <c r="V188" s="9">
        <f t="shared" si="28"/>
        <v>576</v>
      </c>
      <c r="W188" s="9">
        <f t="shared" si="29"/>
        <v>243.5</v>
      </c>
      <c r="Y188">
        <v>37</v>
      </c>
      <c r="Z188">
        <v>49</v>
      </c>
      <c r="AA188">
        <v>17</v>
      </c>
      <c r="AC188" s="9">
        <f t="shared" si="20"/>
        <v>0.15195071868583163</v>
      </c>
      <c r="AD188" s="9">
        <f t="shared" si="21"/>
        <v>0.20123203285420946</v>
      </c>
      <c r="AE188" s="9">
        <f t="shared" si="22"/>
        <v>6.9815195071868577E-2</v>
      </c>
    </row>
    <row r="189" spans="1:31">
      <c r="A189" s="9" t="s">
        <v>106</v>
      </c>
      <c r="B189" s="9" t="s">
        <v>113</v>
      </c>
      <c r="C189" s="9" t="str">
        <f t="shared" si="23"/>
        <v>Spokane</v>
      </c>
      <c r="D189" s="5" t="s">
        <v>95</v>
      </c>
      <c r="E189" s="7" t="s">
        <v>32</v>
      </c>
      <c r="F189" s="2">
        <f t="shared" si="24"/>
        <v>150.5</v>
      </c>
      <c r="G189" s="2">
        <f t="shared" si="25"/>
        <v>150.5</v>
      </c>
      <c r="H189" s="2">
        <f t="shared" si="26"/>
        <v>150.5</v>
      </c>
      <c r="I189">
        <v>151</v>
      </c>
      <c r="J189">
        <v>150</v>
      </c>
      <c r="K189">
        <v>132</v>
      </c>
      <c r="L189">
        <v>135</v>
      </c>
      <c r="M189">
        <v>130</v>
      </c>
      <c r="N189">
        <v>117</v>
      </c>
      <c r="O189">
        <v>105</v>
      </c>
      <c r="P189">
        <v>86</v>
      </c>
      <c r="Q189">
        <v>70</v>
      </c>
      <c r="R189">
        <v>63</v>
      </c>
      <c r="U189" s="72">
        <f t="shared" si="27"/>
        <v>1590.5</v>
      </c>
      <c r="V189" s="9">
        <f t="shared" si="28"/>
        <v>324</v>
      </c>
      <c r="W189" s="9">
        <f t="shared" si="29"/>
        <v>150.5</v>
      </c>
      <c r="Y189">
        <v>16</v>
      </c>
      <c r="Z189">
        <v>24</v>
      </c>
      <c r="AA189">
        <v>5</v>
      </c>
      <c r="AC189" s="9">
        <f t="shared" si="20"/>
        <v>0.10631229235880399</v>
      </c>
      <c r="AD189" s="9">
        <f t="shared" si="21"/>
        <v>0.15946843853820597</v>
      </c>
      <c r="AE189" s="9">
        <f t="shared" si="22"/>
        <v>3.3222591362126248E-2</v>
      </c>
    </row>
    <row r="190" spans="1:31">
      <c r="A190" s="9" t="s">
        <v>106</v>
      </c>
      <c r="B190" s="9" t="s">
        <v>113</v>
      </c>
      <c r="C190" s="9" t="str">
        <f t="shared" si="23"/>
        <v>NE WA (Ferry, Stevens, Lincoln, Pend Orielle)</v>
      </c>
      <c r="D190" s="5" t="s">
        <v>96</v>
      </c>
      <c r="E190" s="7" t="s">
        <v>33</v>
      </c>
      <c r="F190" s="2">
        <f t="shared" si="24"/>
        <v>16.5</v>
      </c>
      <c r="G190" s="2">
        <f t="shared" si="25"/>
        <v>16.5</v>
      </c>
      <c r="H190" s="2">
        <f t="shared" si="26"/>
        <v>16.5</v>
      </c>
      <c r="I190">
        <v>15</v>
      </c>
      <c r="J190">
        <v>18</v>
      </c>
      <c r="K190">
        <v>16</v>
      </c>
      <c r="L190">
        <v>18</v>
      </c>
      <c r="M190">
        <v>18</v>
      </c>
      <c r="N190">
        <v>12</v>
      </c>
      <c r="O190">
        <v>12</v>
      </c>
      <c r="P190">
        <v>14</v>
      </c>
      <c r="Q190">
        <v>12</v>
      </c>
      <c r="R190">
        <v>9</v>
      </c>
      <c r="U190" s="72">
        <f t="shared" si="27"/>
        <v>193.5</v>
      </c>
      <c r="V190" s="9">
        <f t="shared" si="28"/>
        <v>47</v>
      </c>
      <c r="W190" s="9">
        <f t="shared" si="29"/>
        <v>16.5</v>
      </c>
      <c r="Y190">
        <v>1</v>
      </c>
      <c r="Z190">
        <v>6</v>
      </c>
      <c r="AA190">
        <v>4</v>
      </c>
      <c r="AC190" s="9">
        <f t="shared" si="20"/>
        <v>6.0606060606060608E-2</v>
      </c>
      <c r="AD190" s="9">
        <f t="shared" si="21"/>
        <v>0.36363636363636365</v>
      </c>
      <c r="AE190" s="9">
        <f t="shared" si="22"/>
        <v>0.24242424242424243</v>
      </c>
    </row>
    <row r="191" spans="1:31">
      <c r="A191" s="9" t="s">
        <v>106</v>
      </c>
      <c r="B191" s="9" t="s">
        <v>113</v>
      </c>
      <c r="C191" s="9" t="str">
        <f t="shared" si="23"/>
        <v>Thurston</v>
      </c>
      <c r="D191" s="5" t="s">
        <v>97</v>
      </c>
      <c r="E191" s="7" t="s">
        <v>34</v>
      </c>
      <c r="F191" s="2">
        <f t="shared" si="24"/>
        <v>142.5</v>
      </c>
      <c r="G191" s="2">
        <f t="shared" si="25"/>
        <v>142.5</v>
      </c>
      <c r="H191" s="2">
        <f t="shared" si="26"/>
        <v>142.5</v>
      </c>
      <c r="I191">
        <v>130</v>
      </c>
      <c r="J191">
        <v>155</v>
      </c>
      <c r="K191">
        <v>136</v>
      </c>
      <c r="L191">
        <v>140</v>
      </c>
      <c r="M191">
        <v>142</v>
      </c>
      <c r="N191">
        <v>132</v>
      </c>
      <c r="O191">
        <v>89</v>
      </c>
      <c r="P191">
        <v>94</v>
      </c>
      <c r="Q191">
        <v>84</v>
      </c>
      <c r="R191">
        <v>83</v>
      </c>
      <c r="U191" s="72">
        <f t="shared" si="27"/>
        <v>1612.5</v>
      </c>
      <c r="V191" s="9">
        <f t="shared" si="28"/>
        <v>350</v>
      </c>
      <c r="W191" s="9">
        <f t="shared" si="29"/>
        <v>142.5</v>
      </c>
      <c r="Y191">
        <v>48</v>
      </c>
      <c r="Z191">
        <v>58</v>
      </c>
      <c r="AA191">
        <v>35</v>
      </c>
      <c r="AC191" s="9">
        <f t="shared" si="20"/>
        <v>0.33684210526315789</v>
      </c>
      <c r="AD191" s="9">
        <f t="shared" si="21"/>
        <v>0.40701754385964911</v>
      </c>
      <c r="AE191" s="9">
        <f t="shared" si="22"/>
        <v>0.24561403508771928</v>
      </c>
    </row>
    <row r="192" spans="1:31">
      <c r="A192" s="9" t="s">
        <v>106</v>
      </c>
      <c r="B192" s="9" t="s">
        <v>113</v>
      </c>
      <c r="C192" s="9" t="str">
        <f t="shared" si="23"/>
        <v>Rural SW WA (Cowlitz-Grays Harbor -Lewis - Mason -Pacific-Wahkiakum)</v>
      </c>
      <c r="D192" s="5" t="s">
        <v>98</v>
      </c>
      <c r="E192" s="7" t="s">
        <v>35</v>
      </c>
      <c r="F192" s="2">
        <f t="shared" si="24"/>
        <v>0</v>
      </c>
      <c r="G192" s="2">
        <f t="shared" si="25"/>
        <v>0</v>
      </c>
      <c r="H192" s="2">
        <f t="shared" si="26"/>
        <v>0</v>
      </c>
      <c r="I192">
        <v>0</v>
      </c>
      <c r="J192">
        <v>0</v>
      </c>
      <c r="K192">
        <v>0</v>
      </c>
      <c r="L192">
        <v>0</v>
      </c>
      <c r="M192">
        <v>0</v>
      </c>
      <c r="N192">
        <v>0</v>
      </c>
      <c r="O192">
        <v>0</v>
      </c>
      <c r="P192">
        <v>0</v>
      </c>
      <c r="Q192">
        <v>0</v>
      </c>
      <c r="R192">
        <v>0</v>
      </c>
      <c r="U192" s="72">
        <f t="shared" si="27"/>
        <v>0</v>
      </c>
      <c r="V192" s="9">
        <f t="shared" si="28"/>
        <v>0</v>
      </c>
      <c r="W192" s="9">
        <f t="shared" si="29"/>
        <v>0</v>
      </c>
      <c r="Y192">
        <v>0</v>
      </c>
      <c r="Z192">
        <v>0</v>
      </c>
      <c r="AA192">
        <v>0</v>
      </c>
      <c r="AC192" s="9" t="e">
        <f t="shared" si="20"/>
        <v>#DIV/0!</v>
      </c>
      <c r="AD192" s="9" t="e">
        <f t="shared" si="21"/>
        <v>#DIV/0!</v>
      </c>
      <c r="AE192" s="9" t="e">
        <f t="shared" si="22"/>
        <v>#DIV/0!</v>
      </c>
    </row>
    <row r="193" spans="1:31">
      <c r="A193" s="9" t="s">
        <v>106</v>
      </c>
      <c r="B193" s="9" t="s">
        <v>113</v>
      </c>
      <c r="C193" s="9" t="str">
        <f t="shared" si="23"/>
        <v>SE WA (Adams-Asotin-Columia-Garfield-Walla Walla-Whitman)</v>
      </c>
      <c r="D193" s="5" t="s">
        <v>99</v>
      </c>
      <c r="E193" s="7" t="s">
        <v>36</v>
      </c>
      <c r="F193" s="2">
        <f t="shared" si="24"/>
        <v>0</v>
      </c>
      <c r="G193" s="2">
        <f t="shared" si="25"/>
        <v>0</v>
      </c>
      <c r="H193" s="2">
        <f t="shared" si="26"/>
        <v>12.5</v>
      </c>
      <c r="I193">
        <v>14</v>
      </c>
      <c r="J193">
        <v>11</v>
      </c>
      <c r="K193">
        <v>16</v>
      </c>
      <c r="L193">
        <v>11</v>
      </c>
      <c r="M193">
        <v>12</v>
      </c>
      <c r="N193">
        <v>19</v>
      </c>
      <c r="O193">
        <v>15</v>
      </c>
      <c r="P193">
        <v>7</v>
      </c>
      <c r="Q193">
        <v>4</v>
      </c>
      <c r="R193">
        <v>5</v>
      </c>
      <c r="U193" s="72">
        <f t="shared" si="27"/>
        <v>126.5</v>
      </c>
      <c r="V193" s="9">
        <f t="shared" si="28"/>
        <v>31</v>
      </c>
      <c r="W193" s="9">
        <f t="shared" si="29"/>
        <v>12.5</v>
      </c>
      <c r="Y193">
        <v>0</v>
      </c>
      <c r="Z193">
        <v>0</v>
      </c>
      <c r="AA193">
        <v>1</v>
      </c>
      <c r="AC193" s="9">
        <f t="shared" ref="AC193:AC256" si="30">Y193/W193</f>
        <v>0</v>
      </c>
      <c r="AD193" s="9">
        <f t="shared" ref="AD193:AD256" si="31">Z193/W193</f>
        <v>0</v>
      </c>
      <c r="AE193" s="9">
        <f t="shared" ref="AE193:AE256" si="32">AA193/W193</f>
        <v>0.08</v>
      </c>
    </row>
    <row r="194" spans="1:31">
      <c r="A194" t="s">
        <v>106</v>
      </c>
      <c r="B194" s="9" t="s">
        <v>113</v>
      </c>
      <c r="C194" s="9" t="str">
        <f t="shared" ref="C194:C257" si="33">VLOOKUP(D194,$AL$4:$AN$42,3,)</f>
        <v>Whatcom</v>
      </c>
      <c r="D194" s="5" t="s">
        <v>100</v>
      </c>
      <c r="E194" s="7" t="s">
        <v>37</v>
      </c>
      <c r="F194" s="2">
        <f t="shared" si="24"/>
        <v>67</v>
      </c>
      <c r="G194" s="2">
        <f t="shared" si="25"/>
        <v>67</v>
      </c>
      <c r="H194" s="2">
        <f t="shared" si="26"/>
        <v>67</v>
      </c>
      <c r="I194" s="2">
        <v>73</v>
      </c>
      <c r="J194" s="2">
        <v>61</v>
      </c>
      <c r="K194" s="2">
        <v>66</v>
      </c>
      <c r="L194" s="2">
        <v>66</v>
      </c>
      <c r="M194" s="2">
        <v>65</v>
      </c>
      <c r="N194" s="2">
        <v>66</v>
      </c>
      <c r="O194" s="2">
        <v>49</v>
      </c>
      <c r="P194" s="2">
        <v>66</v>
      </c>
      <c r="Q194" s="2">
        <v>43</v>
      </c>
      <c r="R194" s="2">
        <v>18</v>
      </c>
      <c r="U194" s="72">
        <f t="shared" si="27"/>
        <v>774</v>
      </c>
      <c r="V194" s="9">
        <f t="shared" si="28"/>
        <v>176</v>
      </c>
      <c r="W194" s="9">
        <f t="shared" si="29"/>
        <v>67</v>
      </c>
      <c r="X194" s="2"/>
      <c r="Y194" s="2">
        <v>10</v>
      </c>
      <c r="Z194" s="2">
        <v>16</v>
      </c>
      <c r="AA194" s="2">
        <v>3</v>
      </c>
      <c r="AC194" s="9">
        <f t="shared" si="30"/>
        <v>0.14925373134328357</v>
      </c>
      <c r="AD194" s="9">
        <f t="shared" si="31"/>
        <v>0.23880597014925373</v>
      </c>
      <c r="AE194" s="9">
        <f t="shared" si="32"/>
        <v>4.4776119402985072E-2</v>
      </c>
    </row>
    <row r="195" spans="1:31">
      <c r="A195" s="9" t="s">
        <v>106</v>
      </c>
      <c r="B195" s="9" t="s">
        <v>113</v>
      </c>
      <c r="C195" s="9" t="str">
        <f t="shared" si="33"/>
        <v>SE WA (Adams-Asotin-Columia-Garfield-Walla Walla-Whitman)</v>
      </c>
      <c r="D195" s="5" t="s">
        <v>101</v>
      </c>
      <c r="E195" s="7" t="s">
        <v>38</v>
      </c>
      <c r="F195" s="2">
        <f t="shared" ref="F195:F258" si="34">IF(Y195&gt;0,Y195/AC195,0)</f>
        <v>0</v>
      </c>
      <c r="G195" s="2">
        <f t="shared" ref="G195:G258" si="35">IF(Z195&gt;0,Z195/AD195,0)</f>
        <v>0</v>
      </c>
      <c r="H195" s="2">
        <f t="shared" ref="H195:H258" si="36">IF(AA195&gt;0,AA195/AE195,0)</f>
        <v>0</v>
      </c>
      <c r="I195">
        <v>6</v>
      </c>
      <c r="J195">
        <v>8</v>
      </c>
      <c r="K195">
        <v>5</v>
      </c>
      <c r="L195">
        <v>11</v>
      </c>
      <c r="M195">
        <v>6</v>
      </c>
      <c r="N195">
        <v>5</v>
      </c>
      <c r="O195">
        <v>8</v>
      </c>
      <c r="P195">
        <v>6</v>
      </c>
      <c r="Q195">
        <v>5</v>
      </c>
      <c r="R195">
        <v>5</v>
      </c>
      <c r="U195" s="72">
        <f t="shared" ref="U195:U258" si="37">SUM(F195:T195)</f>
        <v>65</v>
      </c>
      <c r="V195" s="9">
        <f t="shared" ref="V195:V258" si="38">SUM(O195:T195)</f>
        <v>24</v>
      </c>
      <c r="W195" s="9">
        <f t="shared" ref="W195:W258" si="39">AVERAGE(I195:J195)</f>
        <v>7</v>
      </c>
      <c r="Y195">
        <v>0</v>
      </c>
      <c r="Z195">
        <v>0</v>
      </c>
      <c r="AA195">
        <v>0</v>
      </c>
      <c r="AC195" s="9">
        <f t="shared" si="30"/>
        <v>0</v>
      </c>
      <c r="AD195" s="9">
        <f t="shared" si="31"/>
        <v>0</v>
      </c>
      <c r="AE195" s="9">
        <f t="shared" si="32"/>
        <v>0</v>
      </c>
    </row>
    <row r="196" spans="1:31">
      <c r="A196" s="9" t="s">
        <v>106</v>
      </c>
      <c r="B196" s="9" t="s">
        <v>113</v>
      </c>
      <c r="C196" s="9" t="str">
        <f t="shared" si="33"/>
        <v>Central WA (Grant-Kittitas-Klickitat-Skamania-Yakima)</v>
      </c>
      <c r="D196" s="5" t="s">
        <v>102</v>
      </c>
      <c r="E196" s="7" t="s">
        <v>39</v>
      </c>
      <c r="F196" s="2">
        <f t="shared" si="34"/>
        <v>40</v>
      </c>
      <c r="G196" s="2">
        <f t="shared" si="35"/>
        <v>40</v>
      </c>
      <c r="H196" s="2">
        <f t="shared" si="36"/>
        <v>0</v>
      </c>
      <c r="I196">
        <v>43</v>
      </c>
      <c r="J196">
        <v>37</v>
      </c>
      <c r="K196">
        <v>52</v>
      </c>
      <c r="L196">
        <v>52</v>
      </c>
      <c r="M196">
        <v>52</v>
      </c>
      <c r="N196">
        <v>53</v>
      </c>
      <c r="O196">
        <v>44</v>
      </c>
      <c r="P196">
        <v>36</v>
      </c>
      <c r="Q196">
        <v>39</v>
      </c>
      <c r="R196">
        <v>28</v>
      </c>
      <c r="U196" s="72">
        <f t="shared" si="37"/>
        <v>516</v>
      </c>
      <c r="V196" s="9">
        <f t="shared" si="38"/>
        <v>147</v>
      </c>
      <c r="W196" s="9">
        <f t="shared" si="39"/>
        <v>40</v>
      </c>
      <c r="Y196">
        <v>5</v>
      </c>
      <c r="Z196">
        <v>17</v>
      </c>
      <c r="AA196">
        <v>0</v>
      </c>
      <c r="AC196" s="9">
        <f t="shared" si="30"/>
        <v>0.125</v>
      </c>
      <c r="AD196" s="9">
        <f t="shared" si="31"/>
        <v>0.42499999999999999</v>
      </c>
      <c r="AE196" s="9">
        <f t="shared" si="32"/>
        <v>0</v>
      </c>
    </row>
    <row r="197" spans="1:31">
      <c r="A197" s="9" t="s">
        <v>107</v>
      </c>
      <c r="B197" s="9" t="s">
        <v>113</v>
      </c>
      <c r="C197" s="9" t="str">
        <f t="shared" si="33"/>
        <v>SE WA (Adams-Asotin-Columia-Garfield-Walla Walla-Whitman)</v>
      </c>
      <c r="D197" s="5" t="s">
        <v>64</v>
      </c>
      <c r="E197" s="7" t="s">
        <v>1</v>
      </c>
      <c r="F197" s="2">
        <f t="shared" si="34"/>
        <v>3.5</v>
      </c>
      <c r="G197" s="2">
        <f t="shared" si="35"/>
        <v>3.5</v>
      </c>
      <c r="H197" s="2">
        <f t="shared" si="36"/>
        <v>0</v>
      </c>
      <c r="I197">
        <v>3</v>
      </c>
      <c r="J197">
        <v>4</v>
      </c>
      <c r="K197">
        <v>1</v>
      </c>
      <c r="L197">
        <v>2</v>
      </c>
      <c r="M197">
        <v>5</v>
      </c>
      <c r="N197">
        <v>2</v>
      </c>
      <c r="O197">
        <v>3</v>
      </c>
      <c r="P197">
        <v>1</v>
      </c>
      <c r="Q197">
        <v>3</v>
      </c>
      <c r="R197">
        <v>1</v>
      </c>
      <c r="U197" s="72">
        <f t="shared" si="37"/>
        <v>32</v>
      </c>
      <c r="V197" s="9">
        <f t="shared" si="38"/>
        <v>8</v>
      </c>
      <c r="W197" s="9">
        <f t="shared" si="39"/>
        <v>3.5</v>
      </c>
      <c r="Y197">
        <v>2</v>
      </c>
      <c r="Z197">
        <v>7</v>
      </c>
      <c r="AA197">
        <v>0</v>
      </c>
      <c r="AC197" s="9">
        <f t="shared" si="30"/>
        <v>0.5714285714285714</v>
      </c>
      <c r="AD197" s="9">
        <f t="shared" si="31"/>
        <v>2</v>
      </c>
      <c r="AE197" s="9">
        <f t="shared" si="32"/>
        <v>0</v>
      </c>
    </row>
    <row r="198" spans="1:31">
      <c r="A198" s="9" t="s">
        <v>107</v>
      </c>
      <c r="B198" s="9" t="s">
        <v>113</v>
      </c>
      <c r="C198" s="9" t="str">
        <f t="shared" si="33"/>
        <v>SE WA (Adams-Asotin-Columia-Garfield-Walla Walla-Whitman)</v>
      </c>
      <c r="D198" s="5" t="s">
        <v>65</v>
      </c>
      <c r="E198" s="7" t="s">
        <v>2</v>
      </c>
      <c r="F198" s="2">
        <f t="shared" si="34"/>
        <v>7</v>
      </c>
      <c r="G198" s="2">
        <f t="shared" si="35"/>
        <v>7</v>
      </c>
      <c r="H198" s="2">
        <f t="shared" si="36"/>
        <v>0</v>
      </c>
      <c r="I198">
        <v>6</v>
      </c>
      <c r="J198">
        <v>8</v>
      </c>
      <c r="K198">
        <v>5</v>
      </c>
      <c r="L198">
        <v>7</v>
      </c>
      <c r="M198">
        <v>4</v>
      </c>
      <c r="N198">
        <v>5</v>
      </c>
      <c r="O198">
        <v>3</v>
      </c>
      <c r="P198">
        <v>4</v>
      </c>
      <c r="Q198">
        <v>1</v>
      </c>
      <c r="R198">
        <v>1</v>
      </c>
      <c r="U198" s="72">
        <f t="shared" si="37"/>
        <v>58</v>
      </c>
      <c r="V198" s="9">
        <f t="shared" si="38"/>
        <v>9</v>
      </c>
      <c r="W198" s="9">
        <f t="shared" si="39"/>
        <v>7</v>
      </c>
      <c r="Y198">
        <v>1</v>
      </c>
      <c r="Z198">
        <v>4</v>
      </c>
      <c r="AA198">
        <v>0</v>
      </c>
      <c r="AC198" s="9">
        <f t="shared" si="30"/>
        <v>0.14285714285714285</v>
      </c>
      <c r="AD198" s="9">
        <f t="shared" si="31"/>
        <v>0.5714285714285714</v>
      </c>
      <c r="AE198" s="9">
        <f t="shared" si="32"/>
        <v>0</v>
      </c>
    </row>
    <row r="199" spans="1:31">
      <c r="A199" s="9" t="s">
        <v>107</v>
      </c>
      <c r="B199" s="9" t="s">
        <v>113</v>
      </c>
      <c r="C199" s="9" t="str">
        <f t="shared" si="33"/>
        <v>Benton-Franklin</v>
      </c>
      <c r="D199" s="5" t="s">
        <v>66</v>
      </c>
      <c r="E199" s="6" t="s">
        <v>3</v>
      </c>
      <c r="F199" s="2">
        <f t="shared" si="34"/>
        <v>179</v>
      </c>
      <c r="G199" s="2">
        <f t="shared" si="35"/>
        <v>179</v>
      </c>
      <c r="H199" s="2">
        <f t="shared" si="36"/>
        <v>179</v>
      </c>
      <c r="I199">
        <v>183</v>
      </c>
      <c r="J199">
        <v>175</v>
      </c>
      <c r="K199">
        <v>157</v>
      </c>
      <c r="L199">
        <v>151</v>
      </c>
      <c r="M199">
        <v>148</v>
      </c>
      <c r="N199">
        <v>113</v>
      </c>
      <c r="O199">
        <v>101</v>
      </c>
      <c r="P199">
        <v>79</v>
      </c>
      <c r="Q199">
        <v>59</v>
      </c>
      <c r="R199">
        <v>51</v>
      </c>
      <c r="U199" s="72">
        <f t="shared" si="37"/>
        <v>1754</v>
      </c>
      <c r="V199" s="9">
        <f t="shared" si="38"/>
        <v>290</v>
      </c>
      <c r="W199" s="9">
        <f t="shared" si="39"/>
        <v>179</v>
      </c>
      <c r="Y199">
        <v>56</v>
      </c>
      <c r="Z199">
        <v>83</v>
      </c>
      <c r="AA199">
        <v>16</v>
      </c>
      <c r="AC199" s="9">
        <f t="shared" si="30"/>
        <v>0.31284916201117319</v>
      </c>
      <c r="AD199" s="9">
        <f t="shared" si="31"/>
        <v>0.46368715083798884</v>
      </c>
      <c r="AE199" s="9">
        <f t="shared" si="32"/>
        <v>8.9385474860335198E-2</v>
      </c>
    </row>
    <row r="200" spans="1:31">
      <c r="A200" s="9" t="s">
        <v>107</v>
      </c>
      <c r="B200" s="9" t="s">
        <v>113</v>
      </c>
      <c r="C200" s="9" t="str">
        <f t="shared" si="33"/>
        <v>Chelan-Douglas-Okanogan</v>
      </c>
      <c r="D200" s="5" t="s">
        <v>67</v>
      </c>
      <c r="E200" s="6" t="s">
        <v>4</v>
      </c>
      <c r="F200" s="2">
        <f t="shared" si="34"/>
        <v>53</v>
      </c>
      <c r="G200" s="2">
        <f t="shared" si="35"/>
        <v>53</v>
      </c>
      <c r="H200" s="2">
        <f t="shared" si="36"/>
        <v>53</v>
      </c>
      <c r="I200">
        <v>51</v>
      </c>
      <c r="J200">
        <v>55</v>
      </c>
      <c r="K200">
        <v>44</v>
      </c>
      <c r="L200">
        <v>56</v>
      </c>
      <c r="M200">
        <v>36</v>
      </c>
      <c r="N200">
        <v>49</v>
      </c>
      <c r="O200">
        <v>39</v>
      </c>
      <c r="P200">
        <v>21</v>
      </c>
      <c r="Q200">
        <v>20</v>
      </c>
      <c r="R200">
        <v>13</v>
      </c>
      <c r="U200" s="72">
        <f t="shared" si="37"/>
        <v>543</v>
      </c>
      <c r="V200" s="9">
        <f t="shared" si="38"/>
        <v>93</v>
      </c>
      <c r="W200" s="9">
        <f t="shared" si="39"/>
        <v>53</v>
      </c>
      <c r="Y200">
        <v>28</v>
      </c>
      <c r="Z200">
        <v>22</v>
      </c>
      <c r="AA200">
        <v>3</v>
      </c>
      <c r="AC200" s="9">
        <f t="shared" si="30"/>
        <v>0.52830188679245282</v>
      </c>
      <c r="AD200" s="9">
        <f t="shared" si="31"/>
        <v>0.41509433962264153</v>
      </c>
      <c r="AE200" s="9">
        <f t="shared" si="32"/>
        <v>5.6603773584905662E-2</v>
      </c>
    </row>
    <row r="201" spans="1:31">
      <c r="A201" s="9" t="s">
        <v>107</v>
      </c>
      <c r="B201" s="9" t="s">
        <v>113</v>
      </c>
      <c r="C201" s="9" t="str">
        <f t="shared" si="33"/>
        <v>Clallam-Jefferson-Kitsap</v>
      </c>
      <c r="D201" s="5" t="s">
        <v>68</v>
      </c>
      <c r="E201" s="6" t="s">
        <v>5</v>
      </c>
      <c r="F201" s="2">
        <f t="shared" si="34"/>
        <v>46</v>
      </c>
      <c r="G201" s="2">
        <f t="shared" si="35"/>
        <v>46</v>
      </c>
      <c r="H201" s="2">
        <f t="shared" si="36"/>
        <v>0</v>
      </c>
      <c r="I201">
        <v>40</v>
      </c>
      <c r="J201">
        <v>52</v>
      </c>
      <c r="K201">
        <v>30</v>
      </c>
      <c r="L201">
        <v>38</v>
      </c>
      <c r="M201">
        <v>38</v>
      </c>
      <c r="N201">
        <v>27</v>
      </c>
      <c r="O201">
        <v>30</v>
      </c>
      <c r="P201">
        <v>27</v>
      </c>
      <c r="Q201">
        <v>23</v>
      </c>
      <c r="R201">
        <v>18</v>
      </c>
      <c r="U201" s="72">
        <f t="shared" si="37"/>
        <v>415</v>
      </c>
      <c r="V201" s="9">
        <f t="shared" si="38"/>
        <v>98</v>
      </c>
      <c r="W201" s="9">
        <f t="shared" si="39"/>
        <v>46</v>
      </c>
      <c r="Y201">
        <v>8</v>
      </c>
      <c r="Z201">
        <v>13</v>
      </c>
      <c r="AA201">
        <v>0</v>
      </c>
      <c r="AC201" s="9">
        <f t="shared" si="30"/>
        <v>0.17391304347826086</v>
      </c>
      <c r="AD201" s="9">
        <f t="shared" si="31"/>
        <v>0.28260869565217389</v>
      </c>
      <c r="AE201" s="9">
        <f t="shared" si="32"/>
        <v>0</v>
      </c>
    </row>
    <row r="202" spans="1:31">
      <c r="A202" s="9" t="s">
        <v>107</v>
      </c>
      <c r="B202" s="9" t="s">
        <v>113</v>
      </c>
      <c r="C202" s="9" t="str">
        <f t="shared" si="33"/>
        <v>Clark</v>
      </c>
      <c r="D202" s="5" t="s">
        <v>69</v>
      </c>
      <c r="E202" s="6" t="s">
        <v>6</v>
      </c>
      <c r="F202" s="2">
        <f t="shared" si="34"/>
        <v>474.49999999999994</v>
      </c>
      <c r="G202" s="2">
        <f t="shared" si="35"/>
        <v>474.50000000000006</v>
      </c>
      <c r="H202" s="2">
        <f t="shared" si="36"/>
        <v>474.5</v>
      </c>
      <c r="I202">
        <v>458</v>
      </c>
      <c r="J202">
        <v>491</v>
      </c>
      <c r="K202">
        <v>443</v>
      </c>
      <c r="L202">
        <v>383</v>
      </c>
      <c r="M202">
        <v>345</v>
      </c>
      <c r="N202">
        <v>304</v>
      </c>
      <c r="O202">
        <v>194</v>
      </c>
      <c r="P202">
        <v>158</v>
      </c>
      <c r="Q202">
        <v>126</v>
      </c>
      <c r="R202">
        <v>91</v>
      </c>
      <c r="U202" s="72">
        <f t="shared" si="37"/>
        <v>4416.5</v>
      </c>
      <c r="V202" s="9">
        <f t="shared" si="38"/>
        <v>569</v>
      </c>
      <c r="W202" s="9">
        <f t="shared" si="39"/>
        <v>474.5</v>
      </c>
      <c r="Y202">
        <v>120</v>
      </c>
      <c r="Z202">
        <v>239</v>
      </c>
      <c r="AA202">
        <v>24</v>
      </c>
      <c r="AC202" s="9">
        <f t="shared" si="30"/>
        <v>0.25289778714436251</v>
      </c>
      <c r="AD202" s="9">
        <f t="shared" si="31"/>
        <v>0.50368809272918857</v>
      </c>
      <c r="AE202" s="9">
        <f t="shared" si="32"/>
        <v>5.0579557428872497E-2</v>
      </c>
    </row>
    <row r="203" spans="1:31">
      <c r="A203" s="9" t="s">
        <v>107</v>
      </c>
      <c r="B203" s="9" t="s">
        <v>113</v>
      </c>
      <c r="C203" s="9" t="str">
        <f t="shared" si="33"/>
        <v>SE WA (Adams-Asotin-Columia-Garfield-Walla Walla-Whitman)</v>
      </c>
      <c r="D203" s="5" t="s">
        <v>70</v>
      </c>
      <c r="E203" s="6" t="s">
        <v>7</v>
      </c>
      <c r="F203" s="2">
        <f t="shared" si="34"/>
        <v>0</v>
      </c>
      <c r="G203" s="2">
        <f t="shared" si="35"/>
        <v>1.5</v>
      </c>
      <c r="H203" s="2">
        <f t="shared" si="36"/>
        <v>0</v>
      </c>
      <c r="I203">
        <v>1</v>
      </c>
      <c r="J203">
        <v>2</v>
      </c>
      <c r="K203">
        <v>2</v>
      </c>
      <c r="L203">
        <v>1</v>
      </c>
      <c r="M203">
        <v>2</v>
      </c>
      <c r="N203">
        <v>1</v>
      </c>
      <c r="O203">
        <v>1</v>
      </c>
      <c r="P203">
        <v>1</v>
      </c>
      <c r="Q203">
        <v>2</v>
      </c>
      <c r="R203">
        <v>1</v>
      </c>
      <c r="U203" s="72">
        <f t="shared" si="37"/>
        <v>15.5</v>
      </c>
      <c r="V203" s="9">
        <f t="shared" si="38"/>
        <v>5</v>
      </c>
      <c r="W203" s="9">
        <f t="shared" si="39"/>
        <v>1.5</v>
      </c>
      <c r="Y203">
        <v>0</v>
      </c>
      <c r="Z203">
        <v>1</v>
      </c>
      <c r="AA203">
        <v>0</v>
      </c>
      <c r="AC203" s="9">
        <f t="shared" si="30"/>
        <v>0</v>
      </c>
      <c r="AD203" s="9">
        <f t="shared" si="31"/>
        <v>0.66666666666666663</v>
      </c>
      <c r="AE203" s="9">
        <f t="shared" si="32"/>
        <v>0</v>
      </c>
    </row>
    <row r="204" spans="1:31">
      <c r="A204" s="9" t="s">
        <v>107</v>
      </c>
      <c r="B204" s="9" t="s">
        <v>113</v>
      </c>
      <c r="C204" s="9" t="str">
        <f t="shared" si="33"/>
        <v>Rural SW WA (Cowlitz-Grays Harbor -Lewis - Mason -Pacific-Wahkiakum)</v>
      </c>
      <c r="D204" s="5" t="s">
        <v>71</v>
      </c>
      <c r="E204" s="6" t="s">
        <v>8</v>
      </c>
      <c r="F204" s="2">
        <f t="shared" si="34"/>
        <v>103.00000000000001</v>
      </c>
      <c r="G204" s="2">
        <f t="shared" si="35"/>
        <v>102.99999999999999</v>
      </c>
      <c r="H204" s="2">
        <f t="shared" si="36"/>
        <v>103.00000000000001</v>
      </c>
      <c r="I204">
        <v>96</v>
      </c>
      <c r="J204">
        <v>110</v>
      </c>
      <c r="K204">
        <v>114</v>
      </c>
      <c r="L204">
        <v>73</v>
      </c>
      <c r="M204">
        <v>70</v>
      </c>
      <c r="N204">
        <v>79</v>
      </c>
      <c r="O204">
        <v>47</v>
      </c>
      <c r="P204">
        <v>50</v>
      </c>
      <c r="Q204">
        <v>32</v>
      </c>
      <c r="R204">
        <v>22</v>
      </c>
      <c r="U204" s="72">
        <f t="shared" si="37"/>
        <v>1002</v>
      </c>
      <c r="V204" s="9">
        <f t="shared" si="38"/>
        <v>151</v>
      </c>
      <c r="W204" s="9">
        <f t="shared" si="39"/>
        <v>103</v>
      </c>
      <c r="Y204">
        <v>31</v>
      </c>
      <c r="Z204">
        <v>65</v>
      </c>
      <c r="AA204">
        <v>2</v>
      </c>
      <c r="AC204" s="9">
        <f t="shared" si="30"/>
        <v>0.30097087378640774</v>
      </c>
      <c r="AD204" s="9">
        <f t="shared" si="31"/>
        <v>0.6310679611650486</v>
      </c>
      <c r="AE204" s="9">
        <f t="shared" si="32"/>
        <v>1.9417475728155338E-2</v>
      </c>
    </row>
    <row r="205" spans="1:31">
      <c r="A205" s="9" t="s">
        <v>107</v>
      </c>
      <c r="B205" s="9" t="s">
        <v>113</v>
      </c>
      <c r="C205" s="9" t="str">
        <f t="shared" si="33"/>
        <v>Chelan-Douglas-Okanogan</v>
      </c>
      <c r="D205" s="5" t="s">
        <v>72</v>
      </c>
      <c r="E205" s="6" t="s">
        <v>9</v>
      </c>
      <c r="F205" s="2">
        <f t="shared" si="34"/>
        <v>21</v>
      </c>
      <c r="G205" s="2">
        <f t="shared" si="35"/>
        <v>21</v>
      </c>
      <c r="H205" s="2">
        <f t="shared" si="36"/>
        <v>0</v>
      </c>
      <c r="I205">
        <v>21</v>
      </c>
      <c r="J205">
        <v>21</v>
      </c>
      <c r="K205">
        <v>21</v>
      </c>
      <c r="L205">
        <v>14</v>
      </c>
      <c r="M205">
        <v>16</v>
      </c>
      <c r="N205">
        <v>13</v>
      </c>
      <c r="O205">
        <v>5</v>
      </c>
      <c r="P205">
        <v>5</v>
      </c>
      <c r="Q205">
        <v>1</v>
      </c>
      <c r="R205">
        <v>1</v>
      </c>
      <c r="U205" s="72">
        <f t="shared" si="37"/>
        <v>160</v>
      </c>
      <c r="V205" s="9">
        <f t="shared" si="38"/>
        <v>12</v>
      </c>
      <c r="W205" s="9">
        <f t="shared" si="39"/>
        <v>21</v>
      </c>
      <c r="Y205">
        <v>6</v>
      </c>
      <c r="Z205">
        <v>9</v>
      </c>
      <c r="AA205">
        <v>0</v>
      </c>
      <c r="AC205" s="9">
        <f t="shared" si="30"/>
        <v>0.2857142857142857</v>
      </c>
      <c r="AD205" s="9">
        <f t="shared" si="31"/>
        <v>0.42857142857142855</v>
      </c>
      <c r="AE205" s="9">
        <f t="shared" si="32"/>
        <v>0</v>
      </c>
    </row>
    <row r="206" spans="1:31">
      <c r="A206" s="9" t="s">
        <v>107</v>
      </c>
      <c r="B206" s="9" t="s">
        <v>113</v>
      </c>
      <c r="C206" s="9" t="str">
        <f t="shared" si="33"/>
        <v>NE WA (Ferry, Stevens, Lincoln, Pend Orielle)</v>
      </c>
      <c r="D206" s="5" t="s">
        <v>73</v>
      </c>
      <c r="E206" s="6" t="s">
        <v>10</v>
      </c>
      <c r="F206" s="2">
        <f t="shared" si="34"/>
        <v>3.5</v>
      </c>
      <c r="G206" s="2">
        <f t="shared" si="35"/>
        <v>3.5</v>
      </c>
      <c r="H206" s="2">
        <f t="shared" si="36"/>
        <v>3.5</v>
      </c>
      <c r="I206">
        <v>3</v>
      </c>
      <c r="J206">
        <v>4</v>
      </c>
      <c r="K206">
        <v>2</v>
      </c>
      <c r="L206">
        <v>4</v>
      </c>
      <c r="M206">
        <v>9</v>
      </c>
      <c r="N206">
        <v>3</v>
      </c>
      <c r="O206">
        <v>4</v>
      </c>
      <c r="P206">
        <v>3</v>
      </c>
      <c r="Q206">
        <v>0</v>
      </c>
      <c r="R206">
        <v>0</v>
      </c>
      <c r="U206" s="72">
        <f t="shared" si="37"/>
        <v>42.5</v>
      </c>
      <c r="V206" s="9">
        <f t="shared" si="38"/>
        <v>7</v>
      </c>
      <c r="W206" s="9">
        <f t="shared" si="39"/>
        <v>3.5</v>
      </c>
      <c r="Y206">
        <v>1</v>
      </c>
      <c r="Z206">
        <v>4</v>
      </c>
      <c r="AA206">
        <v>1</v>
      </c>
      <c r="AC206" s="9">
        <f t="shared" si="30"/>
        <v>0.2857142857142857</v>
      </c>
      <c r="AD206" s="9">
        <f t="shared" si="31"/>
        <v>1.1428571428571428</v>
      </c>
      <c r="AE206" s="9">
        <f t="shared" si="32"/>
        <v>0.2857142857142857</v>
      </c>
    </row>
    <row r="207" spans="1:31">
      <c r="A207" s="9" t="s">
        <v>107</v>
      </c>
      <c r="B207" s="9" t="s">
        <v>113</v>
      </c>
      <c r="C207" s="9" t="str">
        <f t="shared" si="33"/>
        <v>Benton-Franklin</v>
      </c>
      <c r="D207" s="5" t="s">
        <v>74</v>
      </c>
      <c r="E207" s="6" t="s">
        <v>11</v>
      </c>
      <c r="F207" s="2">
        <f t="shared" si="34"/>
        <v>45.5</v>
      </c>
      <c r="G207" s="2">
        <f t="shared" si="35"/>
        <v>45.499999999999993</v>
      </c>
      <c r="H207" s="2">
        <f t="shared" si="36"/>
        <v>0</v>
      </c>
      <c r="I207">
        <v>40</v>
      </c>
      <c r="J207">
        <v>51</v>
      </c>
      <c r="K207">
        <v>32</v>
      </c>
      <c r="L207">
        <v>44</v>
      </c>
      <c r="M207">
        <v>43</v>
      </c>
      <c r="N207">
        <v>30</v>
      </c>
      <c r="O207">
        <v>22</v>
      </c>
      <c r="P207">
        <v>26</v>
      </c>
      <c r="Q207">
        <v>16</v>
      </c>
      <c r="R207">
        <v>10</v>
      </c>
      <c r="U207" s="72">
        <f t="shared" si="37"/>
        <v>405</v>
      </c>
      <c r="V207" s="9">
        <f t="shared" si="38"/>
        <v>74</v>
      </c>
      <c r="W207" s="9">
        <f t="shared" si="39"/>
        <v>45.5</v>
      </c>
      <c r="Y207">
        <v>15</v>
      </c>
      <c r="Z207">
        <v>25</v>
      </c>
      <c r="AA207">
        <v>0</v>
      </c>
      <c r="AC207" s="9">
        <f t="shared" si="30"/>
        <v>0.32967032967032966</v>
      </c>
      <c r="AD207" s="9">
        <f t="shared" si="31"/>
        <v>0.5494505494505495</v>
      </c>
      <c r="AE207" s="9">
        <f t="shared" si="32"/>
        <v>0</v>
      </c>
    </row>
    <row r="208" spans="1:31">
      <c r="A208" s="9" t="s">
        <v>107</v>
      </c>
      <c r="B208" s="9" t="s">
        <v>113</v>
      </c>
      <c r="C208" s="9" t="str">
        <f t="shared" si="33"/>
        <v>SE WA (Adams-Asotin-Columia-Garfield-Walla Walla-Whitman)</v>
      </c>
      <c r="D208" s="5" t="s">
        <v>75</v>
      </c>
      <c r="E208" s="7" t="s">
        <v>12</v>
      </c>
      <c r="F208" s="2">
        <f t="shared" si="34"/>
        <v>2</v>
      </c>
      <c r="G208" s="2">
        <f t="shared" si="35"/>
        <v>2</v>
      </c>
      <c r="H208" s="2">
        <f t="shared" si="36"/>
        <v>0</v>
      </c>
      <c r="I208">
        <v>3</v>
      </c>
      <c r="J208">
        <v>1</v>
      </c>
      <c r="K208">
        <v>3</v>
      </c>
      <c r="L208">
        <v>3</v>
      </c>
      <c r="M208">
        <v>0</v>
      </c>
      <c r="N208">
        <v>2</v>
      </c>
      <c r="O208">
        <v>2</v>
      </c>
      <c r="P208">
        <v>2</v>
      </c>
      <c r="Q208">
        <v>0</v>
      </c>
      <c r="R208">
        <v>1</v>
      </c>
      <c r="U208" s="72">
        <f t="shared" si="37"/>
        <v>21</v>
      </c>
      <c r="V208" s="9">
        <f t="shared" si="38"/>
        <v>5</v>
      </c>
      <c r="W208" s="9">
        <f t="shared" si="39"/>
        <v>2</v>
      </c>
      <c r="Y208">
        <v>3</v>
      </c>
      <c r="Z208">
        <v>2</v>
      </c>
      <c r="AA208">
        <v>0</v>
      </c>
      <c r="AC208" s="9">
        <f t="shared" si="30"/>
        <v>1.5</v>
      </c>
      <c r="AD208" s="9">
        <f t="shared" si="31"/>
        <v>1</v>
      </c>
      <c r="AE208" s="9">
        <f t="shared" si="32"/>
        <v>0</v>
      </c>
    </row>
    <row r="209" spans="1:31">
      <c r="A209" s="9" t="s">
        <v>107</v>
      </c>
      <c r="B209" s="9" t="s">
        <v>113</v>
      </c>
      <c r="C209" s="9" t="str">
        <f t="shared" si="33"/>
        <v>Central WA (Grant-Kittitas-Klickitat-Skamania-Yakima)</v>
      </c>
      <c r="D209" s="5" t="s">
        <v>76</v>
      </c>
      <c r="E209" s="6" t="s">
        <v>13</v>
      </c>
      <c r="F209" s="2">
        <f t="shared" si="34"/>
        <v>83</v>
      </c>
      <c r="G209" s="2">
        <f t="shared" si="35"/>
        <v>83</v>
      </c>
      <c r="H209" s="2">
        <f t="shared" si="36"/>
        <v>83</v>
      </c>
      <c r="I209">
        <v>85</v>
      </c>
      <c r="J209">
        <v>81</v>
      </c>
      <c r="K209">
        <v>58</v>
      </c>
      <c r="L209">
        <v>58</v>
      </c>
      <c r="M209">
        <v>50</v>
      </c>
      <c r="N209">
        <v>35</v>
      </c>
      <c r="O209">
        <v>35</v>
      </c>
      <c r="P209">
        <v>25</v>
      </c>
      <c r="Q209">
        <v>33</v>
      </c>
      <c r="R209">
        <v>17</v>
      </c>
      <c r="U209" s="72">
        <f t="shared" si="37"/>
        <v>726</v>
      </c>
      <c r="V209" s="9">
        <f t="shared" si="38"/>
        <v>110</v>
      </c>
      <c r="W209" s="9">
        <f t="shared" si="39"/>
        <v>83</v>
      </c>
      <c r="Y209">
        <v>22</v>
      </c>
      <c r="Z209">
        <v>37</v>
      </c>
      <c r="AA209">
        <v>1</v>
      </c>
      <c r="AC209" s="9">
        <f t="shared" si="30"/>
        <v>0.26506024096385544</v>
      </c>
      <c r="AD209" s="9">
        <f t="shared" si="31"/>
        <v>0.44578313253012047</v>
      </c>
      <c r="AE209" s="9">
        <f t="shared" si="32"/>
        <v>1.2048192771084338E-2</v>
      </c>
    </row>
    <row r="210" spans="1:31">
      <c r="A210" s="9" t="s">
        <v>107</v>
      </c>
      <c r="B210" s="9" t="s">
        <v>113</v>
      </c>
      <c r="C210" s="9" t="str">
        <f t="shared" si="33"/>
        <v>Rural SW WA (Cowlitz-Grays Harbor -Lewis - Mason -Pacific-Wahkiakum)</v>
      </c>
      <c r="D210" s="4" t="s">
        <v>77</v>
      </c>
      <c r="E210" s="7" t="s">
        <v>14</v>
      </c>
      <c r="F210" s="2">
        <f t="shared" si="34"/>
        <v>56.5</v>
      </c>
      <c r="G210" s="2">
        <f t="shared" si="35"/>
        <v>56.5</v>
      </c>
      <c r="H210" s="2">
        <f t="shared" si="36"/>
        <v>0</v>
      </c>
      <c r="I210">
        <v>48</v>
      </c>
      <c r="J210">
        <v>65</v>
      </c>
      <c r="K210">
        <v>41</v>
      </c>
      <c r="L210">
        <v>46</v>
      </c>
      <c r="M210">
        <v>51</v>
      </c>
      <c r="N210">
        <v>36</v>
      </c>
      <c r="O210">
        <v>29</v>
      </c>
      <c r="P210">
        <v>32</v>
      </c>
      <c r="Q210">
        <v>23</v>
      </c>
      <c r="R210">
        <v>12</v>
      </c>
      <c r="U210" s="72">
        <f t="shared" si="37"/>
        <v>496</v>
      </c>
      <c r="V210" s="9">
        <f t="shared" si="38"/>
        <v>96</v>
      </c>
      <c r="W210" s="9">
        <f t="shared" si="39"/>
        <v>56.5</v>
      </c>
      <c r="Y210">
        <v>21</v>
      </c>
      <c r="Z210">
        <v>35</v>
      </c>
      <c r="AA210">
        <v>0</v>
      </c>
      <c r="AC210" s="9">
        <f t="shared" si="30"/>
        <v>0.37168141592920356</v>
      </c>
      <c r="AD210" s="9">
        <f t="shared" si="31"/>
        <v>0.61946902654867253</v>
      </c>
      <c r="AE210" s="9">
        <f t="shared" si="32"/>
        <v>0</v>
      </c>
    </row>
    <row r="211" spans="1:31">
      <c r="A211" s="9" t="s">
        <v>107</v>
      </c>
      <c r="B211" s="9" t="s">
        <v>113</v>
      </c>
      <c r="C211" s="9" t="str">
        <f t="shared" si="33"/>
        <v>Skagit-San Juan -Island</v>
      </c>
      <c r="D211" s="5" t="s">
        <v>78</v>
      </c>
      <c r="E211" s="7" t="s">
        <v>15</v>
      </c>
      <c r="F211" s="2">
        <f t="shared" si="34"/>
        <v>70</v>
      </c>
      <c r="G211" s="2">
        <f t="shared" si="35"/>
        <v>70</v>
      </c>
      <c r="H211" s="2">
        <f t="shared" si="36"/>
        <v>70</v>
      </c>
      <c r="I211">
        <v>68</v>
      </c>
      <c r="J211">
        <v>72</v>
      </c>
      <c r="K211">
        <v>89</v>
      </c>
      <c r="L211">
        <v>81</v>
      </c>
      <c r="M211">
        <v>68</v>
      </c>
      <c r="N211">
        <v>57</v>
      </c>
      <c r="O211">
        <v>56</v>
      </c>
      <c r="P211">
        <v>25</v>
      </c>
      <c r="Q211">
        <v>31</v>
      </c>
      <c r="R211">
        <v>17</v>
      </c>
      <c r="U211" s="72">
        <f t="shared" si="37"/>
        <v>774</v>
      </c>
      <c r="V211" s="9">
        <f t="shared" si="38"/>
        <v>129</v>
      </c>
      <c r="W211" s="9">
        <f t="shared" si="39"/>
        <v>70</v>
      </c>
      <c r="Y211">
        <v>36</v>
      </c>
      <c r="Z211">
        <v>49</v>
      </c>
      <c r="AA211">
        <v>30</v>
      </c>
      <c r="AC211" s="9">
        <f t="shared" si="30"/>
        <v>0.51428571428571423</v>
      </c>
      <c r="AD211" s="9">
        <f t="shared" si="31"/>
        <v>0.7</v>
      </c>
      <c r="AE211" s="9">
        <f t="shared" si="32"/>
        <v>0.42857142857142855</v>
      </c>
    </row>
    <row r="212" spans="1:31">
      <c r="A212" s="9" t="s">
        <v>107</v>
      </c>
      <c r="B212" s="9" t="s">
        <v>113</v>
      </c>
      <c r="C212" s="9" t="str">
        <f t="shared" si="33"/>
        <v>Clallam-Jefferson-Kitsap</v>
      </c>
      <c r="D212" s="5" t="s">
        <v>79</v>
      </c>
      <c r="E212" s="7" t="s">
        <v>16</v>
      </c>
      <c r="F212" s="2">
        <f t="shared" si="34"/>
        <v>12.5</v>
      </c>
      <c r="G212" s="2">
        <f t="shared" si="35"/>
        <v>12.5</v>
      </c>
      <c r="H212" s="2">
        <f t="shared" si="36"/>
        <v>0</v>
      </c>
      <c r="I212">
        <v>15</v>
      </c>
      <c r="J212">
        <v>10</v>
      </c>
      <c r="K212">
        <v>12</v>
      </c>
      <c r="L212">
        <v>9</v>
      </c>
      <c r="M212">
        <v>6</v>
      </c>
      <c r="N212">
        <v>7</v>
      </c>
      <c r="O212">
        <v>3</v>
      </c>
      <c r="P212">
        <v>5</v>
      </c>
      <c r="Q212">
        <v>1</v>
      </c>
      <c r="R212">
        <v>0</v>
      </c>
      <c r="U212" s="72">
        <f t="shared" si="37"/>
        <v>93</v>
      </c>
      <c r="V212" s="9">
        <f t="shared" si="38"/>
        <v>9</v>
      </c>
      <c r="W212" s="9">
        <f t="shared" si="39"/>
        <v>12.5</v>
      </c>
      <c r="Y212">
        <v>8</v>
      </c>
      <c r="Z212">
        <v>3</v>
      </c>
      <c r="AA212">
        <v>0</v>
      </c>
      <c r="AC212" s="9">
        <f t="shared" si="30"/>
        <v>0.64</v>
      </c>
      <c r="AD212" s="9">
        <f t="shared" si="31"/>
        <v>0.24</v>
      </c>
      <c r="AE212" s="9">
        <f t="shared" si="32"/>
        <v>0</v>
      </c>
    </row>
    <row r="213" spans="1:31">
      <c r="A213" s="9" t="s">
        <v>107</v>
      </c>
      <c r="B213" s="9" t="s">
        <v>113</v>
      </c>
      <c r="C213" s="9" t="str">
        <f t="shared" si="33"/>
        <v>King</v>
      </c>
      <c r="D213" s="5" t="s">
        <v>80</v>
      </c>
      <c r="E213" s="7" t="s">
        <v>17</v>
      </c>
      <c r="F213" s="2">
        <f t="shared" si="34"/>
        <v>829</v>
      </c>
      <c r="G213" s="2">
        <f t="shared" si="35"/>
        <v>829</v>
      </c>
      <c r="H213" s="2">
        <f t="shared" si="36"/>
        <v>829</v>
      </c>
      <c r="I213">
        <v>890</v>
      </c>
      <c r="J213">
        <v>768</v>
      </c>
      <c r="K213">
        <v>699</v>
      </c>
      <c r="L213">
        <v>622</v>
      </c>
      <c r="M213">
        <v>617</v>
      </c>
      <c r="N213">
        <v>484</v>
      </c>
      <c r="O213">
        <v>344</v>
      </c>
      <c r="P213">
        <v>252</v>
      </c>
      <c r="Q213">
        <v>252</v>
      </c>
      <c r="R213">
        <v>213</v>
      </c>
      <c r="U213" s="72">
        <f t="shared" si="37"/>
        <v>7628</v>
      </c>
      <c r="V213" s="9">
        <f t="shared" si="38"/>
        <v>1061</v>
      </c>
      <c r="W213" s="9">
        <f t="shared" si="39"/>
        <v>829</v>
      </c>
      <c r="Y213">
        <v>200</v>
      </c>
      <c r="Z213">
        <v>352</v>
      </c>
      <c r="AA213">
        <v>29</v>
      </c>
      <c r="AC213" s="9">
        <f t="shared" si="30"/>
        <v>0.24125452352231605</v>
      </c>
      <c r="AD213" s="9">
        <f t="shared" si="31"/>
        <v>0.42460796139927626</v>
      </c>
      <c r="AE213" s="9">
        <f t="shared" si="32"/>
        <v>3.4981905910735828E-2</v>
      </c>
    </row>
    <row r="214" spans="1:31">
      <c r="A214" s="9" t="s">
        <v>107</v>
      </c>
      <c r="B214" s="9" t="s">
        <v>113</v>
      </c>
      <c r="C214" s="9" t="str">
        <f t="shared" si="33"/>
        <v>Clallam-Jefferson-Kitsap</v>
      </c>
      <c r="D214" s="5" t="s">
        <v>81</v>
      </c>
      <c r="E214" s="7" t="s">
        <v>18</v>
      </c>
      <c r="F214" s="2">
        <f t="shared" si="34"/>
        <v>269</v>
      </c>
      <c r="G214" s="2">
        <f t="shared" si="35"/>
        <v>269</v>
      </c>
      <c r="H214" s="2">
        <f t="shared" si="36"/>
        <v>269</v>
      </c>
      <c r="I214">
        <v>287</v>
      </c>
      <c r="J214">
        <v>251</v>
      </c>
      <c r="K214">
        <v>234</v>
      </c>
      <c r="L214">
        <v>209</v>
      </c>
      <c r="M214">
        <v>200</v>
      </c>
      <c r="N214">
        <v>189</v>
      </c>
      <c r="O214">
        <v>132</v>
      </c>
      <c r="P214">
        <v>128</v>
      </c>
      <c r="Q214">
        <v>102</v>
      </c>
      <c r="R214">
        <v>73</v>
      </c>
      <c r="U214" s="72">
        <f t="shared" si="37"/>
        <v>2612</v>
      </c>
      <c r="V214" s="9">
        <f t="shared" si="38"/>
        <v>435</v>
      </c>
      <c r="W214" s="9">
        <f t="shared" si="39"/>
        <v>269</v>
      </c>
      <c r="Y214">
        <v>51</v>
      </c>
      <c r="Z214">
        <v>88</v>
      </c>
      <c r="AA214">
        <v>4</v>
      </c>
      <c r="AC214" s="9">
        <f t="shared" si="30"/>
        <v>0.1895910780669145</v>
      </c>
      <c r="AD214" s="9">
        <f t="shared" si="31"/>
        <v>0.32713754646840149</v>
      </c>
      <c r="AE214" s="9">
        <f t="shared" si="32"/>
        <v>1.4869888475836431E-2</v>
      </c>
    </row>
    <row r="215" spans="1:31">
      <c r="A215" s="9" t="s">
        <v>107</v>
      </c>
      <c r="B215" s="9" t="s">
        <v>113</v>
      </c>
      <c r="C215" s="9" t="str">
        <f t="shared" si="33"/>
        <v>Central WA (Grant-Kittitas-Klickitat-Skamania-Yakima)</v>
      </c>
      <c r="D215" s="5" t="s">
        <v>82</v>
      </c>
      <c r="E215" s="7" t="s">
        <v>19</v>
      </c>
      <c r="F215" s="2">
        <f t="shared" si="34"/>
        <v>23</v>
      </c>
      <c r="G215" s="2">
        <f t="shared" si="35"/>
        <v>23</v>
      </c>
      <c r="H215" s="2">
        <f t="shared" si="36"/>
        <v>0</v>
      </c>
      <c r="I215">
        <v>27</v>
      </c>
      <c r="J215">
        <v>19</v>
      </c>
      <c r="K215">
        <v>28</v>
      </c>
      <c r="L215">
        <v>12</v>
      </c>
      <c r="M215">
        <v>14</v>
      </c>
      <c r="N215">
        <v>15</v>
      </c>
      <c r="O215">
        <v>7</v>
      </c>
      <c r="P215">
        <v>7</v>
      </c>
      <c r="Q215">
        <v>6</v>
      </c>
      <c r="R215">
        <v>6</v>
      </c>
      <c r="U215" s="72">
        <f t="shared" si="37"/>
        <v>187</v>
      </c>
      <c r="V215" s="9">
        <f t="shared" si="38"/>
        <v>26</v>
      </c>
      <c r="W215" s="9">
        <f t="shared" si="39"/>
        <v>23</v>
      </c>
      <c r="Y215">
        <v>4</v>
      </c>
      <c r="Z215">
        <v>8</v>
      </c>
      <c r="AA215">
        <v>0</v>
      </c>
      <c r="AC215" s="9">
        <f t="shared" si="30"/>
        <v>0.17391304347826086</v>
      </c>
      <c r="AD215" s="9">
        <f t="shared" si="31"/>
        <v>0.34782608695652173</v>
      </c>
      <c r="AE215" s="9">
        <f t="shared" si="32"/>
        <v>0</v>
      </c>
    </row>
    <row r="216" spans="1:31">
      <c r="A216" s="9" t="s">
        <v>107</v>
      </c>
      <c r="B216" s="9" t="s">
        <v>113</v>
      </c>
      <c r="C216" s="9" t="str">
        <f t="shared" si="33"/>
        <v>Central WA (Grant-Kittitas-Klickitat-Skamania-Yakima)</v>
      </c>
      <c r="D216" s="5" t="s">
        <v>83</v>
      </c>
      <c r="E216" s="7" t="s">
        <v>20</v>
      </c>
      <c r="F216" s="2">
        <f t="shared" si="34"/>
        <v>17</v>
      </c>
      <c r="G216" s="2">
        <f t="shared" si="35"/>
        <v>17</v>
      </c>
      <c r="H216" s="2">
        <f t="shared" si="36"/>
        <v>17</v>
      </c>
      <c r="I216">
        <v>17</v>
      </c>
      <c r="J216">
        <v>17</v>
      </c>
      <c r="K216">
        <v>12</v>
      </c>
      <c r="L216">
        <v>22</v>
      </c>
      <c r="M216">
        <v>8</v>
      </c>
      <c r="N216">
        <v>8</v>
      </c>
      <c r="O216">
        <v>15</v>
      </c>
      <c r="P216">
        <v>10</v>
      </c>
      <c r="Q216">
        <v>7</v>
      </c>
      <c r="R216">
        <v>8</v>
      </c>
      <c r="U216" s="72">
        <f t="shared" si="37"/>
        <v>175</v>
      </c>
      <c r="V216" s="9">
        <f t="shared" si="38"/>
        <v>40</v>
      </c>
      <c r="W216" s="9">
        <f t="shared" si="39"/>
        <v>17</v>
      </c>
      <c r="Y216">
        <v>4</v>
      </c>
      <c r="Z216">
        <v>8</v>
      </c>
      <c r="AA216">
        <v>1</v>
      </c>
      <c r="AC216" s="9">
        <f t="shared" si="30"/>
        <v>0.23529411764705882</v>
      </c>
      <c r="AD216" s="9">
        <f t="shared" si="31"/>
        <v>0.47058823529411764</v>
      </c>
      <c r="AE216" s="9">
        <f t="shared" si="32"/>
        <v>5.8823529411764705E-2</v>
      </c>
    </row>
    <row r="217" spans="1:31">
      <c r="A217" s="9" t="s">
        <v>107</v>
      </c>
      <c r="B217" s="9" t="s">
        <v>113</v>
      </c>
      <c r="C217" s="9" t="str">
        <f t="shared" si="33"/>
        <v>Rural SW WA (Cowlitz-Grays Harbor -Lewis - Mason -Pacific-Wahkiakum)</v>
      </c>
      <c r="D217" s="5" t="s">
        <v>84</v>
      </c>
      <c r="E217" s="7" t="s">
        <v>21</v>
      </c>
      <c r="F217" s="2">
        <f t="shared" si="34"/>
        <v>84</v>
      </c>
      <c r="G217" s="2">
        <f t="shared" si="35"/>
        <v>84</v>
      </c>
      <c r="H217" s="2">
        <f t="shared" si="36"/>
        <v>84</v>
      </c>
      <c r="I217">
        <v>93</v>
      </c>
      <c r="J217">
        <v>75</v>
      </c>
      <c r="K217">
        <v>71</v>
      </c>
      <c r="L217">
        <v>70</v>
      </c>
      <c r="M217">
        <v>61</v>
      </c>
      <c r="N217">
        <v>54</v>
      </c>
      <c r="O217">
        <v>33</v>
      </c>
      <c r="P217">
        <v>30</v>
      </c>
      <c r="Q217">
        <v>24</v>
      </c>
      <c r="R217">
        <v>17</v>
      </c>
      <c r="U217" s="72">
        <f t="shared" si="37"/>
        <v>780</v>
      </c>
      <c r="V217" s="9">
        <f t="shared" si="38"/>
        <v>104</v>
      </c>
      <c r="W217" s="9">
        <f t="shared" si="39"/>
        <v>84</v>
      </c>
      <c r="Y217">
        <v>25</v>
      </c>
      <c r="Z217">
        <v>36</v>
      </c>
      <c r="AA217">
        <v>1</v>
      </c>
      <c r="AC217" s="9">
        <f t="shared" si="30"/>
        <v>0.29761904761904762</v>
      </c>
      <c r="AD217" s="9">
        <f t="shared" si="31"/>
        <v>0.42857142857142855</v>
      </c>
      <c r="AE217" s="9">
        <f t="shared" si="32"/>
        <v>1.1904761904761904E-2</v>
      </c>
    </row>
    <row r="218" spans="1:31">
      <c r="A218" s="9" t="s">
        <v>107</v>
      </c>
      <c r="B218" s="9" t="s">
        <v>113</v>
      </c>
      <c r="C218" s="9" t="str">
        <f t="shared" si="33"/>
        <v>NE WA (Ferry, Stevens, Lincoln, Pend Orielle)</v>
      </c>
      <c r="D218" s="5" t="s">
        <v>85</v>
      </c>
      <c r="E218" s="7" t="s">
        <v>22</v>
      </c>
      <c r="F218" s="2">
        <f t="shared" si="34"/>
        <v>0</v>
      </c>
      <c r="G218" s="2">
        <f t="shared" si="35"/>
        <v>14.5</v>
      </c>
      <c r="H218" s="2">
        <f t="shared" si="36"/>
        <v>0</v>
      </c>
      <c r="I218">
        <v>15</v>
      </c>
      <c r="J218">
        <v>14</v>
      </c>
      <c r="K218">
        <v>17</v>
      </c>
      <c r="L218">
        <v>11</v>
      </c>
      <c r="M218">
        <v>12</v>
      </c>
      <c r="N218">
        <v>18</v>
      </c>
      <c r="O218">
        <v>2</v>
      </c>
      <c r="P218">
        <v>6</v>
      </c>
      <c r="Q218">
        <v>6</v>
      </c>
      <c r="R218">
        <v>5</v>
      </c>
      <c r="U218" s="72">
        <f t="shared" si="37"/>
        <v>120.5</v>
      </c>
      <c r="V218" s="9">
        <f t="shared" si="38"/>
        <v>19</v>
      </c>
      <c r="W218" s="9">
        <f t="shared" si="39"/>
        <v>14.5</v>
      </c>
      <c r="Y218">
        <v>0</v>
      </c>
      <c r="Z218">
        <v>3</v>
      </c>
      <c r="AA218">
        <v>0</v>
      </c>
      <c r="AC218" s="9">
        <f t="shared" si="30"/>
        <v>0</v>
      </c>
      <c r="AD218" s="9">
        <f t="shared" si="31"/>
        <v>0.20689655172413793</v>
      </c>
      <c r="AE218" s="9">
        <f t="shared" si="32"/>
        <v>0</v>
      </c>
    </row>
    <row r="219" spans="1:31">
      <c r="A219" s="9" t="s">
        <v>107</v>
      </c>
      <c r="B219" s="9" t="s">
        <v>113</v>
      </c>
      <c r="C219" s="9" t="str">
        <f t="shared" si="33"/>
        <v>Rural SW WA (Cowlitz-Grays Harbor -Lewis - Mason -Pacific-Wahkiakum)</v>
      </c>
      <c r="D219" s="5" t="s">
        <v>86</v>
      </c>
      <c r="E219" s="7" t="s">
        <v>23</v>
      </c>
      <c r="F219" s="2">
        <f t="shared" si="34"/>
        <v>12.5</v>
      </c>
      <c r="G219" s="2">
        <f t="shared" si="35"/>
        <v>12.5</v>
      </c>
      <c r="H219" s="2">
        <f t="shared" si="36"/>
        <v>0</v>
      </c>
      <c r="I219">
        <v>15</v>
      </c>
      <c r="J219">
        <v>10</v>
      </c>
      <c r="K219">
        <v>11</v>
      </c>
      <c r="L219">
        <v>6</v>
      </c>
      <c r="M219">
        <v>8</v>
      </c>
      <c r="N219">
        <v>7</v>
      </c>
      <c r="O219">
        <v>0</v>
      </c>
      <c r="P219">
        <v>0</v>
      </c>
      <c r="Q219">
        <v>0</v>
      </c>
      <c r="R219">
        <v>0</v>
      </c>
      <c r="U219" s="72">
        <f t="shared" si="37"/>
        <v>82</v>
      </c>
      <c r="V219" s="9">
        <f t="shared" si="38"/>
        <v>0</v>
      </c>
      <c r="W219" s="9">
        <f t="shared" si="39"/>
        <v>12.5</v>
      </c>
      <c r="Y219">
        <v>4</v>
      </c>
      <c r="Z219">
        <v>9</v>
      </c>
      <c r="AA219">
        <v>0</v>
      </c>
      <c r="AC219" s="9">
        <f t="shared" si="30"/>
        <v>0.32</v>
      </c>
      <c r="AD219" s="9">
        <f t="shared" si="31"/>
        <v>0.72</v>
      </c>
      <c r="AE219" s="9">
        <f t="shared" si="32"/>
        <v>0</v>
      </c>
    </row>
    <row r="220" spans="1:31">
      <c r="A220" s="9" t="s">
        <v>107</v>
      </c>
      <c r="B220" s="9" t="s">
        <v>113</v>
      </c>
      <c r="C220" s="9" t="str">
        <f t="shared" si="33"/>
        <v>Chelan-Douglas-Okanogan</v>
      </c>
      <c r="D220" s="5" t="s">
        <v>87</v>
      </c>
      <c r="E220" s="7" t="s">
        <v>24</v>
      </c>
      <c r="F220" s="2">
        <f t="shared" si="34"/>
        <v>38.5</v>
      </c>
      <c r="G220" s="2">
        <f t="shared" si="35"/>
        <v>38.5</v>
      </c>
      <c r="H220" s="2">
        <f t="shared" si="36"/>
        <v>38.5</v>
      </c>
      <c r="I220">
        <v>41</v>
      </c>
      <c r="J220">
        <v>36</v>
      </c>
      <c r="K220">
        <v>37</v>
      </c>
      <c r="L220">
        <v>34</v>
      </c>
      <c r="M220">
        <v>28</v>
      </c>
      <c r="N220">
        <v>27</v>
      </c>
      <c r="O220">
        <v>28</v>
      </c>
      <c r="P220">
        <v>14</v>
      </c>
      <c r="Q220">
        <v>10</v>
      </c>
      <c r="R220">
        <v>3</v>
      </c>
      <c r="U220" s="72">
        <f t="shared" si="37"/>
        <v>373.5</v>
      </c>
      <c r="V220" s="9">
        <f t="shared" si="38"/>
        <v>55</v>
      </c>
      <c r="W220" s="9">
        <f t="shared" si="39"/>
        <v>38.5</v>
      </c>
      <c r="Y220">
        <v>18</v>
      </c>
      <c r="Z220">
        <v>17</v>
      </c>
      <c r="AA220">
        <v>3</v>
      </c>
      <c r="AC220" s="9">
        <f t="shared" si="30"/>
        <v>0.46753246753246752</v>
      </c>
      <c r="AD220" s="9">
        <f t="shared" si="31"/>
        <v>0.44155844155844154</v>
      </c>
      <c r="AE220" s="9">
        <f t="shared" si="32"/>
        <v>7.792207792207792E-2</v>
      </c>
    </row>
    <row r="221" spans="1:31">
      <c r="A221" s="9" t="s">
        <v>107</v>
      </c>
      <c r="B221" s="9" t="s">
        <v>113</v>
      </c>
      <c r="C221" s="9" t="str">
        <f t="shared" si="33"/>
        <v>Rural SW WA (Cowlitz-Grays Harbor -Lewis - Mason -Pacific-Wahkiakum)</v>
      </c>
      <c r="D221" s="5" t="s">
        <v>88</v>
      </c>
      <c r="E221" s="7" t="s">
        <v>25</v>
      </c>
      <c r="F221" s="2">
        <f t="shared" si="34"/>
        <v>13</v>
      </c>
      <c r="G221" s="2">
        <f t="shared" si="35"/>
        <v>13</v>
      </c>
      <c r="H221" s="2">
        <f t="shared" si="36"/>
        <v>0</v>
      </c>
      <c r="I221">
        <v>10</v>
      </c>
      <c r="J221">
        <v>16</v>
      </c>
      <c r="K221">
        <v>17</v>
      </c>
      <c r="L221">
        <v>8</v>
      </c>
      <c r="M221">
        <v>7</v>
      </c>
      <c r="N221">
        <v>11</v>
      </c>
      <c r="O221">
        <v>3</v>
      </c>
      <c r="P221">
        <v>6</v>
      </c>
      <c r="Q221">
        <v>9</v>
      </c>
      <c r="R221">
        <v>2</v>
      </c>
      <c r="U221" s="72">
        <f t="shared" si="37"/>
        <v>115</v>
      </c>
      <c r="V221" s="9">
        <f t="shared" si="38"/>
        <v>20</v>
      </c>
      <c r="W221" s="9">
        <f t="shared" si="39"/>
        <v>13</v>
      </c>
      <c r="Y221">
        <v>6</v>
      </c>
      <c r="Z221">
        <v>4</v>
      </c>
      <c r="AA221">
        <v>0</v>
      </c>
      <c r="AC221" s="9">
        <f t="shared" si="30"/>
        <v>0.46153846153846156</v>
      </c>
      <c r="AD221" s="9">
        <f t="shared" si="31"/>
        <v>0.30769230769230771</v>
      </c>
      <c r="AE221" s="9">
        <f t="shared" si="32"/>
        <v>0</v>
      </c>
    </row>
    <row r="222" spans="1:31">
      <c r="A222" s="9" t="s">
        <v>107</v>
      </c>
      <c r="B222" s="9" t="s">
        <v>113</v>
      </c>
      <c r="C222" s="9" t="str">
        <f t="shared" si="33"/>
        <v>NE WA (Ferry, Stevens, Lincoln, Pend Orielle)</v>
      </c>
      <c r="D222" s="5" t="s">
        <v>89</v>
      </c>
      <c r="E222" s="7" t="s">
        <v>26</v>
      </c>
      <c r="F222" s="2">
        <f t="shared" si="34"/>
        <v>18.5</v>
      </c>
      <c r="G222" s="2">
        <f t="shared" si="35"/>
        <v>18.5</v>
      </c>
      <c r="H222" s="2">
        <f t="shared" si="36"/>
        <v>0</v>
      </c>
      <c r="I222">
        <v>15</v>
      </c>
      <c r="J222">
        <v>22</v>
      </c>
      <c r="K222">
        <v>23</v>
      </c>
      <c r="L222">
        <v>17</v>
      </c>
      <c r="M222">
        <v>15</v>
      </c>
      <c r="N222">
        <v>14</v>
      </c>
      <c r="O222">
        <v>9</v>
      </c>
      <c r="P222">
        <v>16</v>
      </c>
      <c r="Q222">
        <v>8</v>
      </c>
      <c r="R222">
        <v>3</v>
      </c>
      <c r="U222" s="72">
        <f t="shared" si="37"/>
        <v>179</v>
      </c>
      <c r="V222" s="9">
        <f t="shared" si="38"/>
        <v>36</v>
      </c>
      <c r="W222" s="9">
        <f t="shared" si="39"/>
        <v>18.5</v>
      </c>
      <c r="Y222">
        <v>8</v>
      </c>
      <c r="Z222">
        <v>11</v>
      </c>
      <c r="AA222">
        <v>0</v>
      </c>
      <c r="AC222" s="9">
        <f t="shared" si="30"/>
        <v>0.43243243243243246</v>
      </c>
      <c r="AD222" s="9">
        <f t="shared" si="31"/>
        <v>0.59459459459459463</v>
      </c>
      <c r="AE222" s="9">
        <f t="shared" si="32"/>
        <v>0</v>
      </c>
    </row>
    <row r="223" spans="1:31">
      <c r="A223" s="9" t="s">
        <v>107</v>
      </c>
      <c r="B223" s="9" t="s">
        <v>113</v>
      </c>
      <c r="C223" s="9" t="str">
        <f t="shared" si="33"/>
        <v>Pierce</v>
      </c>
      <c r="D223" s="5" t="s">
        <v>90</v>
      </c>
      <c r="E223" s="7" t="s">
        <v>27</v>
      </c>
      <c r="F223" s="2">
        <f t="shared" si="34"/>
        <v>664.5</v>
      </c>
      <c r="G223" s="2">
        <f t="shared" si="35"/>
        <v>664.5</v>
      </c>
      <c r="H223" s="2">
        <f t="shared" si="36"/>
        <v>664.5</v>
      </c>
      <c r="I223">
        <v>723</v>
      </c>
      <c r="J223">
        <v>606</v>
      </c>
      <c r="K223">
        <v>505</v>
      </c>
      <c r="L223">
        <v>560</v>
      </c>
      <c r="M223">
        <v>479</v>
      </c>
      <c r="N223">
        <v>392</v>
      </c>
      <c r="O223">
        <v>274</v>
      </c>
      <c r="P223">
        <v>231</v>
      </c>
      <c r="Q223">
        <v>191</v>
      </c>
      <c r="R223">
        <v>123</v>
      </c>
      <c r="U223" s="72">
        <f t="shared" si="37"/>
        <v>6077.5</v>
      </c>
      <c r="V223" s="9">
        <f t="shared" si="38"/>
        <v>819</v>
      </c>
      <c r="W223" s="9">
        <f t="shared" si="39"/>
        <v>664.5</v>
      </c>
      <c r="Y223">
        <v>162</v>
      </c>
      <c r="Z223">
        <v>314</v>
      </c>
      <c r="AA223">
        <v>15</v>
      </c>
      <c r="AC223" s="9">
        <f t="shared" si="30"/>
        <v>0.24379232505643342</v>
      </c>
      <c r="AD223" s="9">
        <f t="shared" si="31"/>
        <v>0.47253574115876601</v>
      </c>
      <c r="AE223" s="9">
        <f t="shared" si="32"/>
        <v>2.2573363431151242E-2</v>
      </c>
    </row>
    <row r="224" spans="1:31">
      <c r="A224" s="9" t="s">
        <v>107</v>
      </c>
      <c r="B224" s="9" t="s">
        <v>113</v>
      </c>
      <c r="C224" s="9" t="str">
        <f t="shared" si="33"/>
        <v>Skagit-San Juan -Island</v>
      </c>
      <c r="D224" s="5" t="s">
        <v>91</v>
      </c>
      <c r="E224" s="7" t="s">
        <v>28</v>
      </c>
      <c r="F224" s="2">
        <f t="shared" si="34"/>
        <v>8.5</v>
      </c>
      <c r="G224" s="2">
        <f t="shared" si="35"/>
        <v>8.5</v>
      </c>
      <c r="H224" s="2">
        <f t="shared" si="36"/>
        <v>8.5</v>
      </c>
      <c r="I224">
        <v>7</v>
      </c>
      <c r="J224">
        <v>10</v>
      </c>
      <c r="K224">
        <v>14</v>
      </c>
      <c r="L224">
        <v>8</v>
      </c>
      <c r="M224">
        <v>9</v>
      </c>
      <c r="N224">
        <v>2</v>
      </c>
      <c r="O224">
        <v>5</v>
      </c>
      <c r="P224">
        <v>5</v>
      </c>
      <c r="Q224">
        <v>6</v>
      </c>
      <c r="R224">
        <v>0</v>
      </c>
      <c r="U224" s="72">
        <f t="shared" si="37"/>
        <v>91.5</v>
      </c>
      <c r="V224" s="9">
        <f t="shared" si="38"/>
        <v>16</v>
      </c>
      <c r="W224" s="9">
        <f t="shared" si="39"/>
        <v>8.5</v>
      </c>
      <c r="Y224">
        <v>2</v>
      </c>
      <c r="Z224">
        <v>6</v>
      </c>
      <c r="AA224">
        <v>1</v>
      </c>
      <c r="AC224" s="9">
        <f t="shared" si="30"/>
        <v>0.23529411764705882</v>
      </c>
      <c r="AD224" s="9">
        <f t="shared" si="31"/>
        <v>0.70588235294117652</v>
      </c>
      <c r="AE224" s="9">
        <f t="shared" si="32"/>
        <v>0.11764705882352941</v>
      </c>
    </row>
    <row r="225" spans="1:31">
      <c r="A225" s="9" t="s">
        <v>107</v>
      </c>
      <c r="B225" s="9" t="s">
        <v>113</v>
      </c>
      <c r="C225" s="9" t="str">
        <f t="shared" si="33"/>
        <v>Skagit-San Juan -Island</v>
      </c>
      <c r="D225" s="5" t="s">
        <v>92</v>
      </c>
      <c r="E225" s="7" t="s">
        <v>29</v>
      </c>
      <c r="F225" s="2">
        <f t="shared" si="34"/>
        <v>124</v>
      </c>
      <c r="G225" s="2">
        <f t="shared" si="35"/>
        <v>124.00000000000001</v>
      </c>
      <c r="H225" s="2">
        <f t="shared" si="36"/>
        <v>123.99999999999999</v>
      </c>
      <c r="I225">
        <v>108</v>
      </c>
      <c r="J225">
        <v>140</v>
      </c>
      <c r="K225">
        <v>103</v>
      </c>
      <c r="L225">
        <v>102</v>
      </c>
      <c r="M225">
        <v>99</v>
      </c>
      <c r="N225">
        <v>67</v>
      </c>
      <c r="O225">
        <v>61</v>
      </c>
      <c r="P225">
        <v>35</v>
      </c>
      <c r="Q225">
        <v>39</v>
      </c>
      <c r="R225">
        <v>28</v>
      </c>
      <c r="U225" s="72">
        <f t="shared" si="37"/>
        <v>1154</v>
      </c>
      <c r="V225" s="9">
        <f t="shared" si="38"/>
        <v>163</v>
      </c>
      <c r="W225" s="9">
        <f t="shared" si="39"/>
        <v>124</v>
      </c>
      <c r="Y225">
        <v>22</v>
      </c>
      <c r="Z225">
        <v>58</v>
      </c>
      <c r="AA225">
        <v>9</v>
      </c>
      <c r="AC225" s="9">
        <f t="shared" si="30"/>
        <v>0.17741935483870969</v>
      </c>
      <c r="AD225" s="9">
        <f t="shared" si="31"/>
        <v>0.46774193548387094</v>
      </c>
      <c r="AE225" s="9">
        <f t="shared" si="32"/>
        <v>7.2580645161290328E-2</v>
      </c>
    </row>
    <row r="226" spans="1:31">
      <c r="A226" s="9" t="s">
        <v>107</v>
      </c>
      <c r="B226" s="9" t="s">
        <v>113</v>
      </c>
      <c r="C226" s="9" t="str">
        <f t="shared" si="33"/>
        <v>Central WA (Grant-Kittitas-Klickitat-Skamania-Yakima)</v>
      </c>
      <c r="D226" s="5" t="s">
        <v>93</v>
      </c>
      <c r="E226" s="7" t="s">
        <v>30</v>
      </c>
      <c r="F226" s="2">
        <f t="shared" si="34"/>
        <v>0</v>
      </c>
      <c r="G226" s="2">
        <f t="shared" si="35"/>
        <v>7</v>
      </c>
      <c r="H226" s="2">
        <f t="shared" si="36"/>
        <v>0</v>
      </c>
      <c r="I226">
        <v>8</v>
      </c>
      <c r="J226">
        <v>6</v>
      </c>
      <c r="K226">
        <v>4</v>
      </c>
      <c r="L226">
        <v>4</v>
      </c>
      <c r="M226">
        <v>9</v>
      </c>
      <c r="N226">
        <v>3</v>
      </c>
      <c r="O226">
        <v>2</v>
      </c>
      <c r="P226">
        <v>4</v>
      </c>
      <c r="Q226">
        <v>1</v>
      </c>
      <c r="R226">
        <v>1</v>
      </c>
      <c r="U226" s="72">
        <f t="shared" si="37"/>
        <v>49</v>
      </c>
      <c r="V226" s="9">
        <f t="shared" si="38"/>
        <v>8</v>
      </c>
      <c r="W226" s="9">
        <f t="shared" si="39"/>
        <v>7</v>
      </c>
      <c r="Y226">
        <v>0</v>
      </c>
      <c r="Z226">
        <v>3</v>
      </c>
      <c r="AA226">
        <v>0</v>
      </c>
      <c r="AC226" s="9">
        <f t="shared" si="30"/>
        <v>0</v>
      </c>
      <c r="AD226" s="9">
        <f t="shared" si="31"/>
        <v>0.42857142857142855</v>
      </c>
      <c r="AE226" s="9">
        <f t="shared" si="32"/>
        <v>0</v>
      </c>
    </row>
    <row r="227" spans="1:31">
      <c r="A227" s="9" t="s">
        <v>107</v>
      </c>
      <c r="B227" s="9" t="s">
        <v>113</v>
      </c>
      <c r="C227" s="9" t="str">
        <f t="shared" si="33"/>
        <v>Snohomish</v>
      </c>
      <c r="D227" s="5" t="s">
        <v>94</v>
      </c>
      <c r="E227" s="7" t="s">
        <v>31</v>
      </c>
      <c r="F227" s="2">
        <f t="shared" si="34"/>
        <v>619.5</v>
      </c>
      <c r="G227" s="2">
        <f t="shared" si="35"/>
        <v>619.5</v>
      </c>
      <c r="H227" s="2">
        <f t="shared" si="36"/>
        <v>619.5</v>
      </c>
      <c r="I227">
        <v>631</v>
      </c>
      <c r="J227">
        <v>608</v>
      </c>
      <c r="K227">
        <v>493</v>
      </c>
      <c r="L227">
        <v>470</v>
      </c>
      <c r="M227">
        <v>384</v>
      </c>
      <c r="N227">
        <v>351</v>
      </c>
      <c r="O227">
        <v>260</v>
      </c>
      <c r="P227">
        <v>199</v>
      </c>
      <c r="Q227">
        <v>162</v>
      </c>
      <c r="R227">
        <v>148</v>
      </c>
      <c r="U227" s="72">
        <f t="shared" si="37"/>
        <v>5564.5</v>
      </c>
      <c r="V227" s="9">
        <f t="shared" si="38"/>
        <v>769</v>
      </c>
      <c r="W227" s="9">
        <f t="shared" si="39"/>
        <v>619.5</v>
      </c>
      <c r="Y227">
        <v>130</v>
      </c>
      <c r="Z227">
        <v>274</v>
      </c>
      <c r="AA227">
        <v>26</v>
      </c>
      <c r="AC227" s="9">
        <f t="shared" si="30"/>
        <v>0.20984665052461662</v>
      </c>
      <c r="AD227" s="9">
        <f t="shared" si="31"/>
        <v>0.44229217110573044</v>
      </c>
      <c r="AE227" s="9">
        <f t="shared" si="32"/>
        <v>4.1969330104923326E-2</v>
      </c>
    </row>
    <row r="228" spans="1:31">
      <c r="A228" s="9" t="s">
        <v>107</v>
      </c>
      <c r="B228" s="9" t="s">
        <v>113</v>
      </c>
      <c r="C228" s="9" t="str">
        <f t="shared" si="33"/>
        <v>Spokane</v>
      </c>
      <c r="D228" s="5" t="s">
        <v>95</v>
      </c>
      <c r="E228" s="7" t="s">
        <v>32</v>
      </c>
      <c r="F228" s="2">
        <f t="shared" si="34"/>
        <v>423.5</v>
      </c>
      <c r="G228" s="2">
        <f t="shared" si="35"/>
        <v>423.5</v>
      </c>
      <c r="H228" s="2">
        <f t="shared" si="36"/>
        <v>423.5</v>
      </c>
      <c r="I228">
        <v>421</v>
      </c>
      <c r="J228">
        <v>426</v>
      </c>
      <c r="K228">
        <v>386</v>
      </c>
      <c r="L228">
        <v>342</v>
      </c>
      <c r="M228">
        <v>291</v>
      </c>
      <c r="N228">
        <v>284</v>
      </c>
      <c r="O228">
        <v>199</v>
      </c>
      <c r="P228">
        <v>149</v>
      </c>
      <c r="Q228">
        <v>123</v>
      </c>
      <c r="R228">
        <v>89</v>
      </c>
      <c r="U228" s="72">
        <f t="shared" si="37"/>
        <v>3980.5</v>
      </c>
      <c r="V228" s="9">
        <f t="shared" si="38"/>
        <v>560</v>
      </c>
      <c r="W228" s="9">
        <f t="shared" si="39"/>
        <v>423.5</v>
      </c>
      <c r="Y228">
        <v>96</v>
      </c>
      <c r="Z228">
        <v>181</v>
      </c>
      <c r="AA228">
        <v>10</v>
      </c>
      <c r="AC228" s="9">
        <f t="shared" si="30"/>
        <v>0.22668240850059032</v>
      </c>
      <c r="AD228" s="9">
        <f t="shared" si="31"/>
        <v>0.42739079102715466</v>
      </c>
      <c r="AE228" s="9">
        <f t="shared" si="32"/>
        <v>2.3612750885478158E-2</v>
      </c>
    </row>
    <row r="229" spans="1:31">
      <c r="A229" s="9" t="s">
        <v>107</v>
      </c>
      <c r="B229" s="9" t="s">
        <v>113</v>
      </c>
      <c r="C229" s="9" t="str">
        <f t="shared" si="33"/>
        <v>NE WA (Ferry, Stevens, Lincoln, Pend Orielle)</v>
      </c>
      <c r="D229" s="5" t="s">
        <v>96</v>
      </c>
      <c r="E229" s="7" t="s">
        <v>33</v>
      </c>
      <c r="F229" s="2">
        <f t="shared" si="34"/>
        <v>41.5</v>
      </c>
      <c r="G229" s="2">
        <f t="shared" si="35"/>
        <v>41.5</v>
      </c>
      <c r="H229" s="2">
        <f t="shared" si="36"/>
        <v>41.5</v>
      </c>
      <c r="I229">
        <v>43</v>
      </c>
      <c r="J229">
        <v>40</v>
      </c>
      <c r="K229">
        <v>28</v>
      </c>
      <c r="L229">
        <v>32</v>
      </c>
      <c r="M229">
        <v>23</v>
      </c>
      <c r="N229">
        <v>24</v>
      </c>
      <c r="O229">
        <v>27</v>
      </c>
      <c r="P229">
        <v>15</v>
      </c>
      <c r="Q229">
        <v>14</v>
      </c>
      <c r="R229">
        <v>11</v>
      </c>
      <c r="U229" s="72">
        <f t="shared" si="37"/>
        <v>381.5</v>
      </c>
      <c r="V229" s="9">
        <f t="shared" si="38"/>
        <v>67</v>
      </c>
      <c r="W229" s="9">
        <f t="shared" si="39"/>
        <v>41.5</v>
      </c>
      <c r="Y229">
        <v>14</v>
      </c>
      <c r="Z229">
        <v>16</v>
      </c>
      <c r="AA229">
        <v>23</v>
      </c>
      <c r="AC229" s="9">
        <f t="shared" si="30"/>
        <v>0.33734939759036142</v>
      </c>
      <c r="AD229" s="9">
        <f t="shared" si="31"/>
        <v>0.38554216867469882</v>
      </c>
      <c r="AE229" s="9">
        <f t="shared" si="32"/>
        <v>0.55421686746987953</v>
      </c>
    </row>
    <row r="230" spans="1:31">
      <c r="A230" s="9" t="s">
        <v>107</v>
      </c>
      <c r="B230" s="9" t="s">
        <v>113</v>
      </c>
      <c r="C230" s="9" t="str">
        <f t="shared" si="33"/>
        <v>Thurston</v>
      </c>
      <c r="D230" s="5" t="s">
        <v>97</v>
      </c>
      <c r="E230" s="7" t="s">
        <v>34</v>
      </c>
      <c r="F230" s="2">
        <f t="shared" si="34"/>
        <v>236.5</v>
      </c>
      <c r="G230" s="2">
        <f t="shared" si="35"/>
        <v>236.50000000000003</v>
      </c>
      <c r="H230" s="2">
        <f t="shared" si="36"/>
        <v>236.5</v>
      </c>
      <c r="I230">
        <v>252</v>
      </c>
      <c r="J230">
        <v>221</v>
      </c>
      <c r="K230">
        <v>240</v>
      </c>
      <c r="L230">
        <v>203</v>
      </c>
      <c r="M230">
        <v>182</v>
      </c>
      <c r="N230">
        <v>187</v>
      </c>
      <c r="O230">
        <v>108</v>
      </c>
      <c r="P230">
        <v>97</v>
      </c>
      <c r="Q230">
        <v>86</v>
      </c>
      <c r="R230">
        <v>88</v>
      </c>
      <c r="U230" s="72">
        <f t="shared" si="37"/>
        <v>2373.5</v>
      </c>
      <c r="V230" s="9">
        <f t="shared" si="38"/>
        <v>379</v>
      </c>
      <c r="W230" s="9">
        <f t="shared" si="39"/>
        <v>236.5</v>
      </c>
      <c r="Y230">
        <v>75</v>
      </c>
      <c r="Z230">
        <v>129</v>
      </c>
      <c r="AA230">
        <v>32</v>
      </c>
      <c r="AC230" s="9">
        <f t="shared" si="30"/>
        <v>0.31712473572938688</v>
      </c>
      <c r="AD230" s="9">
        <f t="shared" si="31"/>
        <v>0.54545454545454541</v>
      </c>
      <c r="AE230" s="9">
        <f t="shared" si="32"/>
        <v>0.13530655391120508</v>
      </c>
    </row>
    <row r="231" spans="1:31">
      <c r="A231" s="9" t="s">
        <v>107</v>
      </c>
      <c r="B231" s="9" t="s">
        <v>113</v>
      </c>
      <c r="C231" s="9" t="str">
        <f t="shared" si="33"/>
        <v>Rural SW WA (Cowlitz-Grays Harbor -Lewis - Mason -Pacific-Wahkiakum)</v>
      </c>
      <c r="D231" s="5" t="s">
        <v>98</v>
      </c>
      <c r="E231" s="7" t="s">
        <v>35</v>
      </c>
      <c r="F231" s="2">
        <f t="shared" si="34"/>
        <v>0</v>
      </c>
      <c r="G231" s="2">
        <f t="shared" si="35"/>
        <v>0</v>
      </c>
      <c r="H231" s="2">
        <f t="shared" si="36"/>
        <v>0</v>
      </c>
      <c r="I231">
        <v>0</v>
      </c>
      <c r="J231">
        <v>0</v>
      </c>
      <c r="K231">
        <v>0</v>
      </c>
      <c r="L231">
        <v>0</v>
      </c>
      <c r="M231">
        <v>0</v>
      </c>
      <c r="N231">
        <v>0</v>
      </c>
      <c r="O231">
        <v>0</v>
      </c>
      <c r="P231">
        <v>0</v>
      </c>
      <c r="Q231">
        <v>0</v>
      </c>
      <c r="R231">
        <v>0</v>
      </c>
      <c r="U231" s="72">
        <f t="shared" si="37"/>
        <v>0</v>
      </c>
      <c r="V231" s="9">
        <f t="shared" si="38"/>
        <v>0</v>
      </c>
      <c r="W231" s="9">
        <f t="shared" si="39"/>
        <v>0</v>
      </c>
      <c r="Y231">
        <v>0</v>
      </c>
      <c r="Z231">
        <v>0</v>
      </c>
      <c r="AA231">
        <v>0</v>
      </c>
      <c r="AC231" s="9" t="e">
        <f t="shared" si="30"/>
        <v>#DIV/0!</v>
      </c>
      <c r="AD231" s="9" t="e">
        <f t="shared" si="31"/>
        <v>#DIV/0!</v>
      </c>
      <c r="AE231" s="9" t="e">
        <f t="shared" si="32"/>
        <v>#DIV/0!</v>
      </c>
    </row>
    <row r="232" spans="1:31">
      <c r="A232" s="9" t="s">
        <v>107</v>
      </c>
      <c r="B232" s="9" t="s">
        <v>113</v>
      </c>
      <c r="C232" s="9" t="str">
        <f t="shared" si="33"/>
        <v>SE WA (Adams-Asotin-Columia-Garfield-Walla Walla-Whitman)</v>
      </c>
      <c r="D232" s="5" t="s">
        <v>99</v>
      </c>
      <c r="E232" s="7" t="s">
        <v>36</v>
      </c>
      <c r="F232" s="2">
        <f t="shared" si="34"/>
        <v>44.5</v>
      </c>
      <c r="G232" s="2">
        <f t="shared" si="35"/>
        <v>44.5</v>
      </c>
      <c r="H232" s="2">
        <f t="shared" si="36"/>
        <v>44.5</v>
      </c>
      <c r="I232" s="2">
        <v>41</v>
      </c>
      <c r="J232" s="2">
        <v>48</v>
      </c>
      <c r="K232" s="2">
        <v>43</v>
      </c>
      <c r="L232" s="2">
        <v>21</v>
      </c>
      <c r="M232" s="2">
        <v>28</v>
      </c>
      <c r="N232" s="2">
        <v>23</v>
      </c>
      <c r="O232" s="2">
        <v>27</v>
      </c>
      <c r="P232" s="2">
        <v>19</v>
      </c>
      <c r="Q232" s="2">
        <v>10</v>
      </c>
      <c r="R232" s="2">
        <v>9</v>
      </c>
      <c r="U232" s="72">
        <f t="shared" si="37"/>
        <v>402.5</v>
      </c>
      <c r="V232" s="9">
        <f t="shared" si="38"/>
        <v>65</v>
      </c>
      <c r="W232" s="9">
        <f t="shared" si="39"/>
        <v>44.5</v>
      </c>
      <c r="X232" s="2"/>
      <c r="Y232" s="2">
        <v>12</v>
      </c>
      <c r="Z232" s="2">
        <v>30</v>
      </c>
      <c r="AA232" s="2">
        <v>1</v>
      </c>
      <c r="AC232" s="9">
        <f t="shared" si="30"/>
        <v>0.2696629213483146</v>
      </c>
      <c r="AD232" s="9">
        <f t="shared" si="31"/>
        <v>0.6741573033707865</v>
      </c>
      <c r="AE232" s="9">
        <f t="shared" si="32"/>
        <v>2.247191011235955E-2</v>
      </c>
    </row>
    <row r="233" spans="1:31">
      <c r="A233" s="9" t="s">
        <v>107</v>
      </c>
      <c r="B233" s="9" t="s">
        <v>113</v>
      </c>
      <c r="C233" s="9" t="str">
        <f t="shared" si="33"/>
        <v>Whatcom</v>
      </c>
      <c r="D233" s="5" t="s">
        <v>100</v>
      </c>
      <c r="E233" s="7" t="s">
        <v>37</v>
      </c>
      <c r="F233" s="2">
        <f t="shared" si="34"/>
        <v>156.5</v>
      </c>
      <c r="G233" s="2">
        <f t="shared" si="35"/>
        <v>156.5</v>
      </c>
      <c r="H233" s="2">
        <f t="shared" si="36"/>
        <v>156.5</v>
      </c>
      <c r="I233">
        <v>174</v>
      </c>
      <c r="J233">
        <v>139</v>
      </c>
      <c r="K233">
        <v>133</v>
      </c>
      <c r="L233">
        <v>147</v>
      </c>
      <c r="M233">
        <v>121</v>
      </c>
      <c r="N233">
        <v>124</v>
      </c>
      <c r="O233">
        <v>65</v>
      </c>
      <c r="P233">
        <v>75</v>
      </c>
      <c r="Q233">
        <v>57</v>
      </c>
      <c r="R233">
        <v>45</v>
      </c>
      <c r="U233" s="72">
        <f t="shared" si="37"/>
        <v>1549.5</v>
      </c>
      <c r="V233" s="9">
        <f t="shared" si="38"/>
        <v>242</v>
      </c>
      <c r="W233" s="9">
        <f t="shared" si="39"/>
        <v>156.5</v>
      </c>
      <c r="Y233">
        <v>36</v>
      </c>
      <c r="Z233">
        <v>65</v>
      </c>
      <c r="AA233">
        <v>8</v>
      </c>
      <c r="AC233" s="9">
        <f t="shared" si="30"/>
        <v>0.23003194888178913</v>
      </c>
      <c r="AD233" s="9">
        <f t="shared" si="31"/>
        <v>0.41533546325878595</v>
      </c>
      <c r="AE233" s="9">
        <f t="shared" si="32"/>
        <v>5.1118210862619806E-2</v>
      </c>
    </row>
    <row r="234" spans="1:31">
      <c r="A234" s="9" t="s">
        <v>107</v>
      </c>
      <c r="B234" s="9" t="s">
        <v>113</v>
      </c>
      <c r="C234" s="9" t="str">
        <f t="shared" si="33"/>
        <v>SE WA (Adams-Asotin-Columia-Garfield-Walla Walla-Whitman)</v>
      </c>
      <c r="D234" s="5" t="s">
        <v>101</v>
      </c>
      <c r="E234" s="7" t="s">
        <v>38</v>
      </c>
      <c r="F234" s="2">
        <f t="shared" si="34"/>
        <v>33.5</v>
      </c>
      <c r="G234" s="2">
        <f t="shared" si="35"/>
        <v>33.5</v>
      </c>
      <c r="H234" s="2">
        <f t="shared" si="36"/>
        <v>0</v>
      </c>
      <c r="I234">
        <v>40</v>
      </c>
      <c r="J234">
        <v>27</v>
      </c>
      <c r="K234">
        <v>34</v>
      </c>
      <c r="L234">
        <v>35</v>
      </c>
      <c r="M234">
        <v>33</v>
      </c>
      <c r="N234">
        <v>23</v>
      </c>
      <c r="O234">
        <v>15</v>
      </c>
      <c r="P234">
        <v>26</v>
      </c>
      <c r="Q234">
        <v>20</v>
      </c>
      <c r="R234">
        <v>12</v>
      </c>
      <c r="U234" s="72">
        <f t="shared" si="37"/>
        <v>332</v>
      </c>
      <c r="V234" s="9">
        <f t="shared" si="38"/>
        <v>73</v>
      </c>
      <c r="W234" s="9">
        <f t="shared" si="39"/>
        <v>33.5</v>
      </c>
      <c r="Y234">
        <v>13</v>
      </c>
      <c r="Z234">
        <v>15</v>
      </c>
      <c r="AA234">
        <v>0</v>
      </c>
      <c r="AC234" s="9">
        <f t="shared" si="30"/>
        <v>0.38805970149253732</v>
      </c>
      <c r="AD234" s="9">
        <f t="shared" si="31"/>
        <v>0.44776119402985076</v>
      </c>
      <c r="AE234" s="9">
        <f t="shared" si="32"/>
        <v>0</v>
      </c>
    </row>
    <row r="235" spans="1:31">
      <c r="A235" s="9" t="s">
        <v>107</v>
      </c>
      <c r="B235" s="9" t="s">
        <v>113</v>
      </c>
      <c r="C235" s="9" t="str">
        <f t="shared" si="33"/>
        <v>Central WA (Grant-Kittitas-Klickitat-Skamania-Yakima)</v>
      </c>
      <c r="D235" s="5" t="s">
        <v>102</v>
      </c>
      <c r="E235" s="7" t="s">
        <v>39</v>
      </c>
      <c r="F235" s="2">
        <f t="shared" si="34"/>
        <v>93</v>
      </c>
      <c r="G235" s="2">
        <f t="shared" si="35"/>
        <v>93</v>
      </c>
      <c r="H235" s="2">
        <f t="shared" si="36"/>
        <v>92.999999999999986</v>
      </c>
      <c r="I235">
        <v>101</v>
      </c>
      <c r="J235">
        <v>85</v>
      </c>
      <c r="K235">
        <v>71</v>
      </c>
      <c r="L235">
        <v>89</v>
      </c>
      <c r="M235">
        <v>72</v>
      </c>
      <c r="N235">
        <v>69</v>
      </c>
      <c r="O235">
        <v>41</v>
      </c>
      <c r="P235">
        <v>61</v>
      </c>
      <c r="Q235">
        <v>31</v>
      </c>
      <c r="R235">
        <v>36</v>
      </c>
      <c r="U235" s="72">
        <f t="shared" si="37"/>
        <v>935</v>
      </c>
      <c r="V235" s="9">
        <f t="shared" si="38"/>
        <v>169</v>
      </c>
      <c r="W235" s="9">
        <f t="shared" si="39"/>
        <v>93</v>
      </c>
      <c r="Y235">
        <v>9</v>
      </c>
      <c r="Z235">
        <v>28</v>
      </c>
      <c r="AA235">
        <v>2</v>
      </c>
      <c r="AC235" s="9">
        <f t="shared" si="30"/>
        <v>9.6774193548387094E-2</v>
      </c>
      <c r="AD235" s="9">
        <f t="shared" si="31"/>
        <v>0.30107526881720431</v>
      </c>
      <c r="AE235" s="9">
        <f t="shared" si="32"/>
        <v>2.1505376344086023E-2</v>
      </c>
    </row>
    <row r="236" spans="1:31">
      <c r="A236" s="9" t="s">
        <v>108</v>
      </c>
      <c r="B236" s="9" t="s">
        <v>113</v>
      </c>
      <c r="C236" s="9" t="str">
        <f t="shared" si="33"/>
        <v>SE WA (Adams-Asotin-Columia-Garfield-Walla Walla-Whitman)</v>
      </c>
      <c r="D236" s="5" t="s">
        <v>64</v>
      </c>
      <c r="E236" s="7" t="s">
        <v>1</v>
      </c>
      <c r="F236" s="2">
        <f t="shared" si="34"/>
        <v>0</v>
      </c>
      <c r="G236" s="2">
        <f t="shared" si="35"/>
        <v>8</v>
      </c>
      <c r="H236" s="2">
        <f t="shared" si="36"/>
        <v>0</v>
      </c>
      <c r="I236">
        <v>14</v>
      </c>
      <c r="J236">
        <v>2</v>
      </c>
      <c r="K236">
        <v>3</v>
      </c>
      <c r="L236">
        <v>7</v>
      </c>
      <c r="M236">
        <v>3</v>
      </c>
      <c r="N236">
        <v>5</v>
      </c>
      <c r="O236">
        <v>6</v>
      </c>
      <c r="P236">
        <v>2</v>
      </c>
      <c r="Q236">
        <v>3</v>
      </c>
      <c r="R236">
        <v>4</v>
      </c>
      <c r="U236" s="72">
        <f t="shared" si="37"/>
        <v>57</v>
      </c>
      <c r="V236" s="9">
        <f t="shared" si="38"/>
        <v>15</v>
      </c>
      <c r="W236" s="9">
        <f t="shared" si="39"/>
        <v>8</v>
      </c>
      <c r="Y236">
        <v>0</v>
      </c>
      <c r="Z236">
        <v>6</v>
      </c>
      <c r="AA236">
        <v>0</v>
      </c>
      <c r="AC236" s="9">
        <f t="shared" si="30"/>
        <v>0</v>
      </c>
      <c r="AD236" s="9">
        <f t="shared" si="31"/>
        <v>0.75</v>
      </c>
      <c r="AE236" s="9">
        <f t="shared" si="32"/>
        <v>0</v>
      </c>
    </row>
    <row r="237" spans="1:31">
      <c r="A237" s="9" t="s">
        <v>108</v>
      </c>
      <c r="B237" s="9" t="s">
        <v>113</v>
      </c>
      <c r="C237" s="9" t="str">
        <f t="shared" si="33"/>
        <v>SE WA (Adams-Asotin-Columia-Garfield-Walla Walla-Whitman)</v>
      </c>
      <c r="D237" s="5" t="s">
        <v>65</v>
      </c>
      <c r="E237" s="6" t="s">
        <v>2</v>
      </c>
      <c r="F237" s="2">
        <f t="shared" si="34"/>
        <v>3.5</v>
      </c>
      <c r="G237" s="2">
        <f t="shared" si="35"/>
        <v>0</v>
      </c>
      <c r="H237" s="2">
        <f t="shared" si="36"/>
        <v>0</v>
      </c>
      <c r="I237">
        <v>3</v>
      </c>
      <c r="J237">
        <v>4</v>
      </c>
      <c r="K237">
        <v>9</v>
      </c>
      <c r="L237">
        <v>2</v>
      </c>
      <c r="M237">
        <v>5</v>
      </c>
      <c r="N237">
        <v>5</v>
      </c>
      <c r="O237">
        <v>3</v>
      </c>
      <c r="P237">
        <v>3</v>
      </c>
      <c r="Q237">
        <v>1</v>
      </c>
      <c r="R237">
        <v>0</v>
      </c>
      <c r="U237" s="72">
        <f t="shared" si="37"/>
        <v>38.5</v>
      </c>
      <c r="V237" s="9">
        <f t="shared" si="38"/>
        <v>7</v>
      </c>
      <c r="W237" s="9">
        <f t="shared" si="39"/>
        <v>3.5</v>
      </c>
      <c r="Y237">
        <v>1</v>
      </c>
      <c r="Z237">
        <v>0</v>
      </c>
      <c r="AA237">
        <v>0</v>
      </c>
      <c r="AC237" s="9">
        <f t="shared" si="30"/>
        <v>0.2857142857142857</v>
      </c>
      <c r="AD237" s="9">
        <f t="shared" si="31"/>
        <v>0</v>
      </c>
      <c r="AE237" s="9">
        <f t="shared" si="32"/>
        <v>0</v>
      </c>
    </row>
    <row r="238" spans="1:31">
      <c r="A238" s="9" t="s">
        <v>108</v>
      </c>
      <c r="B238" s="9" t="s">
        <v>113</v>
      </c>
      <c r="C238" s="9" t="str">
        <f t="shared" si="33"/>
        <v>Benton-Franklin</v>
      </c>
      <c r="D238" s="5" t="s">
        <v>66</v>
      </c>
      <c r="E238" s="6" t="s">
        <v>3</v>
      </c>
      <c r="F238" s="2">
        <f t="shared" si="34"/>
        <v>106.5</v>
      </c>
      <c r="G238" s="2">
        <f t="shared" si="35"/>
        <v>106.49999999999999</v>
      </c>
      <c r="H238" s="2">
        <f t="shared" si="36"/>
        <v>106.5</v>
      </c>
      <c r="I238">
        <v>102</v>
      </c>
      <c r="J238">
        <v>111</v>
      </c>
      <c r="K238">
        <v>91</v>
      </c>
      <c r="L238">
        <v>95</v>
      </c>
      <c r="M238">
        <v>99</v>
      </c>
      <c r="N238">
        <v>85</v>
      </c>
      <c r="O238">
        <v>65</v>
      </c>
      <c r="P238">
        <v>55</v>
      </c>
      <c r="Q238">
        <v>43</v>
      </c>
      <c r="R238">
        <v>42</v>
      </c>
      <c r="U238" s="72">
        <f t="shared" si="37"/>
        <v>1107.5</v>
      </c>
      <c r="V238" s="9">
        <f t="shared" si="38"/>
        <v>205</v>
      </c>
      <c r="W238" s="9">
        <f t="shared" si="39"/>
        <v>106.5</v>
      </c>
      <c r="Y238">
        <v>15</v>
      </c>
      <c r="Z238">
        <v>28</v>
      </c>
      <c r="AA238">
        <v>16</v>
      </c>
      <c r="AC238" s="9">
        <f t="shared" si="30"/>
        <v>0.14084507042253522</v>
      </c>
      <c r="AD238" s="9">
        <f t="shared" si="31"/>
        <v>0.26291079812206575</v>
      </c>
      <c r="AE238" s="9">
        <f t="shared" si="32"/>
        <v>0.15023474178403756</v>
      </c>
    </row>
    <row r="239" spans="1:31">
      <c r="A239" s="9" t="s">
        <v>108</v>
      </c>
      <c r="B239" s="9" t="s">
        <v>113</v>
      </c>
      <c r="C239" s="9" t="str">
        <f t="shared" si="33"/>
        <v>Chelan-Douglas-Okanogan</v>
      </c>
      <c r="D239" s="5" t="s">
        <v>67</v>
      </c>
      <c r="E239" s="6" t="s">
        <v>4</v>
      </c>
      <c r="F239" s="2">
        <f t="shared" si="34"/>
        <v>43</v>
      </c>
      <c r="G239" s="2">
        <f t="shared" si="35"/>
        <v>43</v>
      </c>
      <c r="H239" s="2">
        <f t="shared" si="36"/>
        <v>43</v>
      </c>
      <c r="I239">
        <v>47</v>
      </c>
      <c r="J239">
        <v>39</v>
      </c>
      <c r="K239">
        <v>43</v>
      </c>
      <c r="L239">
        <v>40</v>
      </c>
      <c r="M239">
        <v>38</v>
      </c>
      <c r="N239">
        <v>40</v>
      </c>
      <c r="O239">
        <v>39</v>
      </c>
      <c r="P239">
        <v>39</v>
      </c>
      <c r="Q239">
        <v>25</v>
      </c>
      <c r="R239">
        <v>17</v>
      </c>
      <c r="U239" s="72">
        <f t="shared" si="37"/>
        <v>496</v>
      </c>
      <c r="V239" s="9">
        <f t="shared" si="38"/>
        <v>120</v>
      </c>
      <c r="W239" s="9">
        <f t="shared" si="39"/>
        <v>43</v>
      </c>
      <c r="Y239">
        <v>5</v>
      </c>
      <c r="Z239">
        <v>12</v>
      </c>
      <c r="AA239">
        <v>3</v>
      </c>
      <c r="AC239" s="9">
        <f t="shared" si="30"/>
        <v>0.11627906976744186</v>
      </c>
      <c r="AD239" s="9">
        <f t="shared" si="31"/>
        <v>0.27906976744186046</v>
      </c>
      <c r="AE239" s="9">
        <f t="shared" si="32"/>
        <v>6.9767441860465115E-2</v>
      </c>
    </row>
    <row r="240" spans="1:31">
      <c r="A240" s="9" t="s">
        <v>108</v>
      </c>
      <c r="B240" s="9" t="s">
        <v>113</v>
      </c>
      <c r="C240" s="9" t="str">
        <f t="shared" si="33"/>
        <v>Clallam-Jefferson-Kitsap</v>
      </c>
      <c r="D240" s="5" t="s">
        <v>68</v>
      </c>
      <c r="E240" s="6" t="s">
        <v>5</v>
      </c>
      <c r="F240" s="2">
        <f t="shared" si="34"/>
        <v>29.5</v>
      </c>
      <c r="G240" s="2">
        <f t="shared" si="35"/>
        <v>29.5</v>
      </c>
      <c r="H240" s="2">
        <f t="shared" si="36"/>
        <v>0</v>
      </c>
      <c r="I240">
        <v>22</v>
      </c>
      <c r="J240">
        <v>37</v>
      </c>
      <c r="K240">
        <v>20</v>
      </c>
      <c r="L240">
        <v>24</v>
      </c>
      <c r="M240">
        <v>25</v>
      </c>
      <c r="N240">
        <v>22</v>
      </c>
      <c r="O240">
        <v>14</v>
      </c>
      <c r="P240">
        <v>22</v>
      </c>
      <c r="Q240">
        <v>16</v>
      </c>
      <c r="R240">
        <v>10</v>
      </c>
      <c r="U240" s="72">
        <f t="shared" si="37"/>
        <v>271</v>
      </c>
      <c r="V240" s="9">
        <f t="shared" si="38"/>
        <v>62</v>
      </c>
      <c r="W240" s="9">
        <f t="shared" si="39"/>
        <v>29.5</v>
      </c>
      <c r="Y240">
        <v>2</v>
      </c>
      <c r="Z240">
        <v>4</v>
      </c>
      <c r="AA240">
        <v>0</v>
      </c>
      <c r="AC240" s="9">
        <f t="shared" si="30"/>
        <v>6.7796610169491525E-2</v>
      </c>
      <c r="AD240" s="9">
        <f t="shared" si="31"/>
        <v>0.13559322033898305</v>
      </c>
      <c r="AE240" s="9">
        <f t="shared" si="32"/>
        <v>0</v>
      </c>
    </row>
    <row r="241" spans="1:31">
      <c r="A241" s="9" t="s">
        <v>108</v>
      </c>
      <c r="B241" s="9" t="s">
        <v>113</v>
      </c>
      <c r="C241" s="9" t="str">
        <f t="shared" si="33"/>
        <v>Clark</v>
      </c>
      <c r="D241" s="5" t="s">
        <v>69</v>
      </c>
      <c r="E241" s="6" t="s">
        <v>6</v>
      </c>
      <c r="F241" s="2">
        <f t="shared" si="34"/>
        <v>343</v>
      </c>
      <c r="G241" s="2">
        <f t="shared" si="35"/>
        <v>343</v>
      </c>
      <c r="H241" s="2">
        <f t="shared" si="36"/>
        <v>343</v>
      </c>
      <c r="I241">
        <v>364</v>
      </c>
      <c r="J241">
        <v>322</v>
      </c>
      <c r="K241">
        <v>356</v>
      </c>
      <c r="L241">
        <v>308</v>
      </c>
      <c r="M241">
        <v>266</v>
      </c>
      <c r="N241">
        <v>243</v>
      </c>
      <c r="O241">
        <v>191</v>
      </c>
      <c r="P241">
        <v>147</v>
      </c>
      <c r="Q241">
        <v>139</v>
      </c>
      <c r="R241">
        <v>119</v>
      </c>
      <c r="U241" s="72">
        <f t="shared" si="37"/>
        <v>3484</v>
      </c>
      <c r="V241" s="9">
        <f t="shared" si="38"/>
        <v>596</v>
      </c>
      <c r="W241" s="9">
        <f t="shared" si="39"/>
        <v>343</v>
      </c>
      <c r="Y241">
        <v>65</v>
      </c>
      <c r="Z241">
        <v>95</v>
      </c>
      <c r="AA241">
        <v>10</v>
      </c>
      <c r="AC241" s="9">
        <f t="shared" si="30"/>
        <v>0.18950437317784258</v>
      </c>
      <c r="AD241" s="9">
        <f t="shared" si="31"/>
        <v>0.27696793002915454</v>
      </c>
      <c r="AE241" s="9">
        <f t="shared" si="32"/>
        <v>2.9154518950437316E-2</v>
      </c>
    </row>
    <row r="242" spans="1:31">
      <c r="A242" s="9" t="s">
        <v>108</v>
      </c>
      <c r="B242" s="9" t="s">
        <v>113</v>
      </c>
      <c r="C242" s="9" t="str">
        <f t="shared" si="33"/>
        <v>SE WA (Adams-Asotin-Columia-Garfield-Walla Walla-Whitman)</v>
      </c>
      <c r="D242" s="5" t="s">
        <v>70</v>
      </c>
      <c r="E242" s="6" t="s">
        <v>7</v>
      </c>
      <c r="F242" s="2">
        <f t="shared" si="34"/>
        <v>3.5</v>
      </c>
      <c r="G242" s="2">
        <f t="shared" si="35"/>
        <v>0</v>
      </c>
      <c r="H242" s="2">
        <f t="shared" si="36"/>
        <v>0</v>
      </c>
      <c r="I242">
        <v>4</v>
      </c>
      <c r="J242">
        <v>3</v>
      </c>
      <c r="K242">
        <v>4</v>
      </c>
      <c r="L242">
        <v>1</v>
      </c>
      <c r="M242">
        <v>1</v>
      </c>
      <c r="N242">
        <v>2</v>
      </c>
      <c r="O242">
        <v>1</v>
      </c>
      <c r="P242">
        <v>2</v>
      </c>
      <c r="Q242">
        <v>1</v>
      </c>
      <c r="R242">
        <v>0</v>
      </c>
      <c r="U242" s="72">
        <f t="shared" si="37"/>
        <v>22.5</v>
      </c>
      <c r="V242" s="9">
        <f t="shared" si="38"/>
        <v>4</v>
      </c>
      <c r="W242" s="9">
        <f t="shared" si="39"/>
        <v>3.5</v>
      </c>
      <c r="Y242">
        <v>1</v>
      </c>
      <c r="Z242">
        <v>0</v>
      </c>
      <c r="AA242">
        <v>0</v>
      </c>
      <c r="AC242" s="9">
        <f t="shared" si="30"/>
        <v>0.2857142857142857</v>
      </c>
      <c r="AD242" s="9">
        <f t="shared" si="31"/>
        <v>0</v>
      </c>
      <c r="AE242" s="9">
        <f t="shared" si="32"/>
        <v>0</v>
      </c>
    </row>
    <row r="243" spans="1:31">
      <c r="A243" s="9" t="s">
        <v>108</v>
      </c>
      <c r="B243" s="9" t="s">
        <v>113</v>
      </c>
      <c r="C243" s="9" t="str">
        <f t="shared" si="33"/>
        <v>Rural SW WA (Cowlitz-Grays Harbor -Lewis - Mason -Pacific-Wahkiakum)</v>
      </c>
      <c r="D243" s="5" t="s">
        <v>71</v>
      </c>
      <c r="E243" s="6" t="s">
        <v>8</v>
      </c>
      <c r="F243" s="2">
        <f t="shared" si="34"/>
        <v>60.5</v>
      </c>
      <c r="G243" s="2">
        <f t="shared" si="35"/>
        <v>60.5</v>
      </c>
      <c r="H243" s="2">
        <f t="shared" si="36"/>
        <v>60.5</v>
      </c>
      <c r="I243">
        <v>54</v>
      </c>
      <c r="J243">
        <v>67</v>
      </c>
      <c r="K243">
        <v>67</v>
      </c>
      <c r="L243">
        <v>73</v>
      </c>
      <c r="M243">
        <v>50</v>
      </c>
      <c r="N243">
        <v>33</v>
      </c>
      <c r="O243">
        <v>47</v>
      </c>
      <c r="P243">
        <v>37</v>
      </c>
      <c r="Q243">
        <v>34</v>
      </c>
      <c r="R243">
        <v>23</v>
      </c>
      <c r="U243" s="72">
        <f t="shared" si="37"/>
        <v>666.5</v>
      </c>
      <c r="V243" s="9">
        <f t="shared" si="38"/>
        <v>141</v>
      </c>
      <c r="W243" s="9">
        <f t="shared" si="39"/>
        <v>60.5</v>
      </c>
      <c r="Y243">
        <v>11</v>
      </c>
      <c r="Z243">
        <v>12</v>
      </c>
      <c r="AA243">
        <v>1</v>
      </c>
      <c r="AC243" s="9">
        <f t="shared" si="30"/>
        <v>0.18181818181818182</v>
      </c>
      <c r="AD243" s="9">
        <f t="shared" si="31"/>
        <v>0.19834710743801653</v>
      </c>
      <c r="AE243" s="9">
        <f t="shared" si="32"/>
        <v>1.6528925619834711E-2</v>
      </c>
    </row>
    <row r="244" spans="1:31">
      <c r="A244" s="9" t="s">
        <v>108</v>
      </c>
      <c r="B244" s="9" t="s">
        <v>113</v>
      </c>
      <c r="C244" s="9" t="str">
        <f t="shared" si="33"/>
        <v>Chelan-Douglas-Okanogan</v>
      </c>
      <c r="D244" s="5" t="s">
        <v>72</v>
      </c>
      <c r="E244" s="6" t="s">
        <v>9</v>
      </c>
      <c r="F244" s="2">
        <f t="shared" si="34"/>
        <v>8.5</v>
      </c>
      <c r="G244" s="2">
        <f t="shared" si="35"/>
        <v>8.5</v>
      </c>
      <c r="H244" s="2">
        <f t="shared" si="36"/>
        <v>0</v>
      </c>
      <c r="I244">
        <v>6</v>
      </c>
      <c r="J244">
        <v>11</v>
      </c>
      <c r="K244">
        <v>20</v>
      </c>
      <c r="L244">
        <v>15</v>
      </c>
      <c r="M244">
        <v>14</v>
      </c>
      <c r="N244">
        <v>14</v>
      </c>
      <c r="O244">
        <v>9</v>
      </c>
      <c r="P244">
        <v>5</v>
      </c>
      <c r="Q244">
        <v>5</v>
      </c>
      <c r="R244">
        <v>2</v>
      </c>
      <c r="U244" s="72">
        <f t="shared" si="37"/>
        <v>118</v>
      </c>
      <c r="V244" s="9">
        <f t="shared" si="38"/>
        <v>21</v>
      </c>
      <c r="W244" s="9">
        <f t="shared" si="39"/>
        <v>8.5</v>
      </c>
      <c r="Y244">
        <v>9</v>
      </c>
      <c r="Z244">
        <v>6</v>
      </c>
      <c r="AA244">
        <v>0</v>
      </c>
      <c r="AC244" s="9">
        <f t="shared" si="30"/>
        <v>1.0588235294117647</v>
      </c>
      <c r="AD244" s="9">
        <f t="shared" si="31"/>
        <v>0.70588235294117652</v>
      </c>
      <c r="AE244" s="9">
        <f t="shared" si="32"/>
        <v>0</v>
      </c>
    </row>
    <row r="245" spans="1:31">
      <c r="A245" s="9" t="s">
        <v>108</v>
      </c>
      <c r="B245" s="9" t="s">
        <v>113</v>
      </c>
      <c r="C245" s="9" t="str">
        <f t="shared" si="33"/>
        <v>NE WA (Ferry, Stevens, Lincoln, Pend Orielle)</v>
      </c>
      <c r="D245" s="5" t="s">
        <v>73</v>
      </c>
      <c r="E245" s="6" t="s">
        <v>10</v>
      </c>
      <c r="F245" s="2">
        <f t="shared" si="34"/>
        <v>0</v>
      </c>
      <c r="G245" s="2">
        <f t="shared" si="35"/>
        <v>1</v>
      </c>
      <c r="H245" s="2">
        <f t="shared" si="36"/>
        <v>0</v>
      </c>
      <c r="I245">
        <v>2</v>
      </c>
      <c r="J245">
        <v>0</v>
      </c>
      <c r="K245">
        <v>5</v>
      </c>
      <c r="L245">
        <v>4</v>
      </c>
      <c r="M245">
        <v>8</v>
      </c>
      <c r="N245">
        <v>2</v>
      </c>
      <c r="O245">
        <v>2</v>
      </c>
      <c r="P245">
        <v>1</v>
      </c>
      <c r="Q245">
        <v>0</v>
      </c>
      <c r="R245">
        <v>0</v>
      </c>
      <c r="U245" s="72">
        <f t="shared" si="37"/>
        <v>25</v>
      </c>
      <c r="V245" s="9">
        <f t="shared" si="38"/>
        <v>3</v>
      </c>
      <c r="W245" s="9">
        <f t="shared" si="39"/>
        <v>1</v>
      </c>
      <c r="Y245">
        <v>0</v>
      </c>
      <c r="Z245">
        <v>2</v>
      </c>
      <c r="AA245">
        <v>0</v>
      </c>
      <c r="AC245" s="9">
        <f t="shared" si="30"/>
        <v>0</v>
      </c>
      <c r="AD245" s="9">
        <f t="shared" si="31"/>
        <v>2</v>
      </c>
      <c r="AE245" s="9">
        <f t="shared" si="32"/>
        <v>0</v>
      </c>
    </row>
    <row r="246" spans="1:31">
      <c r="A246" s="9" t="s">
        <v>108</v>
      </c>
      <c r="B246" s="9" t="s">
        <v>113</v>
      </c>
      <c r="C246" s="9" t="str">
        <f t="shared" si="33"/>
        <v>Benton-Franklin</v>
      </c>
      <c r="D246" s="5" t="s">
        <v>74</v>
      </c>
      <c r="E246" s="7" t="s">
        <v>11</v>
      </c>
      <c r="F246" s="2">
        <f t="shared" si="34"/>
        <v>28.5</v>
      </c>
      <c r="G246" s="2">
        <f t="shared" si="35"/>
        <v>28.5</v>
      </c>
      <c r="H246" s="2">
        <f t="shared" si="36"/>
        <v>0</v>
      </c>
      <c r="I246">
        <v>25</v>
      </c>
      <c r="J246">
        <v>32</v>
      </c>
      <c r="K246">
        <v>27</v>
      </c>
      <c r="L246">
        <v>17</v>
      </c>
      <c r="M246">
        <v>22</v>
      </c>
      <c r="N246">
        <v>21</v>
      </c>
      <c r="O246">
        <v>16</v>
      </c>
      <c r="P246">
        <v>8</v>
      </c>
      <c r="Q246">
        <v>13</v>
      </c>
      <c r="R246">
        <v>5</v>
      </c>
      <c r="U246" s="72">
        <f t="shared" si="37"/>
        <v>243</v>
      </c>
      <c r="V246" s="9">
        <f t="shared" si="38"/>
        <v>42</v>
      </c>
      <c r="W246" s="9">
        <f t="shared" si="39"/>
        <v>28.5</v>
      </c>
      <c r="Y246">
        <v>4</v>
      </c>
      <c r="Z246">
        <v>5</v>
      </c>
      <c r="AA246">
        <v>0</v>
      </c>
      <c r="AC246" s="9">
        <f t="shared" si="30"/>
        <v>0.14035087719298245</v>
      </c>
      <c r="AD246" s="9">
        <f t="shared" si="31"/>
        <v>0.17543859649122806</v>
      </c>
      <c r="AE246" s="9">
        <f t="shared" si="32"/>
        <v>0</v>
      </c>
    </row>
    <row r="247" spans="1:31">
      <c r="A247" s="9" t="s">
        <v>108</v>
      </c>
      <c r="B247" s="9" t="s">
        <v>113</v>
      </c>
      <c r="C247" s="9" t="str">
        <f t="shared" si="33"/>
        <v>SE WA (Adams-Asotin-Columia-Garfield-Walla Walla-Whitman)</v>
      </c>
      <c r="D247" s="5" t="s">
        <v>75</v>
      </c>
      <c r="E247" s="6" t="s">
        <v>12</v>
      </c>
      <c r="F247" s="2">
        <f t="shared" si="34"/>
        <v>0</v>
      </c>
      <c r="G247" s="2">
        <f t="shared" si="35"/>
        <v>0</v>
      </c>
      <c r="H247" s="2">
        <f t="shared" si="36"/>
        <v>0</v>
      </c>
      <c r="I247">
        <v>1</v>
      </c>
      <c r="J247">
        <v>5</v>
      </c>
      <c r="K247">
        <v>2</v>
      </c>
      <c r="L247">
        <v>2</v>
      </c>
      <c r="M247">
        <v>2</v>
      </c>
      <c r="N247">
        <v>1</v>
      </c>
      <c r="O247">
        <v>3</v>
      </c>
      <c r="P247">
        <v>2</v>
      </c>
      <c r="Q247">
        <v>2</v>
      </c>
      <c r="R247">
        <v>0</v>
      </c>
      <c r="U247" s="72">
        <f t="shared" si="37"/>
        <v>20</v>
      </c>
      <c r="V247" s="9">
        <f t="shared" si="38"/>
        <v>7</v>
      </c>
      <c r="W247" s="9">
        <f t="shared" si="39"/>
        <v>3</v>
      </c>
      <c r="Y247">
        <v>0</v>
      </c>
      <c r="Z247">
        <v>0</v>
      </c>
      <c r="AA247">
        <v>0</v>
      </c>
      <c r="AC247" s="9">
        <f t="shared" si="30"/>
        <v>0</v>
      </c>
      <c r="AD247" s="9">
        <f t="shared" si="31"/>
        <v>0</v>
      </c>
      <c r="AE247" s="9">
        <f t="shared" si="32"/>
        <v>0</v>
      </c>
    </row>
    <row r="248" spans="1:31">
      <c r="A248" s="9" t="s">
        <v>108</v>
      </c>
      <c r="B248" s="9" t="s">
        <v>113</v>
      </c>
      <c r="C248" s="9" t="str">
        <f t="shared" si="33"/>
        <v>Central WA (Grant-Kittitas-Klickitat-Skamania-Yakima)</v>
      </c>
      <c r="D248" s="4" t="s">
        <v>76</v>
      </c>
      <c r="E248" s="7" t="s">
        <v>13</v>
      </c>
      <c r="F248" s="2">
        <f t="shared" si="34"/>
        <v>49</v>
      </c>
      <c r="G248" s="2">
        <f t="shared" si="35"/>
        <v>49</v>
      </c>
      <c r="H248" s="2">
        <f t="shared" si="36"/>
        <v>49.000000000000007</v>
      </c>
      <c r="I248">
        <v>51</v>
      </c>
      <c r="J248">
        <v>47</v>
      </c>
      <c r="K248">
        <v>45</v>
      </c>
      <c r="L248">
        <v>41</v>
      </c>
      <c r="M248">
        <v>42</v>
      </c>
      <c r="N248">
        <v>33</v>
      </c>
      <c r="O248">
        <v>29</v>
      </c>
      <c r="P248">
        <v>30</v>
      </c>
      <c r="Q248">
        <v>19</v>
      </c>
      <c r="R248">
        <v>22</v>
      </c>
      <c r="U248" s="72">
        <f t="shared" si="37"/>
        <v>506</v>
      </c>
      <c r="V248" s="9">
        <f t="shared" si="38"/>
        <v>100</v>
      </c>
      <c r="W248" s="9">
        <f t="shared" si="39"/>
        <v>49</v>
      </c>
      <c r="Y248">
        <v>13</v>
      </c>
      <c r="Z248">
        <v>10</v>
      </c>
      <c r="AA248">
        <v>1</v>
      </c>
      <c r="AC248" s="9">
        <f t="shared" si="30"/>
        <v>0.26530612244897961</v>
      </c>
      <c r="AD248" s="9">
        <f t="shared" si="31"/>
        <v>0.20408163265306123</v>
      </c>
      <c r="AE248" s="9">
        <f t="shared" si="32"/>
        <v>2.0408163265306121E-2</v>
      </c>
    </row>
    <row r="249" spans="1:31">
      <c r="A249" s="9" t="s">
        <v>108</v>
      </c>
      <c r="B249" s="9" t="s">
        <v>113</v>
      </c>
      <c r="C249" s="9" t="str">
        <f t="shared" si="33"/>
        <v>Rural SW WA (Cowlitz-Grays Harbor -Lewis - Mason -Pacific-Wahkiakum)</v>
      </c>
      <c r="D249" s="5" t="s">
        <v>77</v>
      </c>
      <c r="E249" s="7" t="s">
        <v>14</v>
      </c>
      <c r="F249" s="2">
        <f t="shared" si="34"/>
        <v>41.5</v>
      </c>
      <c r="G249" s="2">
        <f t="shared" si="35"/>
        <v>41.5</v>
      </c>
      <c r="H249" s="2">
        <f t="shared" si="36"/>
        <v>41.5</v>
      </c>
      <c r="I249">
        <v>50</v>
      </c>
      <c r="J249">
        <v>33</v>
      </c>
      <c r="K249">
        <v>51</v>
      </c>
      <c r="L249">
        <v>30</v>
      </c>
      <c r="M249">
        <v>53</v>
      </c>
      <c r="N249">
        <v>36</v>
      </c>
      <c r="O249">
        <v>33</v>
      </c>
      <c r="P249">
        <v>37</v>
      </c>
      <c r="Q249">
        <v>23</v>
      </c>
      <c r="R249">
        <v>15</v>
      </c>
      <c r="U249" s="72">
        <f t="shared" si="37"/>
        <v>485.5</v>
      </c>
      <c r="V249" s="9">
        <f t="shared" si="38"/>
        <v>108</v>
      </c>
      <c r="W249" s="9">
        <f t="shared" si="39"/>
        <v>41.5</v>
      </c>
      <c r="Y249">
        <v>9</v>
      </c>
      <c r="Z249">
        <v>20</v>
      </c>
      <c r="AA249">
        <v>3</v>
      </c>
      <c r="AC249" s="9">
        <f t="shared" si="30"/>
        <v>0.21686746987951808</v>
      </c>
      <c r="AD249" s="9">
        <f t="shared" si="31"/>
        <v>0.48192771084337349</v>
      </c>
      <c r="AE249" s="9">
        <f t="shared" si="32"/>
        <v>7.2289156626506021E-2</v>
      </c>
    </row>
    <row r="250" spans="1:31">
      <c r="A250" s="9" t="s">
        <v>108</v>
      </c>
      <c r="B250" s="9" t="s">
        <v>113</v>
      </c>
      <c r="C250" s="9" t="str">
        <f t="shared" si="33"/>
        <v>Skagit-San Juan -Island</v>
      </c>
      <c r="D250" s="5" t="s">
        <v>78</v>
      </c>
      <c r="E250" s="7" t="s">
        <v>15</v>
      </c>
      <c r="F250" s="2">
        <f t="shared" si="34"/>
        <v>64</v>
      </c>
      <c r="G250" s="2">
        <f t="shared" si="35"/>
        <v>64</v>
      </c>
      <c r="H250" s="2">
        <f t="shared" si="36"/>
        <v>64</v>
      </c>
      <c r="I250">
        <v>72</v>
      </c>
      <c r="J250">
        <v>56</v>
      </c>
      <c r="K250">
        <v>65</v>
      </c>
      <c r="L250">
        <v>85</v>
      </c>
      <c r="M250">
        <v>65</v>
      </c>
      <c r="N250">
        <v>54</v>
      </c>
      <c r="O250">
        <v>50</v>
      </c>
      <c r="P250">
        <v>41</v>
      </c>
      <c r="Q250">
        <v>18</v>
      </c>
      <c r="R250">
        <v>29</v>
      </c>
      <c r="U250" s="72">
        <f t="shared" si="37"/>
        <v>727</v>
      </c>
      <c r="V250" s="9">
        <f t="shared" si="38"/>
        <v>138</v>
      </c>
      <c r="W250" s="9">
        <f t="shared" si="39"/>
        <v>64</v>
      </c>
      <c r="Y250">
        <v>28</v>
      </c>
      <c r="Z250">
        <v>37</v>
      </c>
      <c r="AA250">
        <v>20</v>
      </c>
      <c r="AC250" s="9">
        <f t="shared" si="30"/>
        <v>0.4375</v>
      </c>
      <c r="AD250" s="9">
        <f t="shared" si="31"/>
        <v>0.578125</v>
      </c>
      <c r="AE250" s="9">
        <f t="shared" si="32"/>
        <v>0.3125</v>
      </c>
    </row>
    <row r="251" spans="1:31">
      <c r="A251" s="9" t="s">
        <v>108</v>
      </c>
      <c r="B251" s="9" t="s">
        <v>113</v>
      </c>
      <c r="C251" s="9" t="str">
        <f t="shared" si="33"/>
        <v>Clallam-Jefferson-Kitsap</v>
      </c>
      <c r="D251" s="5" t="s">
        <v>79</v>
      </c>
      <c r="E251" s="7" t="s">
        <v>16</v>
      </c>
      <c r="F251" s="2">
        <f t="shared" si="34"/>
        <v>14.5</v>
      </c>
      <c r="G251" s="2">
        <f t="shared" si="35"/>
        <v>14.499999999999998</v>
      </c>
      <c r="H251" s="2">
        <f t="shared" si="36"/>
        <v>0</v>
      </c>
      <c r="I251">
        <v>17</v>
      </c>
      <c r="J251">
        <v>12</v>
      </c>
      <c r="K251">
        <v>25</v>
      </c>
      <c r="L251">
        <v>9</v>
      </c>
      <c r="M251">
        <v>12</v>
      </c>
      <c r="N251">
        <v>14</v>
      </c>
      <c r="O251">
        <v>9</v>
      </c>
      <c r="P251">
        <v>12</v>
      </c>
      <c r="Q251">
        <v>6</v>
      </c>
      <c r="R251">
        <v>3</v>
      </c>
      <c r="U251" s="72">
        <f t="shared" si="37"/>
        <v>148</v>
      </c>
      <c r="V251" s="9">
        <f t="shared" si="38"/>
        <v>30</v>
      </c>
      <c r="W251" s="9">
        <f t="shared" si="39"/>
        <v>14.5</v>
      </c>
      <c r="Y251">
        <v>3</v>
      </c>
      <c r="Z251">
        <v>5</v>
      </c>
      <c r="AA251">
        <v>0</v>
      </c>
      <c r="AC251" s="9">
        <f t="shared" si="30"/>
        <v>0.20689655172413793</v>
      </c>
      <c r="AD251" s="9">
        <f t="shared" si="31"/>
        <v>0.34482758620689657</v>
      </c>
      <c r="AE251" s="9">
        <f t="shared" si="32"/>
        <v>0</v>
      </c>
    </row>
    <row r="252" spans="1:31">
      <c r="A252" s="9" t="s">
        <v>108</v>
      </c>
      <c r="B252" s="9" t="s">
        <v>113</v>
      </c>
      <c r="C252" s="9" t="str">
        <f t="shared" si="33"/>
        <v>King</v>
      </c>
      <c r="D252" s="5" t="s">
        <v>80</v>
      </c>
      <c r="E252" s="7" t="s">
        <v>17</v>
      </c>
      <c r="F252" s="2">
        <f t="shared" si="34"/>
        <v>627</v>
      </c>
      <c r="G252" s="2">
        <f t="shared" si="35"/>
        <v>627</v>
      </c>
      <c r="H252" s="2">
        <f t="shared" si="36"/>
        <v>627</v>
      </c>
      <c r="I252">
        <v>647</v>
      </c>
      <c r="J252">
        <v>607</v>
      </c>
      <c r="K252">
        <v>544</v>
      </c>
      <c r="L252">
        <v>543</v>
      </c>
      <c r="M252">
        <v>457</v>
      </c>
      <c r="N252">
        <v>465</v>
      </c>
      <c r="O252">
        <v>354</v>
      </c>
      <c r="P252">
        <v>313</v>
      </c>
      <c r="Q252">
        <v>205</v>
      </c>
      <c r="R252">
        <v>198</v>
      </c>
      <c r="U252" s="72">
        <f t="shared" si="37"/>
        <v>6214</v>
      </c>
      <c r="V252" s="9">
        <f t="shared" si="38"/>
        <v>1070</v>
      </c>
      <c r="W252" s="9">
        <f t="shared" si="39"/>
        <v>627</v>
      </c>
      <c r="Y252">
        <v>82</v>
      </c>
      <c r="Z252">
        <v>157</v>
      </c>
      <c r="AA252">
        <v>19</v>
      </c>
      <c r="AC252" s="9">
        <f t="shared" si="30"/>
        <v>0.13078149920255183</v>
      </c>
      <c r="AD252" s="9">
        <f t="shared" si="31"/>
        <v>0.25039872408293462</v>
      </c>
      <c r="AE252" s="9">
        <f t="shared" si="32"/>
        <v>3.0303030303030304E-2</v>
      </c>
    </row>
    <row r="253" spans="1:31">
      <c r="A253" s="9" t="s">
        <v>108</v>
      </c>
      <c r="B253" s="9" t="s">
        <v>113</v>
      </c>
      <c r="C253" s="9" t="str">
        <f t="shared" si="33"/>
        <v>Clallam-Jefferson-Kitsap</v>
      </c>
      <c r="D253" s="5" t="s">
        <v>81</v>
      </c>
      <c r="E253" s="7" t="s">
        <v>18</v>
      </c>
      <c r="F253" s="2">
        <f t="shared" si="34"/>
        <v>177</v>
      </c>
      <c r="G253" s="2">
        <f t="shared" si="35"/>
        <v>177</v>
      </c>
      <c r="H253" s="2">
        <f t="shared" si="36"/>
        <v>177</v>
      </c>
      <c r="I253">
        <v>193</v>
      </c>
      <c r="J253">
        <v>161</v>
      </c>
      <c r="K253">
        <v>164</v>
      </c>
      <c r="L253">
        <v>131</v>
      </c>
      <c r="M253">
        <v>155</v>
      </c>
      <c r="N253">
        <v>118</v>
      </c>
      <c r="O253">
        <v>142</v>
      </c>
      <c r="P253">
        <v>95</v>
      </c>
      <c r="Q253">
        <v>86</v>
      </c>
      <c r="R253">
        <v>75</v>
      </c>
      <c r="U253" s="72">
        <f t="shared" si="37"/>
        <v>1851</v>
      </c>
      <c r="V253" s="9">
        <f t="shared" si="38"/>
        <v>398</v>
      </c>
      <c r="W253" s="9">
        <f t="shared" si="39"/>
        <v>177</v>
      </c>
      <c r="Y253">
        <v>9</v>
      </c>
      <c r="Z253">
        <v>22</v>
      </c>
      <c r="AA253">
        <v>2</v>
      </c>
      <c r="AC253" s="9">
        <f t="shared" si="30"/>
        <v>5.0847457627118647E-2</v>
      </c>
      <c r="AD253" s="9">
        <f t="shared" si="31"/>
        <v>0.12429378531073447</v>
      </c>
      <c r="AE253" s="9">
        <f t="shared" si="32"/>
        <v>1.1299435028248588E-2</v>
      </c>
    </row>
    <row r="254" spans="1:31">
      <c r="A254" s="9" t="s">
        <v>108</v>
      </c>
      <c r="B254" s="9" t="s">
        <v>113</v>
      </c>
      <c r="C254" s="9" t="str">
        <f t="shared" si="33"/>
        <v>Central WA (Grant-Kittitas-Klickitat-Skamania-Yakima)</v>
      </c>
      <c r="D254" s="5" t="s">
        <v>82</v>
      </c>
      <c r="E254" s="7" t="s">
        <v>19</v>
      </c>
      <c r="F254" s="2">
        <f t="shared" si="34"/>
        <v>49.499999999999993</v>
      </c>
      <c r="G254" s="2">
        <f t="shared" si="35"/>
        <v>49.5</v>
      </c>
      <c r="H254" s="2">
        <f t="shared" si="36"/>
        <v>49.499999999999993</v>
      </c>
      <c r="I254">
        <v>50</v>
      </c>
      <c r="J254">
        <v>49</v>
      </c>
      <c r="K254">
        <v>53</v>
      </c>
      <c r="L254">
        <v>51</v>
      </c>
      <c r="M254">
        <v>36</v>
      </c>
      <c r="N254">
        <v>35</v>
      </c>
      <c r="O254">
        <v>48</v>
      </c>
      <c r="P254">
        <v>22</v>
      </c>
      <c r="Q254">
        <v>23</v>
      </c>
      <c r="R254">
        <v>20</v>
      </c>
      <c r="U254" s="72">
        <f t="shared" si="37"/>
        <v>535.5</v>
      </c>
      <c r="V254" s="9">
        <f t="shared" si="38"/>
        <v>113</v>
      </c>
      <c r="W254" s="9">
        <f t="shared" si="39"/>
        <v>49.5</v>
      </c>
      <c r="Y254">
        <v>8</v>
      </c>
      <c r="Z254">
        <v>12</v>
      </c>
      <c r="AA254">
        <v>1</v>
      </c>
      <c r="AC254" s="9">
        <f t="shared" si="30"/>
        <v>0.16161616161616163</v>
      </c>
      <c r="AD254" s="9">
        <f t="shared" si="31"/>
        <v>0.24242424242424243</v>
      </c>
      <c r="AE254" s="9">
        <f t="shared" si="32"/>
        <v>2.0202020202020204E-2</v>
      </c>
    </row>
    <row r="255" spans="1:31">
      <c r="A255" s="9" t="s">
        <v>108</v>
      </c>
      <c r="B255" s="9" t="s">
        <v>113</v>
      </c>
      <c r="C255" s="9" t="str">
        <f t="shared" si="33"/>
        <v>Central WA (Grant-Kittitas-Klickitat-Skamania-Yakima)</v>
      </c>
      <c r="D255" s="5" t="s">
        <v>83</v>
      </c>
      <c r="E255" s="7" t="s">
        <v>20</v>
      </c>
      <c r="F255" s="2">
        <f t="shared" si="34"/>
        <v>20</v>
      </c>
      <c r="G255" s="2">
        <f t="shared" si="35"/>
        <v>20</v>
      </c>
      <c r="H255" s="2">
        <f t="shared" si="36"/>
        <v>0</v>
      </c>
      <c r="I255">
        <v>14</v>
      </c>
      <c r="J255">
        <v>26</v>
      </c>
      <c r="K255">
        <v>19</v>
      </c>
      <c r="L255">
        <v>18</v>
      </c>
      <c r="M255">
        <v>18</v>
      </c>
      <c r="N255">
        <v>14</v>
      </c>
      <c r="O255">
        <v>9</v>
      </c>
      <c r="P255">
        <v>14</v>
      </c>
      <c r="Q255">
        <v>9</v>
      </c>
      <c r="R255">
        <v>4</v>
      </c>
      <c r="U255" s="72">
        <f t="shared" si="37"/>
        <v>185</v>
      </c>
      <c r="V255" s="9">
        <f t="shared" si="38"/>
        <v>36</v>
      </c>
      <c r="W255" s="9">
        <f t="shared" si="39"/>
        <v>20</v>
      </c>
      <c r="Y255">
        <v>4</v>
      </c>
      <c r="Z255">
        <v>9</v>
      </c>
      <c r="AA255">
        <v>0</v>
      </c>
      <c r="AC255" s="9">
        <f t="shared" si="30"/>
        <v>0.2</v>
      </c>
      <c r="AD255" s="9">
        <f t="shared" si="31"/>
        <v>0.45</v>
      </c>
      <c r="AE255" s="9">
        <f t="shared" si="32"/>
        <v>0</v>
      </c>
    </row>
    <row r="256" spans="1:31">
      <c r="A256" s="9" t="s">
        <v>108</v>
      </c>
      <c r="B256" s="9" t="s">
        <v>113</v>
      </c>
      <c r="C256" s="9" t="str">
        <f t="shared" si="33"/>
        <v>Rural SW WA (Cowlitz-Grays Harbor -Lewis - Mason -Pacific-Wahkiakum)</v>
      </c>
      <c r="D256" s="5" t="s">
        <v>84</v>
      </c>
      <c r="E256" s="7" t="s">
        <v>21</v>
      </c>
      <c r="F256" s="2">
        <f t="shared" si="34"/>
        <v>77.5</v>
      </c>
      <c r="G256" s="2">
        <f t="shared" si="35"/>
        <v>77.5</v>
      </c>
      <c r="H256" s="2">
        <f t="shared" si="36"/>
        <v>0</v>
      </c>
      <c r="I256">
        <v>80</v>
      </c>
      <c r="J256">
        <v>75</v>
      </c>
      <c r="K256">
        <v>70</v>
      </c>
      <c r="L256">
        <v>65</v>
      </c>
      <c r="M256">
        <v>53</v>
      </c>
      <c r="N256">
        <v>49</v>
      </c>
      <c r="O256">
        <v>44</v>
      </c>
      <c r="P256">
        <v>47</v>
      </c>
      <c r="Q256">
        <v>41</v>
      </c>
      <c r="R256">
        <v>29</v>
      </c>
      <c r="U256" s="72">
        <f t="shared" si="37"/>
        <v>708</v>
      </c>
      <c r="V256" s="9">
        <f t="shared" si="38"/>
        <v>161</v>
      </c>
      <c r="W256" s="9">
        <f t="shared" si="39"/>
        <v>77.5</v>
      </c>
      <c r="Y256">
        <v>15</v>
      </c>
      <c r="Z256">
        <v>18</v>
      </c>
      <c r="AA256">
        <v>0</v>
      </c>
      <c r="AC256" s="9">
        <f t="shared" si="30"/>
        <v>0.19354838709677419</v>
      </c>
      <c r="AD256" s="9">
        <f t="shared" si="31"/>
        <v>0.23225806451612904</v>
      </c>
      <c r="AE256" s="9">
        <f t="shared" si="32"/>
        <v>0</v>
      </c>
    </row>
    <row r="257" spans="1:31">
      <c r="A257" s="9" t="s">
        <v>108</v>
      </c>
      <c r="B257" s="9" t="s">
        <v>113</v>
      </c>
      <c r="C257" s="9" t="str">
        <f t="shared" si="33"/>
        <v>NE WA (Ferry, Stevens, Lincoln, Pend Orielle)</v>
      </c>
      <c r="D257" s="5" t="s">
        <v>85</v>
      </c>
      <c r="E257" s="7" t="s">
        <v>22</v>
      </c>
      <c r="F257" s="2">
        <f t="shared" si="34"/>
        <v>18</v>
      </c>
      <c r="G257" s="2">
        <f t="shared" si="35"/>
        <v>18</v>
      </c>
      <c r="H257" s="2">
        <f t="shared" si="36"/>
        <v>0</v>
      </c>
      <c r="I257">
        <v>18</v>
      </c>
      <c r="J257">
        <v>18</v>
      </c>
      <c r="K257">
        <v>13</v>
      </c>
      <c r="L257">
        <v>20</v>
      </c>
      <c r="M257">
        <v>11</v>
      </c>
      <c r="N257">
        <v>16</v>
      </c>
      <c r="O257">
        <v>18</v>
      </c>
      <c r="P257">
        <v>9</v>
      </c>
      <c r="Q257">
        <v>8</v>
      </c>
      <c r="R257">
        <v>1</v>
      </c>
      <c r="U257" s="72">
        <f t="shared" si="37"/>
        <v>168</v>
      </c>
      <c r="V257" s="9">
        <f t="shared" si="38"/>
        <v>36</v>
      </c>
      <c r="W257" s="9">
        <f t="shared" si="39"/>
        <v>18</v>
      </c>
      <c r="Y257">
        <v>1</v>
      </c>
      <c r="Z257">
        <v>1</v>
      </c>
      <c r="AA257">
        <v>0</v>
      </c>
      <c r="AC257" s="9">
        <f t="shared" ref="AC257:AC320" si="40">Y257/W257</f>
        <v>5.5555555555555552E-2</v>
      </c>
      <c r="AD257" s="9">
        <f t="shared" ref="AD257:AD320" si="41">Z257/W257</f>
        <v>5.5555555555555552E-2</v>
      </c>
      <c r="AE257" s="9">
        <f t="shared" ref="AE257:AE320" si="42">AA257/W257</f>
        <v>0</v>
      </c>
    </row>
    <row r="258" spans="1:31">
      <c r="A258" s="9" t="s">
        <v>108</v>
      </c>
      <c r="B258" s="9" t="s">
        <v>113</v>
      </c>
      <c r="C258" s="9" t="str">
        <f t="shared" ref="C258:C321" si="43">VLOOKUP(D258,$AL$4:$AN$42,3,)</f>
        <v>Rural SW WA (Cowlitz-Grays Harbor -Lewis - Mason -Pacific-Wahkiakum)</v>
      </c>
      <c r="D258" s="5" t="s">
        <v>86</v>
      </c>
      <c r="E258" s="7" t="s">
        <v>23</v>
      </c>
      <c r="F258" s="2">
        <f t="shared" si="34"/>
        <v>50</v>
      </c>
      <c r="G258" s="2">
        <f t="shared" si="35"/>
        <v>49.999999999999993</v>
      </c>
      <c r="H258" s="2">
        <f t="shared" si="36"/>
        <v>0</v>
      </c>
      <c r="I258">
        <v>53</v>
      </c>
      <c r="J258">
        <v>47</v>
      </c>
      <c r="K258">
        <v>47</v>
      </c>
      <c r="L258">
        <v>49</v>
      </c>
      <c r="M258">
        <v>41</v>
      </c>
      <c r="N258">
        <v>31</v>
      </c>
      <c r="O258">
        <v>31</v>
      </c>
      <c r="P258">
        <v>24</v>
      </c>
      <c r="Q258">
        <v>26</v>
      </c>
      <c r="R258">
        <v>24</v>
      </c>
      <c r="U258" s="72">
        <f t="shared" si="37"/>
        <v>473</v>
      </c>
      <c r="V258" s="9">
        <f t="shared" si="38"/>
        <v>105</v>
      </c>
      <c r="W258" s="9">
        <f t="shared" si="39"/>
        <v>50</v>
      </c>
      <c r="Y258">
        <v>9</v>
      </c>
      <c r="Z258">
        <v>14</v>
      </c>
      <c r="AA258">
        <v>0</v>
      </c>
      <c r="AC258" s="9">
        <f t="shared" si="40"/>
        <v>0.18</v>
      </c>
      <c r="AD258" s="9">
        <f t="shared" si="41"/>
        <v>0.28000000000000003</v>
      </c>
      <c r="AE258" s="9">
        <f t="shared" si="42"/>
        <v>0</v>
      </c>
    </row>
    <row r="259" spans="1:31">
      <c r="A259" s="9" t="s">
        <v>108</v>
      </c>
      <c r="B259" s="9" t="s">
        <v>113</v>
      </c>
      <c r="C259" s="9" t="str">
        <f t="shared" si="43"/>
        <v>Chelan-Douglas-Okanogan</v>
      </c>
      <c r="D259" s="5" t="s">
        <v>87</v>
      </c>
      <c r="E259" s="7" t="s">
        <v>24</v>
      </c>
      <c r="F259" s="2">
        <f t="shared" ref="F259:F322" si="44">IF(Y259&gt;0,Y259/AC259,0)</f>
        <v>33.5</v>
      </c>
      <c r="G259" s="2">
        <f t="shared" ref="G259:G322" si="45">IF(Z259&gt;0,Z259/AD259,0)</f>
        <v>33.5</v>
      </c>
      <c r="H259" s="2">
        <f t="shared" ref="H259:H322" si="46">IF(AA259&gt;0,AA259/AE259,0)</f>
        <v>33.5</v>
      </c>
      <c r="I259">
        <v>29</v>
      </c>
      <c r="J259">
        <v>38</v>
      </c>
      <c r="K259">
        <v>22</v>
      </c>
      <c r="L259">
        <v>37</v>
      </c>
      <c r="M259">
        <v>23</v>
      </c>
      <c r="N259">
        <v>26</v>
      </c>
      <c r="O259">
        <v>17</v>
      </c>
      <c r="P259">
        <v>13</v>
      </c>
      <c r="Q259">
        <v>12</v>
      </c>
      <c r="R259">
        <v>6</v>
      </c>
      <c r="U259" s="72">
        <f t="shared" ref="U259:U322" si="47">SUM(F259:T259)</f>
        <v>323.5</v>
      </c>
      <c r="V259" s="9">
        <f t="shared" ref="V259:V322" si="48">SUM(O259:T259)</f>
        <v>48</v>
      </c>
      <c r="W259" s="9">
        <f t="shared" ref="W259:W322" si="49">AVERAGE(I259:J259)</f>
        <v>33.5</v>
      </c>
      <c r="Y259">
        <v>7</v>
      </c>
      <c r="Z259">
        <v>13</v>
      </c>
      <c r="AA259">
        <v>6</v>
      </c>
      <c r="AC259" s="9">
        <f t="shared" si="40"/>
        <v>0.20895522388059701</v>
      </c>
      <c r="AD259" s="9">
        <f t="shared" si="41"/>
        <v>0.38805970149253732</v>
      </c>
      <c r="AE259" s="9">
        <f t="shared" si="42"/>
        <v>0.17910447761194029</v>
      </c>
    </row>
    <row r="260" spans="1:31">
      <c r="A260" s="9" t="s">
        <v>108</v>
      </c>
      <c r="B260" s="9" t="s">
        <v>113</v>
      </c>
      <c r="C260" s="9" t="str">
        <f t="shared" si="43"/>
        <v>Rural SW WA (Cowlitz-Grays Harbor -Lewis - Mason -Pacific-Wahkiakum)</v>
      </c>
      <c r="D260" s="5" t="s">
        <v>88</v>
      </c>
      <c r="E260" s="7" t="s">
        <v>25</v>
      </c>
      <c r="F260" s="2">
        <f t="shared" si="44"/>
        <v>15.5</v>
      </c>
      <c r="G260" s="2">
        <f t="shared" si="45"/>
        <v>15.5</v>
      </c>
      <c r="H260" s="2">
        <f t="shared" si="46"/>
        <v>0</v>
      </c>
      <c r="I260">
        <v>19</v>
      </c>
      <c r="J260">
        <v>12</v>
      </c>
      <c r="K260">
        <v>19</v>
      </c>
      <c r="L260">
        <v>13</v>
      </c>
      <c r="M260">
        <v>8</v>
      </c>
      <c r="N260">
        <v>10</v>
      </c>
      <c r="O260">
        <v>10</v>
      </c>
      <c r="P260">
        <v>7</v>
      </c>
      <c r="Q260">
        <v>5</v>
      </c>
      <c r="R260">
        <v>7</v>
      </c>
      <c r="U260" s="72">
        <f t="shared" si="47"/>
        <v>141</v>
      </c>
      <c r="V260" s="9">
        <f t="shared" si="48"/>
        <v>29</v>
      </c>
      <c r="W260" s="9">
        <f t="shared" si="49"/>
        <v>15.5</v>
      </c>
      <c r="Y260">
        <v>2</v>
      </c>
      <c r="Z260">
        <v>8</v>
      </c>
      <c r="AA260">
        <v>0</v>
      </c>
      <c r="AC260" s="9">
        <f t="shared" si="40"/>
        <v>0.12903225806451613</v>
      </c>
      <c r="AD260" s="9">
        <f t="shared" si="41"/>
        <v>0.5161290322580645</v>
      </c>
      <c r="AE260" s="9">
        <f t="shared" si="42"/>
        <v>0</v>
      </c>
    </row>
    <row r="261" spans="1:31">
      <c r="A261" s="9" t="s">
        <v>108</v>
      </c>
      <c r="B261" s="9" t="s">
        <v>113</v>
      </c>
      <c r="C261" s="9" t="str">
        <f t="shared" si="43"/>
        <v>NE WA (Ferry, Stevens, Lincoln, Pend Orielle)</v>
      </c>
      <c r="D261" s="5" t="s">
        <v>89</v>
      </c>
      <c r="E261" s="7" t="s">
        <v>26</v>
      </c>
      <c r="F261" s="2">
        <f t="shared" si="44"/>
        <v>18</v>
      </c>
      <c r="G261" s="2">
        <f t="shared" si="45"/>
        <v>18</v>
      </c>
      <c r="H261" s="2">
        <f t="shared" si="46"/>
        <v>0</v>
      </c>
      <c r="I261">
        <v>19</v>
      </c>
      <c r="J261">
        <v>17</v>
      </c>
      <c r="K261">
        <v>17</v>
      </c>
      <c r="L261">
        <v>20</v>
      </c>
      <c r="M261">
        <v>7</v>
      </c>
      <c r="N261">
        <v>11</v>
      </c>
      <c r="O261">
        <v>9</v>
      </c>
      <c r="P261">
        <v>7</v>
      </c>
      <c r="Q261">
        <v>11</v>
      </c>
      <c r="R261">
        <v>6</v>
      </c>
      <c r="U261" s="72">
        <f t="shared" si="47"/>
        <v>160</v>
      </c>
      <c r="V261" s="9">
        <f t="shared" si="48"/>
        <v>33</v>
      </c>
      <c r="W261" s="9">
        <f t="shared" si="49"/>
        <v>18</v>
      </c>
      <c r="Y261">
        <v>3</v>
      </c>
      <c r="Z261">
        <v>4</v>
      </c>
      <c r="AA261">
        <v>0</v>
      </c>
      <c r="AC261" s="9">
        <f t="shared" si="40"/>
        <v>0.16666666666666666</v>
      </c>
      <c r="AD261" s="9">
        <f t="shared" si="41"/>
        <v>0.22222222222222221</v>
      </c>
      <c r="AE261" s="9">
        <f t="shared" si="42"/>
        <v>0</v>
      </c>
    </row>
    <row r="262" spans="1:31">
      <c r="A262" s="9" t="s">
        <v>108</v>
      </c>
      <c r="B262" s="9" t="s">
        <v>113</v>
      </c>
      <c r="C262" s="9" t="str">
        <f t="shared" si="43"/>
        <v>Pierce</v>
      </c>
      <c r="D262" s="5" t="s">
        <v>90</v>
      </c>
      <c r="E262" s="7" t="s">
        <v>27</v>
      </c>
      <c r="F262" s="2">
        <f t="shared" si="44"/>
        <v>472.99999999999994</v>
      </c>
      <c r="G262" s="2">
        <f t="shared" si="45"/>
        <v>473</v>
      </c>
      <c r="H262" s="2">
        <f t="shared" si="46"/>
        <v>473</v>
      </c>
      <c r="I262">
        <v>465</v>
      </c>
      <c r="J262">
        <v>481</v>
      </c>
      <c r="K262">
        <v>433</v>
      </c>
      <c r="L262">
        <v>373</v>
      </c>
      <c r="M262">
        <v>374</v>
      </c>
      <c r="N262">
        <v>320</v>
      </c>
      <c r="O262">
        <v>237</v>
      </c>
      <c r="P262">
        <v>217</v>
      </c>
      <c r="Q262">
        <v>186</v>
      </c>
      <c r="R262">
        <v>135</v>
      </c>
      <c r="U262" s="72">
        <f t="shared" si="47"/>
        <v>4640</v>
      </c>
      <c r="V262" s="9">
        <f t="shared" si="48"/>
        <v>775</v>
      </c>
      <c r="W262" s="9">
        <f t="shared" si="49"/>
        <v>473</v>
      </c>
      <c r="Y262">
        <v>62</v>
      </c>
      <c r="Z262">
        <v>110</v>
      </c>
      <c r="AA262">
        <v>13</v>
      </c>
      <c r="AC262" s="9">
        <f t="shared" si="40"/>
        <v>0.13107822410147993</v>
      </c>
      <c r="AD262" s="9">
        <f t="shared" si="41"/>
        <v>0.23255813953488372</v>
      </c>
      <c r="AE262" s="9">
        <f t="shared" si="42"/>
        <v>2.748414376321353E-2</v>
      </c>
    </row>
    <row r="263" spans="1:31">
      <c r="A263" s="9" t="s">
        <v>108</v>
      </c>
      <c r="B263" s="9" t="s">
        <v>113</v>
      </c>
      <c r="C263" s="9" t="str">
        <f t="shared" si="43"/>
        <v>Skagit-San Juan -Island</v>
      </c>
      <c r="D263" s="5" t="s">
        <v>91</v>
      </c>
      <c r="E263" s="7" t="s">
        <v>28</v>
      </c>
      <c r="F263" s="2">
        <f t="shared" si="44"/>
        <v>12</v>
      </c>
      <c r="G263" s="2">
        <f t="shared" si="45"/>
        <v>12</v>
      </c>
      <c r="H263" s="2">
        <f t="shared" si="46"/>
        <v>12</v>
      </c>
      <c r="I263">
        <v>13</v>
      </c>
      <c r="J263">
        <v>11</v>
      </c>
      <c r="K263">
        <v>9</v>
      </c>
      <c r="L263">
        <v>11</v>
      </c>
      <c r="M263">
        <v>6</v>
      </c>
      <c r="N263">
        <v>4</v>
      </c>
      <c r="O263">
        <v>3</v>
      </c>
      <c r="P263">
        <v>3</v>
      </c>
      <c r="Q263">
        <v>3</v>
      </c>
      <c r="R263">
        <v>1</v>
      </c>
      <c r="U263" s="72">
        <f t="shared" si="47"/>
        <v>100</v>
      </c>
      <c r="V263" s="9">
        <f t="shared" si="48"/>
        <v>10</v>
      </c>
      <c r="W263" s="9">
        <f t="shared" si="49"/>
        <v>12</v>
      </c>
      <c r="Y263">
        <v>2</v>
      </c>
      <c r="Z263">
        <v>4</v>
      </c>
      <c r="AA263">
        <v>2</v>
      </c>
      <c r="AC263" s="9">
        <f t="shared" si="40"/>
        <v>0.16666666666666666</v>
      </c>
      <c r="AD263" s="9">
        <f t="shared" si="41"/>
        <v>0.33333333333333331</v>
      </c>
      <c r="AE263" s="9">
        <f t="shared" si="42"/>
        <v>0.16666666666666666</v>
      </c>
    </row>
    <row r="264" spans="1:31">
      <c r="A264" s="9" t="s">
        <v>108</v>
      </c>
      <c r="B264" s="9" t="s">
        <v>113</v>
      </c>
      <c r="C264" s="9" t="str">
        <f t="shared" si="43"/>
        <v>Skagit-San Juan -Island</v>
      </c>
      <c r="D264" s="5" t="s">
        <v>92</v>
      </c>
      <c r="E264" s="7" t="s">
        <v>29</v>
      </c>
      <c r="F264" s="2">
        <f t="shared" si="44"/>
        <v>97.5</v>
      </c>
      <c r="G264" s="2">
        <f t="shared" si="45"/>
        <v>97.5</v>
      </c>
      <c r="H264" s="2">
        <f t="shared" si="46"/>
        <v>97.5</v>
      </c>
      <c r="I264">
        <v>98</v>
      </c>
      <c r="J264">
        <v>97</v>
      </c>
      <c r="K264">
        <v>108</v>
      </c>
      <c r="L264">
        <v>76</v>
      </c>
      <c r="M264">
        <v>72</v>
      </c>
      <c r="N264">
        <v>71</v>
      </c>
      <c r="O264">
        <v>51</v>
      </c>
      <c r="P264">
        <v>60</v>
      </c>
      <c r="Q264">
        <v>40</v>
      </c>
      <c r="R264">
        <v>18</v>
      </c>
      <c r="U264" s="72">
        <f t="shared" si="47"/>
        <v>983.5</v>
      </c>
      <c r="V264" s="9">
        <f t="shared" si="48"/>
        <v>169</v>
      </c>
      <c r="W264" s="9">
        <f t="shared" si="49"/>
        <v>97.5</v>
      </c>
      <c r="Y264">
        <v>17</v>
      </c>
      <c r="Z264">
        <v>26</v>
      </c>
      <c r="AA264">
        <v>13</v>
      </c>
      <c r="AC264" s="9">
        <f t="shared" si="40"/>
        <v>0.17435897435897435</v>
      </c>
      <c r="AD264" s="9">
        <f t="shared" si="41"/>
        <v>0.26666666666666666</v>
      </c>
      <c r="AE264" s="9">
        <f t="shared" si="42"/>
        <v>0.13333333333333333</v>
      </c>
    </row>
    <row r="265" spans="1:31">
      <c r="A265" s="9" t="s">
        <v>108</v>
      </c>
      <c r="B265" s="9" t="s">
        <v>113</v>
      </c>
      <c r="C265" s="9" t="str">
        <f t="shared" si="43"/>
        <v>Central WA (Grant-Kittitas-Klickitat-Skamania-Yakima)</v>
      </c>
      <c r="D265" s="5" t="s">
        <v>93</v>
      </c>
      <c r="E265" s="7" t="s">
        <v>30</v>
      </c>
      <c r="F265" s="2">
        <f t="shared" si="44"/>
        <v>0</v>
      </c>
      <c r="G265" s="2">
        <f t="shared" si="45"/>
        <v>0</v>
      </c>
      <c r="H265" s="2">
        <f t="shared" si="46"/>
        <v>0</v>
      </c>
      <c r="I265">
        <v>5</v>
      </c>
      <c r="J265">
        <v>4</v>
      </c>
      <c r="K265">
        <v>5</v>
      </c>
      <c r="L265">
        <v>10</v>
      </c>
      <c r="M265">
        <v>1</v>
      </c>
      <c r="N265">
        <v>7</v>
      </c>
      <c r="O265">
        <v>4</v>
      </c>
      <c r="P265">
        <v>3</v>
      </c>
      <c r="Q265">
        <v>2</v>
      </c>
      <c r="R265">
        <v>2</v>
      </c>
      <c r="U265" s="72">
        <f t="shared" si="47"/>
        <v>43</v>
      </c>
      <c r="V265" s="9">
        <f t="shared" si="48"/>
        <v>11</v>
      </c>
      <c r="W265" s="9">
        <f t="shared" si="49"/>
        <v>4.5</v>
      </c>
      <c r="Y265">
        <v>0</v>
      </c>
      <c r="Z265">
        <v>0</v>
      </c>
      <c r="AA265">
        <v>0</v>
      </c>
      <c r="AC265" s="9">
        <f t="shared" si="40"/>
        <v>0</v>
      </c>
      <c r="AD265" s="9">
        <f t="shared" si="41"/>
        <v>0</v>
      </c>
      <c r="AE265" s="9">
        <f t="shared" si="42"/>
        <v>0</v>
      </c>
    </row>
    <row r="266" spans="1:31">
      <c r="A266" s="9" t="s">
        <v>108</v>
      </c>
      <c r="B266" s="9" t="s">
        <v>113</v>
      </c>
      <c r="C266" s="9" t="str">
        <f t="shared" si="43"/>
        <v>Snohomish</v>
      </c>
      <c r="D266" s="5" t="s">
        <v>94</v>
      </c>
      <c r="E266" s="7" t="s">
        <v>31</v>
      </c>
      <c r="F266" s="2">
        <f t="shared" si="44"/>
        <v>484.5</v>
      </c>
      <c r="G266" s="2">
        <f t="shared" si="45"/>
        <v>484.5</v>
      </c>
      <c r="H266" s="2">
        <f t="shared" si="46"/>
        <v>484.5</v>
      </c>
      <c r="I266">
        <v>475</v>
      </c>
      <c r="J266">
        <v>494</v>
      </c>
      <c r="K266">
        <v>427</v>
      </c>
      <c r="L266">
        <v>387</v>
      </c>
      <c r="M266">
        <v>348</v>
      </c>
      <c r="N266">
        <v>276</v>
      </c>
      <c r="O266">
        <v>278</v>
      </c>
      <c r="P266">
        <v>213</v>
      </c>
      <c r="Q266">
        <v>143</v>
      </c>
      <c r="R266">
        <v>142</v>
      </c>
      <c r="U266" s="72">
        <f t="shared" si="47"/>
        <v>4636.5</v>
      </c>
      <c r="V266" s="9">
        <f t="shared" si="48"/>
        <v>776</v>
      </c>
      <c r="W266" s="9">
        <f t="shared" si="49"/>
        <v>484.5</v>
      </c>
      <c r="Y266">
        <v>69</v>
      </c>
      <c r="Z266">
        <v>110</v>
      </c>
      <c r="AA266">
        <v>14</v>
      </c>
      <c r="AC266" s="9">
        <f t="shared" si="40"/>
        <v>0.14241486068111456</v>
      </c>
      <c r="AD266" s="9">
        <f t="shared" si="41"/>
        <v>0.22703818369453044</v>
      </c>
      <c r="AE266" s="9">
        <f t="shared" si="42"/>
        <v>2.8895768833849329E-2</v>
      </c>
    </row>
    <row r="267" spans="1:31">
      <c r="A267" s="9" t="s">
        <v>108</v>
      </c>
      <c r="B267" s="9" t="s">
        <v>113</v>
      </c>
      <c r="C267" s="9" t="str">
        <f t="shared" si="43"/>
        <v>Spokane</v>
      </c>
      <c r="D267" s="5" t="s">
        <v>95</v>
      </c>
      <c r="E267" s="7" t="s">
        <v>32</v>
      </c>
      <c r="F267" s="2">
        <f t="shared" si="44"/>
        <v>323</v>
      </c>
      <c r="G267" s="2">
        <f t="shared" si="45"/>
        <v>323</v>
      </c>
      <c r="H267" s="2">
        <f t="shared" si="46"/>
        <v>323</v>
      </c>
      <c r="I267">
        <v>349</v>
      </c>
      <c r="J267">
        <v>297</v>
      </c>
      <c r="K267">
        <v>322</v>
      </c>
      <c r="L267">
        <v>270</v>
      </c>
      <c r="M267">
        <v>252</v>
      </c>
      <c r="N267">
        <v>226</v>
      </c>
      <c r="O267">
        <v>191</v>
      </c>
      <c r="P267">
        <v>165</v>
      </c>
      <c r="Q267">
        <v>127</v>
      </c>
      <c r="R267">
        <v>93</v>
      </c>
      <c r="U267" s="72">
        <f t="shared" si="47"/>
        <v>3261</v>
      </c>
      <c r="V267" s="9">
        <f t="shared" si="48"/>
        <v>576</v>
      </c>
      <c r="W267" s="9">
        <f t="shared" si="49"/>
        <v>323</v>
      </c>
      <c r="Y267">
        <v>42</v>
      </c>
      <c r="Z267">
        <v>62</v>
      </c>
      <c r="AA267">
        <v>4</v>
      </c>
      <c r="AC267" s="9">
        <f t="shared" si="40"/>
        <v>0.13003095975232198</v>
      </c>
      <c r="AD267" s="9">
        <f t="shared" si="41"/>
        <v>0.19195046439628483</v>
      </c>
      <c r="AE267" s="9">
        <f t="shared" si="42"/>
        <v>1.238390092879257E-2</v>
      </c>
    </row>
    <row r="268" spans="1:31">
      <c r="A268" s="9" t="s">
        <v>108</v>
      </c>
      <c r="B268" s="9" t="s">
        <v>113</v>
      </c>
      <c r="C268" s="9" t="str">
        <f t="shared" si="43"/>
        <v>NE WA (Ferry, Stevens, Lincoln, Pend Orielle)</v>
      </c>
      <c r="D268" s="5" t="s">
        <v>96</v>
      </c>
      <c r="E268" s="7" t="s">
        <v>33</v>
      </c>
      <c r="F268" s="2">
        <f t="shared" si="44"/>
        <v>40</v>
      </c>
      <c r="G268" s="2">
        <f t="shared" si="45"/>
        <v>40</v>
      </c>
      <c r="H268" s="2">
        <f t="shared" si="46"/>
        <v>40</v>
      </c>
      <c r="I268">
        <v>37</v>
      </c>
      <c r="J268">
        <v>43</v>
      </c>
      <c r="K268">
        <v>41</v>
      </c>
      <c r="L268">
        <v>34</v>
      </c>
      <c r="M268">
        <v>30</v>
      </c>
      <c r="N268">
        <v>27</v>
      </c>
      <c r="O268">
        <v>20</v>
      </c>
      <c r="P268">
        <v>23</v>
      </c>
      <c r="Q268">
        <v>22</v>
      </c>
      <c r="R268">
        <v>10</v>
      </c>
      <c r="U268" s="72">
        <f t="shared" si="47"/>
        <v>407</v>
      </c>
      <c r="V268" s="9">
        <f t="shared" si="48"/>
        <v>75</v>
      </c>
      <c r="W268" s="9">
        <f t="shared" si="49"/>
        <v>40</v>
      </c>
      <c r="Y268">
        <v>7</v>
      </c>
      <c r="Z268">
        <v>11</v>
      </c>
      <c r="AA268">
        <v>3</v>
      </c>
      <c r="AC268" s="9">
        <f t="shared" si="40"/>
        <v>0.17499999999999999</v>
      </c>
      <c r="AD268" s="9">
        <f t="shared" si="41"/>
        <v>0.27500000000000002</v>
      </c>
      <c r="AE268" s="9">
        <f t="shared" si="42"/>
        <v>7.4999999999999997E-2</v>
      </c>
    </row>
    <row r="269" spans="1:31">
      <c r="A269" s="9" t="s">
        <v>108</v>
      </c>
      <c r="B269" s="9" t="s">
        <v>113</v>
      </c>
      <c r="C269" s="9" t="str">
        <f t="shared" si="43"/>
        <v>Thurston</v>
      </c>
      <c r="D269" s="5" t="s">
        <v>97</v>
      </c>
      <c r="E269" s="7" t="s">
        <v>34</v>
      </c>
      <c r="F269" s="2">
        <f t="shared" si="44"/>
        <v>194</v>
      </c>
      <c r="G269" s="2">
        <f t="shared" si="45"/>
        <v>194</v>
      </c>
      <c r="H269" s="2">
        <f t="shared" si="46"/>
        <v>194</v>
      </c>
      <c r="I269">
        <v>192</v>
      </c>
      <c r="J269">
        <v>196</v>
      </c>
      <c r="K269">
        <v>183</v>
      </c>
      <c r="L269">
        <v>188</v>
      </c>
      <c r="M269">
        <v>158</v>
      </c>
      <c r="N269">
        <v>151</v>
      </c>
      <c r="O269">
        <v>125</v>
      </c>
      <c r="P269">
        <v>91</v>
      </c>
      <c r="Q269">
        <v>91</v>
      </c>
      <c r="R269">
        <v>72</v>
      </c>
      <c r="U269" s="72">
        <f t="shared" si="47"/>
        <v>2029</v>
      </c>
      <c r="V269" s="9">
        <f t="shared" si="48"/>
        <v>379</v>
      </c>
      <c r="W269" s="9">
        <f t="shared" si="49"/>
        <v>194</v>
      </c>
      <c r="Y269">
        <v>45</v>
      </c>
      <c r="Z269">
        <v>49</v>
      </c>
      <c r="AA269">
        <v>3</v>
      </c>
      <c r="AC269" s="9">
        <f t="shared" si="40"/>
        <v>0.23195876288659795</v>
      </c>
      <c r="AD269" s="9">
        <f t="shared" si="41"/>
        <v>0.25257731958762886</v>
      </c>
      <c r="AE269" s="9">
        <f t="shared" si="42"/>
        <v>1.5463917525773196E-2</v>
      </c>
    </row>
    <row r="270" spans="1:31" s="9" customFormat="1">
      <c r="A270" s="9" t="s">
        <v>108</v>
      </c>
      <c r="B270" s="9" t="s">
        <v>113</v>
      </c>
      <c r="C270" s="9" t="str">
        <f t="shared" si="43"/>
        <v>Rural SW WA (Cowlitz-Grays Harbor -Lewis - Mason -Pacific-Wahkiakum)</v>
      </c>
      <c r="D270" s="5" t="s">
        <v>98</v>
      </c>
      <c r="E270" s="7" t="s">
        <v>35</v>
      </c>
      <c r="F270" s="2">
        <f t="shared" si="44"/>
        <v>0</v>
      </c>
      <c r="G270" s="2">
        <f t="shared" si="45"/>
        <v>0</v>
      </c>
      <c r="H270" s="2">
        <f t="shared" si="46"/>
        <v>0</v>
      </c>
      <c r="I270" s="9">
        <v>0</v>
      </c>
      <c r="J270" s="9">
        <v>0</v>
      </c>
      <c r="K270" s="9">
        <v>0</v>
      </c>
      <c r="L270" s="9">
        <v>0</v>
      </c>
      <c r="M270" s="9">
        <v>0</v>
      </c>
      <c r="N270" s="9">
        <v>0</v>
      </c>
      <c r="O270" s="9">
        <v>0</v>
      </c>
      <c r="P270" s="9">
        <v>0</v>
      </c>
      <c r="Q270" s="9">
        <v>0</v>
      </c>
      <c r="R270" s="9">
        <v>0</v>
      </c>
      <c r="S270" s="47"/>
      <c r="T270" s="47"/>
      <c r="U270" s="72">
        <f t="shared" si="47"/>
        <v>0</v>
      </c>
      <c r="V270" s="9">
        <f t="shared" si="48"/>
        <v>0</v>
      </c>
      <c r="W270" s="9">
        <f t="shared" si="49"/>
        <v>0</v>
      </c>
      <c r="Y270" s="2">
        <v>0</v>
      </c>
      <c r="Z270" s="2">
        <v>0</v>
      </c>
      <c r="AA270" s="2">
        <v>0</v>
      </c>
      <c r="AC270" s="9" t="e">
        <f t="shared" si="40"/>
        <v>#DIV/0!</v>
      </c>
      <c r="AD270" s="9" t="e">
        <f t="shared" si="41"/>
        <v>#DIV/0!</v>
      </c>
      <c r="AE270" s="9" t="e">
        <f t="shared" si="42"/>
        <v>#DIV/0!</v>
      </c>
    </row>
    <row r="271" spans="1:31" s="9" customFormat="1">
      <c r="A271" s="9" t="s">
        <v>108</v>
      </c>
      <c r="B271" s="9" t="s">
        <v>113</v>
      </c>
      <c r="C271" s="9" t="str">
        <f t="shared" si="43"/>
        <v>SE WA (Adams-Asotin-Columia-Garfield-Walla Walla-Whitman)</v>
      </c>
      <c r="D271" s="5" t="s">
        <v>99</v>
      </c>
      <c r="E271" s="7" t="s">
        <v>36</v>
      </c>
      <c r="F271" s="2">
        <f t="shared" si="44"/>
        <v>32.5</v>
      </c>
      <c r="G271" s="2">
        <f t="shared" si="45"/>
        <v>32.5</v>
      </c>
      <c r="H271" s="2">
        <f t="shared" si="46"/>
        <v>0</v>
      </c>
      <c r="I271" s="9">
        <v>30</v>
      </c>
      <c r="J271" s="9">
        <v>35</v>
      </c>
      <c r="K271" s="9">
        <v>34</v>
      </c>
      <c r="L271" s="9">
        <v>29</v>
      </c>
      <c r="M271" s="9">
        <v>13</v>
      </c>
      <c r="N271" s="9">
        <v>19</v>
      </c>
      <c r="O271" s="9">
        <v>18</v>
      </c>
      <c r="P271" s="9">
        <v>19</v>
      </c>
      <c r="Q271" s="9">
        <v>13</v>
      </c>
      <c r="R271" s="9">
        <v>7</v>
      </c>
      <c r="S271" s="47"/>
      <c r="T271" s="47"/>
      <c r="U271" s="72">
        <f t="shared" si="47"/>
        <v>282</v>
      </c>
      <c r="V271" s="9">
        <f t="shared" si="48"/>
        <v>57</v>
      </c>
      <c r="W271" s="9">
        <f t="shared" si="49"/>
        <v>32.5</v>
      </c>
      <c r="Y271" s="2">
        <v>4</v>
      </c>
      <c r="Z271" s="2">
        <v>5</v>
      </c>
      <c r="AA271" s="2">
        <v>0</v>
      </c>
      <c r="AC271" s="9">
        <f t="shared" si="40"/>
        <v>0.12307692307692308</v>
      </c>
      <c r="AD271" s="9">
        <f t="shared" si="41"/>
        <v>0.15384615384615385</v>
      </c>
      <c r="AE271" s="9">
        <f t="shared" si="42"/>
        <v>0</v>
      </c>
    </row>
    <row r="272" spans="1:31" s="9" customFormat="1">
      <c r="A272" s="9" t="s">
        <v>108</v>
      </c>
      <c r="B272" s="9" t="s">
        <v>113</v>
      </c>
      <c r="C272" s="9" t="str">
        <f t="shared" si="43"/>
        <v>Whatcom</v>
      </c>
      <c r="D272" s="5" t="s">
        <v>100</v>
      </c>
      <c r="E272" s="7" t="s">
        <v>37</v>
      </c>
      <c r="F272" s="2">
        <f t="shared" si="44"/>
        <v>85</v>
      </c>
      <c r="G272" s="2">
        <f t="shared" si="45"/>
        <v>85</v>
      </c>
      <c r="H272" s="2">
        <f t="shared" si="46"/>
        <v>85</v>
      </c>
      <c r="I272" s="9">
        <v>90</v>
      </c>
      <c r="J272" s="9">
        <v>80</v>
      </c>
      <c r="K272" s="9">
        <v>109</v>
      </c>
      <c r="L272" s="9">
        <v>81</v>
      </c>
      <c r="M272" s="9">
        <v>86</v>
      </c>
      <c r="N272" s="9">
        <v>69</v>
      </c>
      <c r="O272" s="9">
        <v>97</v>
      </c>
      <c r="P272" s="9">
        <v>53</v>
      </c>
      <c r="Q272" s="9">
        <v>42</v>
      </c>
      <c r="R272" s="9">
        <v>32</v>
      </c>
      <c r="S272" s="47"/>
      <c r="T272" s="47"/>
      <c r="U272" s="72">
        <f t="shared" si="47"/>
        <v>994</v>
      </c>
      <c r="V272" s="9">
        <f t="shared" si="48"/>
        <v>224</v>
      </c>
      <c r="W272" s="9">
        <f t="shared" si="49"/>
        <v>85</v>
      </c>
      <c r="Y272" s="2">
        <v>16</v>
      </c>
      <c r="Z272" s="2">
        <v>20</v>
      </c>
      <c r="AA272" s="2">
        <v>6</v>
      </c>
      <c r="AC272" s="9">
        <f t="shared" si="40"/>
        <v>0.18823529411764706</v>
      </c>
      <c r="AD272" s="9">
        <f t="shared" si="41"/>
        <v>0.23529411764705882</v>
      </c>
      <c r="AE272" s="9">
        <f t="shared" si="42"/>
        <v>7.0588235294117646E-2</v>
      </c>
    </row>
    <row r="273" spans="1:31" s="9" customFormat="1">
      <c r="A273" s="9" t="s">
        <v>108</v>
      </c>
      <c r="B273" s="9" t="s">
        <v>113</v>
      </c>
      <c r="C273" s="9" t="str">
        <f t="shared" si="43"/>
        <v>SE WA (Adams-Asotin-Columia-Garfield-Walla Walla-Whitman)</v>
      </c>
      <c r="D273" s="5" t="s">
        <v>101</v>
      </c>
      <c r="E273" s="7" t="s">
        <v>38</v>
      </c>
      <c r="F273" s="2">
        <f t="shared" si="44"/>
        <v>27</v>
      </c>
      <c r="G273" s="2">
        <f t="shared" si="45"/>
        <v>27</v>
      </c>
      <c r="H273" s="2">
        <f t="shared" si="46"/>
        <v>27</v>
      </c>
      <c r="I273" s="9">
        <v>27</v>
      </c>
      <c r="J273" s="9">
        <v>27</v>
      </c>
      <c r="K273" s="9">
        <v>24</v>
      </c>
      <c r="L273" s="9">
        <v>28</v>
      </c>
      <c r="M273" s="9">
        <v>27</v>
      </c>
      <c r="N273" s="9">
        <v>29</v>
      </c>
      <c r="O273" s="9">
        <v>24</v>
      </c>
      <c r="P273" s="9">
        <v>18</v>
      </c>
      <c r="Q273" s="9">
        <v>26</v>
      </c>
      <c r="R273" s="9">
        <v>16</v>
      </c>
      <c r="S273" s="47"/>
      <c r="T273" s="47"/>
      <c r="U273" s="72">
        <f t="shared" si="47"/>
        <v>327</v>
      </c>
      <c r="V273" s="9">
        <f t="shared" si="48"/>
        <v>84</v>
      </c>
      <c r="W273" s="9">
        <f t="shared" si="49"/>
        <v>27</v>
      </c>
      <c r="Y273" s="2">
        <v>7</v>
      </c>
      <c r="Z273" s="2">
        <v>7</v>
      </c>
      <c r="AA273" s="2">
        <v>1</v>
      </c>
      <c r="AC273" s="9">
        <f t="shared" si="40"/>
        <v>0.25925925925925924</v>
      </c>
      <c r="AD273" s="9">
        <f t="shared" si="41"/>
        <v>0.25925925925925924</v>
      </c>
      <c r="AE273" s="9">
        <f t="shared" si="42"/>
        <v>3.7037037037037035E-2</v>
      </c>
    </row>
    <row r="274" spans="1:31" s="9" customFormat="1">
      <c r="A274" s="9" t="s">
        <v>108</v>
      </c>
      <c r="B274" s="9" t="s">
        <v>113</v>
      </c>
      <c r="C274" s="9" t="str">
        <f t="shared" si="43"/>
        <v>Central WA (Grant-Kittitas-Klickitat-Skamania-Yakima)</v>
      </c>
      <c r="D274" s="5" t="s">
        <v>102</v>
      </c>
      <c r="E274" s="7" t="s">
        <v>39</v>
      </c>
      <c r="F274" s="2">
        <f t="shared" si="44"/>
        <v>106.5</v>
      </c>
      <c r="G274" s="2">
        <f t="shared" si="45"/>
        <v>106.5</v>
      </c>
      <c r="H274" s="2">
        <f t="shared" si="46"/>
        <v>106.5</v>
      </c>
      <c r="I274" s="9">
        <v>96</v>
      </c>
      <c r="J274" s="9">
        <v>117</v>
      </c>
      <c r="K274" s="9">
        <v>79</v>
      </c>
      <c r="L274" s="9">
        <v>80</v>
      </c>
      <c r="M274" s="9">
        <v>67</v>
      </c>
      <c r="N274" s="9">
        <v>85</v>
      </c>
      <c r="O274" s="9">
        <v>66</v>
      </c>
      <c r="P274" s="9">
        <v>39</v>
      </c>
      <c r="Q274" s="9">
        <v>49</v>
      </c>
      <c r="R274" s="9">
        <v>32</v>
      </c>
      <c r="S274" s="47"/>
      <c r="T274" s="47"/>
      <c r="U274" s="72">
        <f t="shared" si="47"/>
        <v>1029.5</v>
      </c>
      <c r="V274" s="9">
        <f t="shared" si="48"/>
        <v>186</v>
      </c>
      <c r="W274" s="9">
        <f t="shared" si="49"/>
        <v>106.5</v>
      </c>
      <c r="Y274" s="2">
        <v>17</v>
      </c>
      <c r="Z274" s="2">
        <v>26</v>
      </c>
      <c r="AA274" s="2">
        <v>1</v>
      </c>
      <c r="AC274" s="9">
        <f t="shared" si="40"/>
        <v>0.15962441314553991</v>
      </c>
      <c r="AD274" s="9">
        <f t="shared" si="41"/>
        <v>0.24413145539906103</v>
      </c>
      <c r="AE274" s="9">
        <f t="shared" si="42"/>
        <v>9.3896713615023476E-3</v>
      </c>
    </row>
    <row r="275" spans="1:31" s="9" customFormat="1">
      <c r="A275" s="9" t="s">
        <v>230</v>
      </c>
      <c r="B275" s="9" t="s">
        <v>113</v>
      </c>
      <c r="C275" s="9" t="str">
        <f t="shared" si="43"/>
        <v>SE WA (Adams-Asotin-Columia-Garfield-Walla Walla-Whitman)</v>
      </c>
      <c r="D275" s="5" t="s">
        <v>64</v>
      </c>
      <c r="E275" s="7" t="s">
        <v>1</v>
      </c>
      <c r="F275" s="2">
        <f t="shared" si="44"/>
        <v>7.5</v>
      </c>
      <c r="G275" s="2">
        <f t="shared" si="45"/>
        <v>7.5</v>
      </c>
      <c r="H275" s="2">
        <f t="shared" si="46"/>
        <v>0</v>
      </c>
      <c r="I275" s="9">
        <v>3</v>
      </c>
      <c r="J275" s="9">
        <v>12</v>
      </c>
      <c r="K275" s="9">
        <v>3</v>
      </c>
      <c r="L275" s="9">
        <v>5</v>
      </c>
      <c r="M275" s="9">
        <v>2</v>
      </c>
      <c r="N275" s="9">
        <v>7</v>
      </c>
      <c r="O275" s="9">
        <v>2</v>
      </c>
      <c r="P275" s="9">
        <v>2</v>
      </c>
      <c r="Q275" s="9">
        <v>0</v>
      </c>
      <c r="R275" s="9">
        <v>0</v>
      </c>
      <c r="S275" s="47"/>
      <c r="T275" s="47"/>
      <c r="U275" s="72">
        <f t="shared" si="47"/>
        <v>51</v>
      </c>
      <c r="V275" s="9">
        <f t="shared" si="48"/>
        <v>4</v>
      </c>
      <c r="W275" s="9">
        <f t="shared" si="49"/>
        <v>7.5</v>
      </c>
      <c r="Y275" s="2">
        <v>1</v>
      </c>
      <c r="Z275" s="2">
        <v>1</v>
      </c>
      <c r="AA275" s="2">
        <v>0</v>
      </c>
      <c r="AC275" s="9">
        <f t="shared" si="40"/>
        <v>0.13333333333333333</v>
      </c>
      <c r="AD275" s="9">
        <f t="shared" si="41"/>
        <v>0.13333333333333333</v>
      </c>
      <c r="AE275" s="9">
        <f t="shared" si="42"/>
        <v>0</v>
      </c>
    </row>
    <row r="276" spans="1:31" s="9" customFormat="1">
      <c r="A276" s="9" t="s">
        <v>230</v>
      </c>
      <c r="B276" s="9" t="s">
        <v>113</v>
      </c>
      <c r="C276" s="9" t="str">
        <f t="shared" si="43"/>
        <v>SE WA (Adams-Asotin-Columia-Garfield-Walla Walla-Whitman)</v>
      </c>
      <c r="D276" s="5" t="s">
        <v>65</v>
      </c>
      <c r="E276" s="7" t="s">
        <v>2</v>
      </c>
      <c r="F276" s="2">
        <f t="shared" si="44"/>
        <v>0</v>
      </c>
      <c r="G276" s="2">
        <f t="shared" si="45"/>
        <v>3.5</v>
      </c>
      <c r="H276" s="2">
        <f t="shared" si="46"/>
        <v>0</v>
      </c>
      <c r="I276" s="9">
        <v>4</v>
      </c>
      <c r="J276" s="9">
        <v>3</v>
      </c>
      <c r="K276" s="9">
        <v>2</v>
      </c>
      <c r="L276" s="9">
        <v>4</v>
      </c>
      <c r="M276" s="9">
        <v>1</v>
      </c>
      <c r="N276" s="9">
        <v>4</v>
      </c>
      <c r="O276" s="9">
        <v>1</v>
      </c>
      <c r="P276" s="9">
        <v>2</v>
      </c>
      <c r="Q276" s="9">
        <v>4</v>
      </c>
      <c r="R276" s="9">
        <v>1</v>
      </c>
      <c r="S276" s="47"/>
      <c r="T276" s="47"/>
      <c r="U276" s="72">
        <f t="shared" si="47"/>
        <v>29.5</v>
      </c>
      <c r="V276" s="9">
        <f t="shared" si="48"/>
        <v>8</v>
      </c>
      <c r="W276" s="9">
        <f t="shared" si="49"/>
        <v>3.5</v>
      </c>
      <c r="Y276" s="2">
        <v>0</v>
      </c>
      <c r="Z276" s="2">
        <v>2</v>
      </c>
      <c r="AA276" s="2">
        <v>0</v>
      </c>
      <c r="AC276" s="9">
        <f t="shared" si="40"/>
        <v>0</v>
      </c>
      <c r="AD276" s="9">
        <f t="shared" si="41"/>
        <v>0.5714285714285714</v>
      </c>
      <c r="AE276" s="9">
        <f t="shared" si="42"/>
        <v>0</v>
      </c>
    </row>
    <row r="277" spans="1:31" s="9" customFormat="1">
      <c r="A277" s="9" t="s">
        <v>230</v>
      </c>
      <c r="B277" s="9" t="s">
        <v>113</v>
      </c>
      <c r="C277" s="9" t="str">
        <f t="shared" si="43"/>
        <v>Benton-Franklin</v>
      </c>
      <c r="D277" s="5" t="s">
        <v>66</v>
      </c>
      <c r="E277" s="7" t="s">
        <v>3</v>
      </c>
      <c r="F277" s="2">
        <f t="shared" si="44"/>
        <v>93</v>
      </c>
      <c r="G277" s="2">
        <f t="shared" si="45"/>
        <v>93</v>
      </c>
      <c r="H277" s="2">
        <f t="shared" si="46"/>
        <v>92.999999999999986</v>
      </c>
      <c r="I277" s="9">
        <v>108</v>
      </c>
      <c r="J277" s="9">
        <v>78</v>
      </c>
      <c r="K277" s="9">
        <v>90</v>
      </c>
      <c r="L277" s="9">
        <v>83</v>
      </c>
      <c r="M277" s="9">
        <v>91</v>
      </c>
      <c r="N277" s="9">
        <v>105</v>
      </c>
      <c r="O277" s="9">
        <v>75</v>
      </c>
      <c r="P277" s="9">
        <v>52</v>
      </c>
      <c r="Q277" s="9">
        <v>50</v>
      </c>
      <c r="R277" s="9">
        <v>37</v>
      </c>
      <c r="S277" s="47"/>
      <c r="T277" s="47"/>
      <c r="U277" s="72">
        <f t="shared" si="47"/>
        <v>1048</v>
      </c>
      <c r="V277" s="9">
        <f t="shared" si="48"/>
        <v>214</v>
      </c>
      <c r="W277" s="9">
        <f t="shared" si="49"/>
        <v>93</v>
      </c>
      <c r="Y277" s="2">
        <v>18</v>
      </c>
      <c r="Z277" s="2">
        <v>19</v>
      </c>
      <c r="AA277" s="2">
        <v>2</v>
      </c>
      <c r="AC277" s="9">
        <f t="shared" si="40"/>
        <v>0.19354838709677419</v>
      </c>
      <c r="AD277" s="9">
        <f t="shared" si="41"/>
        <v>0.20430107526881722</v>
      </c>
      <c r="AE277" s="9">
        <f t="shared" si="42"/>
        <v>2.1505376344086023E-2</v>
      </c>
    </row>
    <row r="278" spans="1:31" s="9" customFormat="1">
      <c r="A278" s="9" t="s">
        <v>230</v>
      </c>
      <c r="B278" s="9" t="s">
        <v>113</v>
      </c>
      <c r="C278" s="9" t="str">
        <f t="shared" si="43"/>
        <v>Chelan-Douglas-Okanogan</v>
      </c>
      <c r="D278" s="5" t="s">
        <v>67</v>
      </c>
      <c r="E278" s="7" t="s">
        <v>4</v>
      </c>
      <c r="F278" s="2">
        <f t="shared" si="44"/>
        <v>44.5</v>
      </c>
      <c r="G278" s="2">
        <f t="shared" si="45"/>
        <v>44.5</v>
      </c>
      <c r="H278" s="2">
        <f t="shared" si="46"/>
        <v>0</v>
      </c>
      <c r="I278" s="9">
        <v>46</v>
      </c>
      <c r="J278" s="9">
        <v>43</v>
      </c>
      <c r="K278" s="9">
        <v>41</v>
      </c>
      <c r="L278" s="9">
        <v>31</v>
      </c>
      <c r="M278" s="9">
        <v>36</v>
      </c>
      <c r="N278" s="9">
        <v>33</v>
      </c>
      <c r="O278" s="9">
        <v>40</v>
      </c>
      <c r="P278" s="9">
        <v>34</v>
      </c>
      <c r="Q278" s="9">
        <v>28</v>
      </c>
      <c r="R278" s="9">
        <v>8</v>
      </c>
      <c r="S278" s="47"/>
      <c r="T278" s="47"/>
      <c r="U278" s="72">
        <f t="shared" si="47"/>
        <v>429</v>
      </c>
      <c r="V278" s="9">
        <f t="shared" si="48"/>
        <v>110</v>
      </c>
      <c r="W278" s="9">
        <f t="shared" si="49"/>
        <v>44.5</v>
      </c>
      <c r="Y278" s="2">
        <v>8</v>
      </c>
      <c r="Z278" s="2">
        <v>10</v>
      </c>
      <c r="AA278" s="2">
        <v>0</v>
      </c>
      <c r="AC278" s="9">
        <f t="shared" si="40"/>
        <v>0.1797752808988764</v>
      </c>
      <c r="AD278" s="9">
        <f t="shared" si="41"/>
        <v>0.2247191011235955</v>
      </c>
      <c r="AE278" s="9">
        <f t="shared" si="42"/>
        <v>0</v>
      </c>
    </row>
    <row r="279" spans="1:31" s="9" customFormat="1">
      <c r="A279" s="9" t="s">
        <v>230</v>
      </c>
      <c r="B279" s="9" t="s">
        <v>113</v>
      </c>
      <c r="C279" s="9" t="str">
        <f t="shared" si="43"/>
        <v>Clallam-Jefferson-Kitsap</v>
      </c>
      <c r="D279" s="5" t="s">
        <v>68</v>
      </c>
      <c r="E279" s="7" t="s">
        <v>5</v>
      </c>
      <c r="F279" s="2">
        <f t="shared" si="44"/>
        <v>19</v>
      </c>
      <c r="G279" s="2">
        <f t="shared" si="45"/>
        <v>19</v>
      </c>
      <c r="H279" s="2">
        <f t="shared" si="46"/>
        <v>19</v>
      </c>
      <c r="I279" s="9">
        <v>15</v>
      </c>
      <c r="J279" s="9">
        <v>23</v>
      </c>
      <c r="K279" s="9">
        <v>13</v>
      </c>
      <c r="L279" s="9">
        <v>18</v>
      </c>
      <c r="M279" s="9">
        <v>14</v>
      </c>
      <c r="N279" s="9">
        <v>10</v>
      </c>
      <c r="O279" s="9">
        <v>26</v>
      </c>
      <c r="P279" s="9">
        <v>14</v>
      </c>
      <c r="Q279" s="9">
        <v>13</v>
      </c>
      <c r="R279" s="9">
        <v>7</v>
      </c>
      <c r="S279" s="47"/>
      <c r="T279" s="47"/>
      <c r="U279" s="72">
        <f t="shared" si="47"/>
        <v>210</v>
      </c>
      <c r="V279" s="9">
        <f t="shared" si="48"/>
        <v>60</v>
      </c>
      <c r="W279" s="9">
        <f t="shared" si="49"/>
        <v>19</v>
      </c>
      <c r="Y279" s="2">
        <v>2</v>
      </c>
      <c r="Z279" s="2">
        <v>5</v>
      </c>
      <c r="AA279" s="2">
        <v>1</v>
      </c>
      <c r="AC279" s="9">
        <f t="shared" si="40"/>
        <v>0.10526315789473684</v>
      </c>
      <c r="AD279" s="9">
        <f t="shared" si="41"/>
        <v>0.26315789473684209</v>
      </c>
      <c r="AE279" s="9">
        <f t="shared" si="42"/>
        <v>5.2631578947368418E-2</v>
      </c>
    </row>
    <row r="280" spans="1:31" s="9" customFormat="1">
      <c r="A280" s="9" t="s">
        <v>230</v>
      </c>
      <c r="B280" s="9" t="s">
        <v>113</v>
      </c>
      <c r="C280" s="9" t="str">
        <f t="shared" si="43"/>
        <v>Clark</v>
      </c>
      <c r="D280" s="5" t="s">
        <v>69</v>
      </c>
      <c r="E280" s="7" t="s">
        <v>6</v>
      </c>
      <c r="F280" s="2">
        <f t="shared" si="44"/>
        <v>283</v>
      </c>
      <c r="G280" s="2">
        <f t="shared" si="45"/>
        <v>283</v>
      </c>
      <c r="H280" s="2">
        <f t="shared" si="46"/>
        <v>283</v>
      </c>
      <c r="I280" s="9">
        <v>297</v>
      </c>
      <c r="J280" s="9">
        <v>269</v>
      </c>
      <c r="K280" s="9">
        <v>227</v>
      </c>
      <c r="L280" s="9">
        <v>260</v>
      </c>
      <c r="M280" s="9">
        <v>250</v>
      </c>
      <c r="N280" s="9">
        <v>206</v>
      </c>
      <c r="O280" s="9">
        <v>213</v>
      </c>
      <c r="P280" s="9">
        <v>157</v>
      </c>
      <c r="Q280" s="9">
        <v>137</v>
      </c>
      <c r="R280" s="9">
        <v>118</v>
      </c>
      <c r="S280" s="47"/>
      <c r="T280" s="47"/>
      <c r="U280" s="72">
        <f t="shared" si="47"/>
        <v>2983</v>
      </c>
      <c r="V280" s="9">
        <f t="shared" si="48"/>
        <v>625</v>
      </c>
      <c r="W280" s="9">
        <f t="shared" si="49"/>
        <v>283</v>
      </c>
      <c r="Y280" s="2">
        <v>37</v>
      </c>
      <c r="Z280" s="2">
        <v>59</v>
      </c>
      <c r="AA280" s="2">
        <v>8</v>
      </c>
      <c r="AC280" s="9">
        <f t="shared" si="40"/>
        <v>0.13074204946996468</v>
      </c>
      <c r="AD280" s="9">
        <f t="shared" si="41"/>
        <v>0.20848056537102475</v>
      </c>
      <c r="AE280" s="9">
        <f t="shared" si="42"/>
        <v>2.8268551236749116E-2</v>
      </c>
    </row>
    <row r="281" spans="1:31" s="9" customFormat="1">
      <c r="A281" s="9" t="s">
        <v>230</v>
      </c>
      <c r="B281" s="9" t="s">
        <v>113</v>
      </c>
      <c r="C281" s="9" t="str">
        <f t="shared" si="43"/>
        <v>SE WA (Adams-Asotin-Columia-Garfield-Walla Walla-Whitman)</v>
      </c>
      <c r="D281" s="5" t="s">
        <v>70</v>
      </c>
      <c r="E281" s="7" t="s">
        <v>7</v>
      </c>
      <c r="F281" s="2">
        <f t="shared" si="44"/>
        <v>0</v>
      </c>
      <c r="G281" s="2">
        <f t="shared" si="45"/>
        <v>3.5</v>
      </c>
      <c r="H281" s="2">
        <f t="shared" si="46"/>
        <v>0</v>
      </c>
      <c r="I281" s="9">
        <v>3</v>
      </c>
      <c r="J281" s="9">
        <v>4</v>
      </c>
      <c r="K281" s="9">
        <v>2</v>
      </c>
      <c r="L281" s="9">
        <v>5</v>
      </c>
      <c r="M281" s="9">
        <v>0</v>
      </c>
      <c r="N281" s="9">
        <v>1</v>
      </c>
      <c r="O281" s="9">
        <v>1</v>
      </c>
      <c r="P281" s="9">
        <v>0</v>
      </c>
      <c r="Q281" s="9">
        <v>1</v>
      </c>
      <c r="R281" s="9">
        <v>0</v>
      </c>
      <c r="S281" s="47"/>
      <c r="T281" s="47"/>
      <c r="U281" s="72">
        <f t="shared" si="47"/>
        <v>20.5</v>
      </c>
      <c r="V281" s="9">
        <f t="shared" si="48"/>
        <v>2</v>
      </c>
      <c r="W281" s="9">
        <f t="shared" si="49"/>
        <v>3.5</v>
      </c>
      <c r="Y281" s="2">
        <v>0</v>
      </c>
      <c r="Z281" s="2">
        <v>1</v>
      </c>
      <c r="AA281" s="2">
        <v>0</v>
      </c>
      <c r="AC281" s="9">
        <f t="shared" si="40"/>
        <v>0</v>
      </c>
      <c r="AD281" s="9">
        <f t="shared" si="41"/>
        <v>0.2857142857142857</v>
      </c>
      <c r="AE281" s="9">
        <f t="shared" si="42"/>
        <v>0</v>
      </c>
    </row>
    <row r="282" spans="1:31" s="9" customFormat="1">
      <c r="A282" s="9" t="s">
        <v>230</v>
      </c>
      <c r="B282" s="9" t="s">
        <v>113</v>
      </c>
      <c r="C282" s="9" t="str">
        <f t="shared" si="43"/>
        <v>Rural SW WA (Cowlitz-Grays Harbor -Lewis - Mason -Pacific-Wahkiakum)</v>
      </c>
      <c r="D282" s="5" t="s">
        <v>71</v>
      </c>
      <c r="E282" s="7" t="s">
        <v>8</v>
      </c>
      <c r="F282" s="2">
        <f t="shared" si="44"/>
        <v>53</v>
      </c>
      <c r="G282" s="2">
        <f t="shared" si="45"/>
        <v>53</v>
      </c>
      <c r="H282" s="2">
        <f t="shared" si="46"/>
        <v>53</v>
      </c>
      <c r="I282" s="9">
        <v>51</v>
      </c>
      <c r="J282" s="9">
        <v>55</v>
      </c>
      <c r="K282" s="9">
        <v>66</v>
      </c>
      <c r="L282" s="9">
        <v>67</v>
      </c>
      <c r="M282" s="9">
        <v>58</v>
      </c>
      <c r="N282" s="9">
        <v>49</v>
      </c>
      <c r="O282" s="9">
        <v>34</v>
      </c>
      <c r="P282" s="9">
        <v>44</v>
      </c>
      <c r="Q282" s="9">
        <v>41</v>
      </c>
      <c r="R282" s="9">
        <v>28</v>
      </c>
      <c r="S282" s="47"/>
      <c r="T282" s="47"/>
      <c r="U282" s="72">
        <f t="shared" si="47"/>
        <v>652</v>
      </c>
      <c r="V282" s="9">
        <f t="shared" si="48"/>
        <v>147</v>
      </c>
      <c r="W282" s="9">
        <f t="shared" si="49"/>
        <v>53</v>
      </c>
      <c r="Y282" s="2">
        <v>3</v>
      </c>
      <c r="Z282" s="2">
        <v>17</v>
      </c>
      <c r="AA282" s="2">
        <v>1</v>
      </c>
      <c r="AC282" s="9">
        <f t="shared" si="40"/>
        <v>5.6603773584905662E-2</v>
      </c>
      <c r="AD282" s="9">
        <f t="shared" si="41"/>
        <v>0.32075471698113206</v>
      </c>
      <c r="AE282" s="9">
        <f t="shared" si="42"/>
        <v>1.8867924528301886E-2</v>
      </c>
    </row>
    <row r="283" spans="1:31" s="9" customFormat="1">
      <c r="A283" s="9" t="s">
        <v>230</v>
      </c>
      <c r="B283" s="9" t="s">
        <v>113</v>
      </c>
      <c r="C283" s="9" t="str">
        <f t="shared" si="43"/>
        <v>Chelan-Douglas-Okanogan</v>
      </c>
      <c r="D283" s="5" t="s">
        <v>72</v>
      </c>
      <c r="E283" s="7" t="s">
        <v>9</v>
      </c>
      <c r="F283" s="2">
        <f t="shared" si="44"/>
        <v>10</v>
      </c>
      <c r="G283" s="2">
        <f t="shared" si="45"/>
        <v>10</v>
      </c>
      <c r="H283" s="2">
        <f t="shared" si="46"/>
        <v>0</v>
      </c>
      <c r="I283" s="9">
        <v>10</v>
      </c>
      <c r="J283" s="9">
        <v>10</v>
      </c>
      <c r="K283" s="9">
        <v>15</v>
      </c>
      <c r="L283" s="9">
        <v>13</v>
      </c>
      <c r="M283" s="9">
        <v>13</v>
      </c>
      <c r="N283" s="9">
        <v>14</v>
      </c>
      <c r="O283" s="9">
        <v>15</v>
      </c>
      <c r="P283" s="9">
        <v>9</v>
      </c>
      <c r="Q283" s="9">
        <v>13</v>
      </c>
      <c r="R283" s="9">
        <v>3</v>
      </c>
      <c r="S283" s="47"/>
      <c r="T283" s="47"/>
      <c r="U283" s="72">
        <f t="shared" si="47"/>
        <v>135</v>
      </c>
      <c r="V283" s="9">
        <f t="shared" si="48"/>
        <v>40</v>
      </c>
      <c r="W283" s="9">
        <f t="shared" si="49"/>
        <v>10</v>
      </c>
      <c r="Y283" s="2">
        <v>3</v>
      </c>
      <c r="Z283" s="2">
        <v>6</v>
      </c>
      <c r="AA283" s="2">
        <v>0</v>
      </c>
      <c r="AC283" s="9">
        <f t="shared" si="40"/>
        <v>0.3</v>
      </c>
      <c r="AD283" s="9">
        <f t="shared" si="41"/>
        <v>0.6</v>
      </c>
      <c r="AE283" s="9">
        <f t="shared" si="42"/>
        <v>0</v>
      </c>
    </row>
    <row r="284" spans="1:31" s="9" customFormat="1">
      <c r="A284" s="9" t="s">
        <v>230</v>
      </c>
      <c r="B284" s="9" t="s">
        <v>113</v>
      </c>
      <c r="C284" s="9" t="str">
        <f t="shared" si="43"/>
        <v>NE WA (Ferry, Stevens, Lincoln, Pend Orielle)</v>
      </c>
      <c r="D284" s="5" t="s">
        <v>73</v>
      </c>
      <c r="E284" s="7" t="s">
        <v>10</v>
      </c>
      <c r="F284" s="2">
        <f t="shared" si="44"/>
        <v>0.5</v>
      </c>
      <c r="G284" s="2">
        <f t="shared" si="45"/>
        <v>0</v>
      </c>
      <c r="H284" s="2">
        <f t="shared" si="46"/>
        <v>0</v>
      </c>
      <c r="I284" s="9">
        <v>0</v>
      </c>
      <c r="J284" s="9">
        <v>1</v>
      </c>
      <c r="K284" s="9">
        <v>2</v>
      </c>
      <c r="L284" s="9">
        <v>3</v>
      </c>
      <c r="M284" s="9">
        <v>1</v>
      </c>
      <c r="N284" s="9">
        <v>1</v>
      </c>
      <c r="O284" s="9">
        <v>5</v>
      </c>
      <c r="P284" s="9">
        <v>1</v>
      </c>
      <c r="Q284" s="9">
        <v>2</v>
      </c>
      <c r="R284" s="9">
        <v>0</v>
      </c>
      <c r="S284" s="47"/>
      <c r="T284" s="47"/>
      <c r="U284" s="72">
        <f t="shared" si="47"/>
        <v>16.5</v>
      </c>
      <c r="V284" s="9">
        <f t="shared" si="48"/>
        <v>8</v>
      </c>
      <c r="W284" s="9">
        <f t="shared" si="49"/>
        <v>0.5</v>
      </c>
      <c r="Y284" s="2">
        <v>1</v>
      </c>
      <c r="Z284" s="2">
        <v>0</v>
      </c>
      <c r="AA284" s="2">
        <v>0</v>
      </c>
      <c r="AC284" s="9">
        <f t="shared" si="40"/>
        <v>2</v>
      </c>
      <c r="AD284" s="9">
        <f t="shared" si="41"/>
        <v>0</v>
      </c>
      <c r="AE284" s="9">
        <f t="shared" si="42"/>
        <v>0</v>
      </c>
    </row>
    <row r="285" spans="1:31" s="9" customFormat="1">
      <c r="A285" s="9" t="s">
        <v>230</v>
      </c>
      <c r="B285" s="9" t="s">
        <v>113</v>
      </c>
      <c r="C285" s="9" t="str">
        <f t="shared" si="43"/>
        <v>Benton-Franklin</v>
      </c>
      <c r="D285" s="5" t="s">
        <v>74</v>
      </c>
      <c r="E285" s="7" t="s">
        <v>11</v>
      </c>
      <c r="F285" s="2">
        <f t="shared" si="44"/>
        <v>36</v>
      </c>
      <c r="G285" s="2">
        <f t="shared" si="45"/>
        <v>36</v>
      </c>
      <c r="H285" s="2">
        <f t="shared" si="46"/>
        <v>0</v>
      </c>
      <c r="I285" s="9">
        <v>34</v>
      </c>
      <c r="J285" s="9">
        <v>38</v>
      </c>
      <c r="K285" s="9">
        <v>33</v>
      </c>
      <c r="L285" s="9">
        <v>33</v>
      </c>
      <c r="M285" s="9">
        <v>24</v>
      </c>
      <c r="N285" s="9">
        <v>32</v>
      </c>
      <c r="O285" s="9">
        <v>32</v>
      </c>
      <c r="P285" s="9">
        <v>26</v>
      </c>
      <c r="Q285" s="9">
        <v>19</v>
      </c>
      <c r="R285" s="9">
        <v>19</v>
      </c>
      <c r="S285" s="47"/>
      <c r="T285" s="47"/>
      <c r="U285" s="72">
        <f t="shared" si="47"/>
        <v>362</v>
      </c>
      <c r="V285" s="9">
        <f t="shared" si="48"/>
        <v>96</v>
      </c>
      <c r="W285" s="9">
        <f t="shared" si="49"/>
        <v>36</v>
      </c>
      <c r="Y285" s="2">
        <v>8</v>
      </c>
      <c r="Z285" s="2">
        <v>3</v>
      </c>
      <c r="AA285" s="2">
        <v>0</v>
      </c>
      <c r="AC285" s="9">
        <f t="shared" si="40"/>
        <v>0.22222222222222221</v>
      </c>
      <c r="AD285" s="9">
        <f t="shared" si="41"/>
        <v>8.3333333333333329E-2</v>
      </c>
      <c r="AE285" s="9">
        <f t="shared" si="42"/>
        <v>0</v>
      </c>
    </row>
    <row r="286" spans="1:31" s="9" customFormat="1">
      <c r="A286" s="9" t="s">
        <v>230</v>
      </c>
      <c r="B286" s="9" t="s">
        <v>113</v>
      </c>
      <c r="C286" s="9" t="str">
        <f t="shared" si="43"/>
        <v>SE WA (Adams-Asotin-Columia-Garfield-Walla Walla-Whitman)</v>
      </c>
      <c r="D286" s="4" t="s">
        <v>75</v>
      </c>
      <c r="E286" s="7" t="s">
        <v>12</v>
      </c>
      <c r="F286" s="2">
        <f t="shared" si="44"/>
        <v>0</v>
      </c>
      <c r="G286" s="2">
        <f t="shared" si="45"/>
        <v>3.5</v>
      </c>
      <c r="H286" s="2">
        <f t="shared" si="46"/>
        <v>0</v>
      </c>
      <c r="I286" s="9">
        <v>3</v>
      </c>
      <c r="J286" s="9">
        <v>4</v>
      </c>
      <c r="K286" s="9">
        <v>5</v>
      </c>
      <c r="L286" s="9">
        <v>2</v>
      </c>
      <c r="M286" s="9">
        <v>1</v>
      </c>
      <c r="N286" s="9">
        <v>3</v>
      </c>
      <c r="O286" s="9">
        <v>1</v>
      </c>
      <c r="P286" s="9">
        <v>3</v>
      </c>
      <c r="Q286" s="9">
        <v>1</v>
      </c>
      <c r="R286" s="9">
        <v>1</v>
      </c>
      <c r="S286" s="47"/>
      <c r="T286" s="47"/>
      <c r="U286" s="72">
        <f t="shared" si="47"/>
        <v>27.5</v>
      </c>
      <c r="V286" s="9">
        <f t="shared" si="48"/>
        <v>6</v>
      </c>
      <c r="W286" s="9">
        <f t="shared" si="49"/>
        <v>3.5</v>
      </c>
      <c r="Y286" s="2">
        <v>0</v>
      </c>
      <c r="Z286" s="2">
        <v>1</v>
      </c>
      <c r="AA286" s="2">
        <v>0</v>
      </c>
      <c r="AC286" s="9">
        <f t="shared" si="40"/>
        <v>0</v>
      </c>
      <c r="AD286" s="9">
        <f t="shared" si="41"/>
        <v>0.2857142857142857</v>
      </c>
      <c r="AE286" s="9">
        <f t="shared" si="42"/>
        <v>0</v>
      </c>
    </row>
    <row r="287" spans="1:31" s="9" customFormat="1">
      <c r="A287" s="9" t="s">
        <v>230</v>
      </c>
      <c r="B287" s="9" t="s">
        <v>113</v>
      </c>
      <c r="C287" s="9" t="str">
        <f t="shared" si="43"/>
        <v>Central WA (Grant-Kittitas-Klickitat-Skamania-Yakima)</v>
      </c>
      <c r="D287" s="5" t="s">
        <v>76</v>
      </c>
      <c r="E287" s="7" t="s">
        <v>13</v>
      </c>
      <c r="F287" s="2">
        <f t="shared" si="44"/>
        <v>49</v>
      </c>
      <c r="G287" s="2">
        <f t="shared" si="45"/>
        <v>49</v>
      </c>
      <c r="H287" s="2">
        <f t="shared" si="46"/>
        <v>49.000000000000007</v>
      </c>
      <c r="I287" s="9">
        <v>58</v>
      </c>
      <c r="J287" s="9">
        <v>40</v>
      </c>
      <c r="K287" s="9">
        <v>45</v>
      </c>
      <c r="L287" s="9">
        <v>43</v>
      </c>
      <c r="M287" s="9">
        <v>47</v>
      </c>
      <c r="N287" s="9">
        <v>42</v>
      </c>
      <c r="O287" s="9">
        <v>26</v>
      </c>
      <c r="P287" s="9">
        <v>29</v>
      </c>
      <c r="Q287" s="9">
        <v>26</v>
      </c>
      <c r="R287" s="9">
        <v>16</v>
      </c>
      <c r="S287" s="47"/>
      <c r="T287" s="47"/>
      <c r="U287" s="72">
        <f t="shared" si="47"/>
        <v>519</v>
      </c>
      <c r="V287" s="9">
        <f t="shared" si="48"/>
        <v>97</v>
      </c>
      <c r="W287" s="9">
        <f t="shared" si="49"/>
        <v>49</v>
      </c>
      <c r="Y287" s="2">
        <v>5</v>
      </c>
      <c r="Z287" s="2">
        <v>12</v>
      </c>
      <c r="AA287" s="2">
        <v>2</v>
      </c>
      <c r="AC287" s="9">
        <f t="shared" si="40"/>
        <v>0.10204081632653061</v>
      </c>
      <c r="AD287" s="9">
        <f t="shared" si="41"/>
        <v>0.24489795918367346</v>
      </c>
      <c r="AE287" s="9">
        <f t="shared" si="42"/>
        <v>4.0816326530612242E-2</v>
      </c>
    </row>
    <row r="288" spans="1:31" s="9" customFormat="1">
      <c r="A288" s="9" t="s">
        <v>230</v>
      </c>
      <c r="B288" s="9" t="s">
        <v>113</v>
      </c>
      <c r="C288" s="9" t="str">
        <f t="shared" si="43"/>
        <v>Rural SW WA (Cowlitz-Grays Harbor -Lewis - Mason -Pacific-Wahkiakum)</v>
      </c>
      <c r="D288" s="5" t="s">
        <v>77</v>
      </c>
      <c r="E288" s="7" t="s">
        <v>14</v>
      </c>
      <c r="F288" s="2">
        <f t="shared" si="44"/>
        <v>25.5</v>
      </c>
      <c r="G288" s="2">
        <f t="shared" si="45"/>
        <v>25.5</v>
      </c>
      <c r="H288" s="2">
        <f t="shared" si="46"/>
        <v>0</v>
      </c>
      <c r="I288" s="9">
        <v>23</v>
      </c>
      <c r="J288" s="9">
        <v>28</v>
      </c>
      <c r="K288" s="9">
        <v>18</v>
      </c>
      <c r="L288" s="9">
        <v>32</v>
      </c>
      <c r="M288" s="9">
        <v>20</v>
      </c>
      <c r="N288" s="9">
        <v>23</v>
      </c>
      <c r="O288" s="9">
        <v>19</v>
      </c>
      <c r="P288" s="9">
        <v>22</v>
      </c>
      <c r="Q288" s="9">
        <v>12</v>
      </c>
      <c r="R288" s="9">
        <v>16</v>
      </c>
      <c r="S288" s="47"/>
      <c r="T288" s="47"/>
      <c r="U288" s="72">
        <f t="shared" si="47"/>
        <v>264</v>
      </c>
      <c r="V288" s="9">
        <f t="shared" si="48"/>
        <v>69</v>
      </c>
      <c r="W288" s="9">
        <f t="shared" si="49"/>
        <v>25.5</v>
      </c>
      <c r="Y288" s="2">
        <v>4</v>
      </c>
      <c r="Z288" s="2">
        <v>5</v>
      </c>
      <c r="AA288" s="2">
        <v>0</v>
      </c>
      <c r="AC288" s="9">
        <f t="shared" si="40"/>
        <v>0.15686274509803921</v>
      </c>
      <c r="AD288" s="9">
        <f t="shared" si="41"/>
        <v>0.19607843137254902</v>
      </c>
      <c r="AE288" s="9">
        <f t="shared" si="42"/>
        <v>0</v>
      </c>
    </row>
    <row r="289" spans="1:31" s="9" customFormat="1">
      <c r="A289" s="9" t="s">
        <v>230</v>
      </c>
      <c r="B289" s="9" t="s">
        <v>113</v>
      </c>
      <c r="C289" s="9" t="str">
        <f t="shared" si="43"/>
        <v>Skagit-San Juan -Island</v>
      </c>
      <c r="D289" s="5" t="s">
        <v>78</v>
      </c>
      <c r="E289" s="7" t="s">
        <v>15</v>
      </c>
      <c r="F289" s="2">
        <f t="shared" si="44"/>
        <v>58.5</v>
      </c>
      <c r="G289" s="2">
        <f t="shared" si="45"/>
        <v>58.5</v>
      </c>
      <c r="H289" s="2">
        <f t="shared" si="46"/>
        <v>58.5</v>
      </c>
      <c r="I289" s="9">
        <v>58</v>
      </c>
      <c r="J289" s="9">
        <v>59</v>
      </c>
      <c r="K289" s="9">
        <v>47</v>
      </c>
      <c r="L289" s="9">
        <v>60</v>
      </c>
      <c r="M289" s="9">
        <v>63</v>
      </c>
      <c r="N289" s="9">
        <v>56</v>
      </c>
      <c r="O289" s="9">
        <v>36</v>
      </c>
      <c r="P289" s="9">
        <v>30</v>
      </c>
      <c r="Q289" s="9">
        <v>29</v>
      </c>
      <c r="R289" s="9">
        <v>20</v>
      </c>
      <c r="S289" s="47"/>
      <c r="T289" s="47"/>
      <c r="U289" s="72">
        <f t="shared" si="47"/>
        <v>633.5</v>
      </c>
      <c r="V289" s="9">
        <f t="shared" si="48"/>
        <v>115</v>
      </c>
      <c r="W289" s="9">
        <f t="shared" si="49"/>
        <v>58.5</v>
      </c>
      <c r="Y289" s="2">
        <v>22</v>
      </c>
      <c r="Z289" s="2">
        <v>28</v>
      </c>
      <c r="AA289" s="2">
        <v>19</v>
      </c>
      <c r="AC289" s="9">
        <f t="shared" si="40"/>
        <v>0.37606837606837606</v>
      </c>
      <c r="AD289" s="9">
        <f t="shared" si="41"/>
        <v>0.47863247863247865</v>
      </c>
      <c r="AE289" s="9">
        <f t="shared" si="42"/>
        <v>0.3247863247863248</v>
      </c>
    </row>
    <row r="290" spans="1:31" s="9" customFormat="1">
      <c r="A290" s="9" t="s">
        <v>230</v>
      </c>
      <c r="B290" s="9" t="s">
        <v>113</v>
      </c>
      <c r="C290" s="9" t="str">
        <f t="shared" si="43"/>
        <v>Clallam-Jefferson-Kitsap</v>
      </c>
      <c r="D290" s="5" t="s">
        <v>79</v>
      </c>
      <c r="E290" s="7" t="s">
        <v>16</v>
      </c>
      <c r="F290" s="2">
        <f t="shared" si="44"/>
        <v>10.5</v>
      </c>
      <c r="G290" s="2">
        <f t="shared" si="45"/>
        <v>10.5</v>
      </c>
      <c r="H290" s="2">
        <f t="shared" si="46"/>
        <v>0</v>
      </c>
      <c r="I290" s="9">
        <v>9</v>
      </c>
      <c r="J290" s="9">
        <v>12</v>
      </c>
      <c r="K290" s="9">
        <v>17</v>
      </c>
      <c r="L290" s="9">
        <v>18</v>
      </c>
      <c r="M290" s="9">
        <v>14</v>
      </c>
      <c r="N290" s="9">
        <v>10</v>
      </c>
      <c r="O290" s="9">
        <v>10</v>
      </c>
      <c r="P290" s="9">
        <v>11</v>
      </c>
      <c r="Q290" s="9">
        <v>7</v>
      </c>
      <c r="R290" s="9">
        <v>4</v>
      </c>
      <c r="S290" s="47"/>
      <c r="T290" s="47"/>
      <c r="U290" s="72">
        <f t="shared" si="47"/>
        <v>133</v>
      </c>
      <c r="V290" s="9">
        <f t="shared" si="48"/>
        <v>32</v>
      </c>
      <c r="W290" s="9">
        <f t="shared" si="49"/>
        <v>10.5</v>
      </c>
      <c r="Y290" s="2">
        <v>2</v>
      </c>
      <c r="Z290" s="2">
        <v>1</v>
      </c>
      <c r="AA290" s="2">
        <v>0</v>
      </c>
      <c r="AC290" s="9">
        <f t="shared" si="40"/>
        <v>0.19047619047619047</v>
      </c>
      <c r="AD290" s="9">
        <f t="shared" si="41"/>
        <v>9.5238095238095233E-2</v>
      </c>
      <c r="AE290" s="9">
        <f t="shared" si="42"/>
        <v>0</v>
      </c>
    </row>
    <row r="291" spans="1:31" s="9" customFormat="1">
      <c r="A291" s="9" t="s">
        <v>230</v>
      </c>
      <c r="B291" s="9" t="s">
        <v>113</v>
      </c>
      <c r="C291" s="9" t="str">
        <f t="shared" si="43"/>
        <v>King</v>
      </c>
      <c r="D291" s="5" t="s">
        <v>80</v>
      </c>
      <c r="E291" s="7" t="s">
        <v>17</v>
      </c>
      <c r="F291" s="2">
        <f t="shared" si="44"/>
        <v>541.5</v>
      </c>
      <c r="G291" s="2">
        <f t="shared" si="45"/>
        <v>541.5</v>
      </c>
      <c r="H291" s="2">
        <f t="shared" si="46"/>
        <v>541.5</v>
      </c>
      <c r="I291" s="9">
        <v>564</v>
      </c>
      <c r="J291" s="9">
        <v>519</v>
      </c>
      <c r="K291" s="9">
        <v>574</v>
      </c>
      <c r="L291" s="9">
        <v>561</v>
      </c>
      <c r="M291" s="9">
        <v>558</v>
      </c>
      <c r="N291" s="9">
        <v>544</v>
      </c>
      <c r="O291" s="9">
        <v>564</v>
      </c>
      <c r="P291" s="9">
        <v>533</v>
      </c>
      <c r="Q291" s="9">
        <v>516</v>
      </c>
      <c r="R291" s="9">
        <v>291</v>
      </c>
      <c r="S291" s="47"/>
      <c r="T291" s="47"/>
      <c r="U291" s="72">
        <f t="shared" si="47"/>
        <v>6848.5</v>
      </c>
      <c r="V291" s="9">
        <f t="shared" si="48"/>
        <v>1904</v>
      </c>
      <c r="W291" s="9">
        <f t="shared" si="49"/>
        <v>541.5</v>
      </c>
      <c r="Y291" s="2">
        <v>58</v>
      </c>
      <c r="Z291" s="2">
        <v>67</v>
      </c>
      <c r="AA291" s="2">
        <v>25</v>
      </c>
      <c r="AC291" s="9">
        <f t="shared" si="40"/>
        <v>0.10710987996306556</v>
      </c>
      <c r="AD291" s="9">
        <f t="shared" si="41"/>
        <v>0.12373037857802401</v>
      </c>
      <c r="AE291" s="9">
        <f t="shared" si="42"/>
        <v>4.6168051708217916E-2</v>
      </c>
    </row>
    <row r="292" spans="1:31" s="9" customFormat="1">
      <c r="A292" s="9" t="s">
        <v>230</v>
      </c>
      <c r="B292" s="9" t="s">
        <v>113</v>
      </c>
      <c r="C292" s="9" t="str">
        <f t="shared" si="43"/>
        <v>Clallam-Jefferson-Kitsap</v>
      </c>
      <c r="D292" s="5" t="s">
        <v>81</v>
      </c>
      <c r="E292" s="7" t="s">
        <v>18</v>
      </c>
      <c r="F292" s="2">
        <f t="shared" si="44"/>
        <v>158</v>
      </c>
      <c r="G292" s="2">
        <f t="shared" si="45"/>
        <v>158.00000000000003</v>
      </c>
      <c r="H292" s="2">
        <f t="shared" si="46"/>
        <v>0</v>
      </c>
      <c r="I292" s="9">
        <v>140</v>
      </c>
      <c r="J292" s="9">
        <v>176</v>
      </c>
      <c r="K292" s="9">
        <v>151</v>
      </c>
      <c r="L292" s="9">
        <v>140</v>
      </c>
      <c r="M292" s="9">
        <v>127</v>
      </c>
      <c r="N292" s="9">
        <v>130</v>
      </c>
      <c r="O292" s="9">
        <v>114</v>
      </c>
      <c r="P292" s="9">
        <v>108</v>
      </c>
      <c r="Q292" s="9">
        <v>79</v>
      </c>
      <c r="R292" s="9">
        <v>56</v>
      </c>
      <c r="S292" s="47"/>
      <c r="T292" s="47"/>
      <c r="U292" s="72">
        <f t="shared" si="47"/>
        <v>1537</v>
      </c>
      <c r="V292" s="9">
        <f t="shared" si="48"/>
        <v>357</v>
      </c>
      <c r="W292" s="9">
        <f t="shared" si="49"/>
        <v>158</v>
      </c>
      <c r="Y292" s="2">
        <v>19</v>
      </c>
      <c r="Z292" s="2">
        <v>21</v>
      </c>
      <c r="AA292" s="2">
        <v>0</v>
      </c>
      <c r="AC292" s="9">
        <f t="shared" si="40"/>
        <v>0.12025316455696203</v>
      </c>
      <c r="AD292" s="9">
        <f t="shared" si="41"/>
        <v>0.13291139240506328</v>
      </c>
      <c r="AE292" s="9">
        <f t="shared" si="42"/>
        <v>0</v>
      </c>
    </row>
    <row r="293" spans="1:31" s="9" customFormat="1">
      <c r="A293" s="9" t="s">
        <v>230</v>
      </c>
      <c r="B293" s="9" t="s">
        <v>113</v>
      </c>
      <c r="C293" s="9" t="str">
        <f t="shared" si="43"/>
        <v>Central WA (Grant-Kittitas-Klickitat-Skamania-Yakima)</v>
      </c>
      <c r="D293" s="5" t="s">
        <v>82</v>
      </c>
      <c r="E293" s="7" t="s">
        <v>19</v>
      </c>
      <c r="F293" s="2">
        <f t="shared" si="44"/>
        <v>33</v>
      </c>
      <c r="G293" s="2">
        <f t="shared" si="45"/>
        <v>33</v>
      </c>
      <c r="H293" s="2">
        <f t="shared" si="46"/>
        <v>33</v>
      </c>
      <c r="I293" s="9">
        <v>37</v>
      </c>
      <c r="J293" s="9">
        <v>29</v>
      </c>
      <c r="K293" s="9">
        <v>24</v>
      </c>
      <c r="L293" s="9">
        <v>30</v>
      </c>
      <c r="M293" s="9">
        <v>19</v>
      </c>
      <c r="N293" s="9">
        <v>17</v>
      </c>
      <c r="O293" s="9">
        <v>15</v>
      </c>
      <c r="P293" s="9">
        <v>18</v>
      </c>
      <c r="Q293" s="9">
        <v>13</v>
      </c>
      <c r="R293" s="9">
        <v>14</v>
      </c>
      <c r="S293" s="47"/>
      <c r="T293" s="47"/>
      <c r="U293" s="72">
        <f t="shared" si="47"/>
        <v>315</v>
      </c>
      <c r="V293" s="9">
        <f t="shared" si="48"/>
        <v>60</v>
      </c>
      <c r="W293" s="9">
        <f t="shared" si="49"/>
        <v>33</v>
      </c>
      <c r="Y293" s="2">
        <v>1</v>
      </c>
      <c r="Z293" s="2">
        <v>3</v>
      </c>
      <c r="AA293" s="2">
        <v>1</v>
      </c>
      <c r="AC293" s="9">
        <f t="shared" si="40"/>
        <v>3.0303030303030304E-2</v>
      </c>
      <c r="AD293" s="9">
        <f t="shared" si="41"/>
        <v>9.0909090909090912E-2</v>
      </c>
      <c r="AE293" s="9">
        <f t="shared" si="42"/>
        <v>3.0303030303030304E-2</v>
      </c>
    </row>
    <row r="294" spans="1:31" s="9" customFormat="1">
      <c r="A294" s="9" t="s">
        <v>230</v>
      </c>
      <c r="B294" s="9" t="s">
        <v>113</v>
      </c>
      <c r="C294" s="9" t="str">
        <f t="shared" si="43"/>
        <v>Central WA (Grant-Kittitas-Klickitat-Skamania-Yakima)</v>
      </c>
      <c r="D294" s="5" t="s">
        <v>83</v>
      </c>
      <c r="E294" s="7" t="s">
        <v>20</v>
      </c>
      <c r="F294" s="2">
        <f t="shared" si="44"/>
        <v>11</v>
      </c>
      <c r="G294" s="2">
        <f t="shared" si="45"/>
        <v>11</v>
      </c>
      <c r="H294" s="2">
        <f t="shared" si="46"/>
        <v>0</v>
      </c>
      <c r="I294" s="9">
        <v>11</v>
      </c>
      <c r="J294" s="9">
        <v>11</v>
      </c>
      <c r="K294" s="9">
        <v>21</v>
      </c>
      <c r="L294" s="9">
        <v>14</v>
      </c>
      <c r="M294" s="9">
        <v>18</v>
      </c>
      <c r="N294" s="9">
        <v>22</v>
      </c>
      <c r="O294" s="9">
        <v>8</v>
      </c>
      <c r="P294" s="9">
        <v>13</v>
      </c>
      <c r="Q294" s="9">
        <v>12</v>
      </c>
      <c r="R294" s="9">
        <v>10</v>
      </c>
      <c r="S294" s="47"/>
      <c r="T294" s="47"/>
      <c r="U294" s="72">
        <f t="shared" si="47"/>
        <v>162</v>
      </c>
      <c r="V294" s="9">
        <f t="shared" si="48"/>
        <v>43</v>
      </c>
      <c r="W294" s="9">
        <f t="shared" si="49"/>
        <v>11</v>
      </c>
      <c r="Y294" s="2">
        <v>3</v>
      </c>
      <c r="Z294" s="2">
        <v>5</v>
      </c>
      <c r="AA294" s="2">
        <v>0</v>
      </c>
      <c r="AC294" s="9">
        <f t="shared" si="40"/>
        <v>0.27272727272727271</v>
      </c>
      <c r="AD294" s="9">
        <f t="shared" si="41"/>
        <v>0.45454545454545453</v>
      </c>
      <c r="AE294" s="9">
        <f t="shared" si="42"/>
        <v>0</v>
      </c>
    </row>
    <row r="295" spans="1:31" s="9" customFormat="1">
      <c r="A295" s="9" t="s">
        <v>230</v>
      </c>
      <c r="B295" s="9" t="s">
        <v>113</v>
      </c>
      <c r="C295" s="9" t="str">
        <f t="shared" si="43"/>
        <v>Rural SW WA (Cowlitz-Grays Harbor -Lewis - Mason -Pacific-Wahkiakum)</v>
      </c>
      <c r="D295" s="5" t="s">
        <v>84</v>
      </c>
      <c r="E295" s="7" t="s">
        <v>21</v>
      </c>
      <c r="F295" s="2">
        <f t="shared" si="44"/>
        <v>62</v>
      </c>
      <c r="G295" s="2">
        <f t="shared" si="45"/>
        <v>62</v>
      </c>
      <c r="H295" s="2">
        <f t="shared" si="46"/>
        <v>0</v>
      </c>
      <c r="I295" s="9">
        <v>60</v>
      </c>
      <c r="J295" s="9">
        <v>64</v>
      </c>
      <c r="K295" s="9">
        <v>66</v>
      </c>
      <c r="L295" s="9">
        <v>55</v>
      </c>
      <c r="M295" s="9">
        <v>46</v>
      </c>
      <c r="N295" s="9">
        <v>54</v>
      </c>
      <c r="O295" s="9">
        <v>45</v>
      </c>
      <c r="P295" s="9">
        <v>45</v>
      </c>
      <c r="Q295" s="9">
        <v>31</v>
      </c>
      <c r="R295" s="9">
        <v>24</v>
      </c>
      <c r="S295" s="47"/>
      <c r="T295" s="47"/>
      <c r="U295" s="72">
        <f t="shared" si="47"/>
        <v>614</v>
      </c>
      <c r="V295" s="9">
        <f t="shared" si="48"/>
        <v>145</v>
      </c>
      <c r="W295" s="9">
        <f t="shared" si="49"/>
        <v>62</v>
      </c>
      <c r="Y295" s="2">
        <v>6</v>
      </c>
      <c r="Z295" s="2">
        <v>11</v>
      </c>
      <c r="AA295" s="2">
        <v>0</v>
      </c>
      <c r="AC295" s="9">
        <f t="shared" si="40"/>
        <v>9.6774193548387094E-2</v>
      </c>
      <c r="AD295" s="9">
        <f t="shared" si="41"/>
        <v>0.17741935483870969</v>
      </c>
      <c r="AE295" s="9">
        <f t="shared" si="42"/>
        <v>0</v>
      </c>
    </row>
    <row r="296" spans="1:31" s="9" customFormat="1">
      <c r="A296" s="9" t="s">
        <v>230</v>
      </c>
      <c r="B296" s="9" t="s">
        <v>113</v>
      </c>
      <c r="C296" s="9" t="str">
        <f t="shared" si="43"/>
        <v>NE WA (Ferry, Stevens, Lincoln, Pend Orielle)</v>
      </c>
      <c r="D296" s="5" t="s">
        <v>85</v>
      </c>
      <c r="E296" s="7" t="s">
        <v>22</v>
      </c>
      <c r="F296" s="2">
        <f t="shared" si="44"/>
        <v>0</v>
      </c>
      <c r="G296" s="2">
        <f t="shared" si="45"/>
        <v>9.5</v>
      </c>
      <c r="H296" s="2">
        <f t="shared" si="46"/>
        <v>0</v>
      </c>
      <c r="I296" s="9">
        <v>9</v>
      </c>
      <c r="J296" s="9">
        <v>10</v>
      </c>
      <c r="K296" s="9">
        <v>10</v>
      </c>
      <c r="L296" s="9">
        <v>6</v>
      </c>
      <c r="M296" s="9">
        <v>18</v>
      </c>
      <c r="N296" s="9">
        <v>4</v>
      </c>
      <c r="O296" s="9">
        <v>7</v>
      </c>
      <c r="P296" s="9">
        <v>12</v>
      </c>
      <c r="Q296" s="9">
        <v>3</v>
      </c>
      <c r="R296" s="9">
        <v>5</v>
      </c>
      <c r="S296" s="47"/>
      <c r="T296" s="47"/>
      <c r="U296" s="72">
        <f t="shared" si="47"/>
        <v>93.5</v>
      </c>
      <c r="V296" s="9">
        <f t="shared" si="48"/>
        <v>27</v>
      </c>
      <c r="W296" s="9">
        <f t="shared" si="49"/>
        <v>9.5</v>
      </c>
      <c r="Y296" s="2">
        <v>0</v>
      </c>
      <c r="Z296" s="2">
        <v>2</v>
      </c>
      <c r="AA296" s="2">
        <v>0</v>
      </c>
      <c r="AC296" s="9">
        <f t="shared" si="40"/>
        <v>0</v>
      </c>
      <c r="AD296" s="9">
        <f t="shared" si="41"/>
        <v>0.21052631578947367</v>
      </c>
      <c r="AE296" s="9">
        <f t="shared" si="42"/>
        <v>0</v>
      </c>
    </row>
    <row r="297" spans="1:31" s="9" customFormat="1">
      <c r="A297" s="9" t="s">
        <v>230</v>
      </c>
      <c r="B297" s="9" t="s">
        <v>113</v>
      </c>
      <c r="C297" s="9" t="str">
        <f t="shared" si="43"/>
        <v>Rural SW WA (Cowlitz-Grays Harbor -Lewis - Mason -Pacific-Wahkiakum)</v>
      </c>
      <c r="D297" s="5" t="s">
        <v>86</v>
      </c>
      <c r="E297" s="7" t="s">
        <v>23</v>
      </c>
      <c r="F297" s="2">
        <f t="shared" si="44"/>
        <v>38</v>
      </c>
      <c r="G297" s="2">
        <f t="shared" si="45"/>
        <v>38</v>
      </c>
      <c r="H297" s="2">
        <f t="shared" si="46"/>
        <v>0</v>
      </c>
      <c r="I297" s="9">
        <v>30</v>
      </c>
      <c r="J297" s="9">
        <v>46</v>
      </c>
      <c r="K297" s="9">
        <v>41</v>
      </c>
      <c r="L297" s="9">
        <v>45</v>
      </c>
      <c r="M297" s="9">
        <v>42</v>
      </c>
      <c r="N297" s="9">
        <v>18</v>
      </c>
      <c r="O297" s="9">
        <v>12</v>
      </c>
      <c r="P297" s="9">
        <v>34</v>
      </c>
      <c r="Q297" s="9">
        <v>27</v>
      </c>
      <c r="R297" s="9">
        <v>16</v>
      </c>
      <c r="S297" s="47"/>
      <c r="T297" s="47"/>
      <c r="U297" s="72">
        <f t="shared" si="47"/>
        <v>387</v>
      </c>
      <c r="V297" s="9">
        <f t="shared" si="48"/>
        <v>89</v>
      </c>
      <c r="W297" s="9">
        <f t="shared" si="49"/>
        <v>38</v>
      </c>
      <c r="Y297" s="2">
        <v>4</v>
      </c>
      <c r="Z297" s="2">
        <v>8</v>
      </c>
      <c r="AA297" s="2">
        <v>0</v>
      </c>
      <c r="AC297" s="9">
        <f t="shared" si="40"/>
        <v>0.10526315789473684</v>
      </c>
      <c r="AD297" s="9">
        <f t="shared" si="41"/>
        <v>0.21052631578947367</v>
      </c>
      <c r="AE297" s="9">
        <f t="shared" si="42"/>
        <v>0</v>
      </c>
    </row>
    <row r="298" spans="1:31" s="9" customFormat="1">
      <c r="A298" s="9" t="s">
        <v>230</v>
      </c>
      <c r="B298" s="9" t="s">
        <v>113</v>
      </c>
      <c r="C298" s="9" t="str">
        <f t="shared" si="43"/>
        <v>Chelan-Douglas-Okanogan</v>
      </c>
      <c r="D298" s="5" t="s">
        <v>87</v>
      </c>
      <c r="E298" s="7" t="s">
        <v>24</v>
      </c>
      <c r="F298" s="2">
        <f t="shared" si="44"/>
        <v>25</v>
      </c>
      <c r="G298" s="2">
        <f t="shared" si="45"/>
        <v>24.999999999999996</v>
      </c>
      <c r="H298" s="2">
        <f t="shared" si="46"/>
        <v>25</v>
      </c>
      <c r="I298" s="9">
        <v>26</v>
      </c>
      <c r="J298" s="9">
        <v>24</v>
      </c>
      <c r="K298" s="9">
        <v>18</v>
      </c>
      <c r="L298" s="9">
        <v>25</v>
      </c>
      <c r="M298" s="9">
        <v>29</v>
      </c>
      <c r="N298" s="9">
        <v>23</v>
      </c>
      <c r="O298" s="9">
        <v>15</v>
      </c>
      <c r="P298" s="9">
        <v>20</v>
      </c>
      <c r="Q298" s="9">
        <v>22</v>
      </c>
      <c r="R298" s="9">
        <v>10</v>
      </c>
      <c r="S298" s="47"/>
      <c r="T298" s="47"/>
      <c r="U298" s="72">
        <f t="shared" si="47"/>
        <v>287</v>
      </c>
      <c r="V298" s="9">
        <f t="shared" si="48"/>
        <v>67</v>
      </c>
      <c r="W298" s="9">
        <f t="shared" si="49"/>
        <v>25</v>
      </c>
      <c r="Y298" s="2">
        <v>2</v>
      </c>
      <c r="Z298" s="2">
        <v>7</v>
      </c>
      <c r="AA298" s="2">
        <v>4</v>
      </c>
      <c r="AC298" s="9">
        <f t="shared" si="40"/>
        <v>0.08</v>
      </c>
      <c r="AD298" s="9">
        <f t="shared" si="41"/>
        <v>0.28000000000000003</v>
      </c>
      <c r="AE298" s="9">
        <f t="shared" si="42"/>
        <v>0.16</v>
      </c>
    </row>
    <row r="299" spans="1:31" s="9" customFormat="1">
      <c r="A299" s="9" t="s">
        <v>230</v>
      </c>
      <c r="B299" s="9" t="s">
        <v>113</v>
      </c>
      <c r="C299" s="9" t="str">
        <f t="shared" si="43"/>
        <v>Rural SW WA (Cowlitz-Grays Harbor -Lewis - Mason -Pacific-Wahkiakum)</v>
      </c>
      <c r="D299" s="5" t="s">
        <v>88</v>
      </c>
      <c r="E299" s="7" t="s">
        <v>25</v>
      </c>
      <c r="F299" s="2">
        <f t="shared" si="44"/>
        <v>16.5</v>
      </c>
      <c r="G299" s="2">
        <f t="shared" si="45"/>
        <v>16.5</v>
      </c>
      <c r="H299" s="2">
        <f t="shared" si="46"/>
        <v>16.5</v>
      </c>
      <c r="I299" s="9">
        <v>14</v>
      </c>
      <c r="J299" s="9">
        <v>19</v>
      </c>
      <c r="K299" s="9">
        <v>14</v>
      </c>
      <c r="L299" s="9">
        <v>19</v>
      </c>
      <c r="M299" s="9">
        <v>12</v>
      </c>
      <c r="N299" s="9">
        <v>12</v>
      </c>
      <c r="O299" s="9">
        <v>7</v>
      </c>
      <c r="P299" s="9">
        <v>13</v>
      </c>
      <c r="Q299" s="9">
        <v>4</v>
      </c>
      <c r="R299" s="9">
        <v>7</v>
      </c>
      <c r="S299" s="47"/>
      <c r="T299" s="47"/>
      <c r="U299" s="72">
        <f t="shared" si="47"/>
        <v>170.5</v>
      </c>
      <c r="V299" s="9">
        <f t="shared" si="48"/>
        <v>31</v>
      </c>
      <c r="W299" s="9">
        <f t="shared" si="49"/>
        <v>16.5</v>
      </c>
      <c r="Y299" s="2">
        <v>5</v>
      </c>
      <c r="Z299" s="2">
        <v>4</v>
      </c>
      <c r="AA299" s="2">
        <v>1</v>
      </c>
      <c r="AC299" s="9">
        <f t="shared" si="40"/>
        <v>0.30303030303030304</v>
      </c>
      <c r="AD299" s="9">
        <f t="shared" si="41"/>
        <v>0.24242424242424243</v>
      </c>
      <c r="AE299" s="9">
        <f t="shared" si="42"/>
        <v>6.0606060606060608E-2</v>
      </c>
    </row>
    <row r="300" spans="1:31" s="9" customFormat="1">
      <c r="A300" s="9" t="s">
        <v>230</v>
      </c>
      <c r="B300" s="9" t="s">
        <v>113</v>
      </c>
      <c r="C300" s="9" t="str">
        <f t="shared" si="43"/>
        <v>NE WA (Ferry, Stevens, Lincoln, Pend Orielle)</v>
      </c>
      <c r="D300" s="5" t="s">
        <v>89</v>
      </c>
      <c r="E300" s="7" t="s">
        <v>26</v>
      </c>
      <c r="F300" s="2">
        <f t="shared" si="44"/>
        <v>17</v>
      </c>
      <c r="G300" s="2">
        <f t="shared" si="45"/>
        <v>17</v>
      </c>
      <c r="H300" s="2">
        <f t="shared" si="46"/>
        <v>0</v>
      </c>
      <c r="I300" s="9">
        <v>18</v>
      </c>
      <c r="J300" s="9">
        <v>16</v>
      </c>
      <c r="K300" s="9">
        <v>16</v>
      </c>
      <c r="L300" s="9">
        <v>17</v>
      </c>
      <c r="M300" s="9">
        <v>12</v>
      </c>
      <c r="N300" s="9">
        <v>9</v>
      </c>
      <c r="O300" s="9">
        <v>7</v>
      </c>
      <c r="P300" s="9">
        <v>12</v>
      </c>
      <c r="Q300" s="9">
        <v>4</v>
      </c>
      <c r="R300" s="9">
        <v>8</v>
      </c>
      <c r="S300" s="47"/>
      <c r="T300" s="47"/>
      <c r="U300" s="72">
        <f t="shared" si="47"/>
        <v>153</v>
      </c>
      <c r="V300" s="9">
        <f t="shared" si="48"/>
        <v>31</v>
      </c>
      <c r="W300" s="9">
        <f t="shared" si="49"/>
        <v>17</v>
      </c>
      <c r="Y300" s="2">
        <v>3</v>
      </c>
      <c r="Z300" s="2">
        <v>3</v>
      </c>
      <c r="AA300" s="2">
        <v>0</v>
      </c>
      <c r="AC300" s="9">
        <f t="shared" si="40"/>
        <v>0.17647058823529413</v>
      </c>
      <c r="AD300" s="9">
        <f t="shared" si="41"/>
        <v>0.17647058823529413</v>
      </c>
      <c r="AE300" s="9">
        <f t="shared" si="42"/>
        <v>0</v>
      </c>
    </row>
    <row r="301" spans="1:31" s="9" customFormat="1">
      <c r="A301" s="9" t="s">
        <v>230</v>
      </c>
      <c r="B301" s="9" t="s">
        <v>113</v>
      </c>
      <c r="C301" s="9" t="str">
        <f t="shared" si="43"/>
        <v>Pierce</v>
      </c>
      <c r="D301" s="5" t="s">
        <v>90</v>
      </c>
      <c r="E301" s="7" t="s">
        <v>27</v>
      </c>
      <c r="F301" s="2">
        <f t="shared" si="44"/>
        <v>428.00000000000006</v>
      </c>
      <c r="G301" s="2">
        <f t="shared" si="45"/>
        <v>428</v>
      </c>
      <c r="H301" s="2">
        <f t="shared" si="46"/>
        <v>428</v>
      </c>
      <c r="I301" s="9">
        <v>443</v>
      </c>
      <c r="J301" s="9">
        <v>413</v>
      </c>
      <c r="K301" s="9">
        <v>395</v>
      </c>
      <c r="L301" s="9">
        <v>387</v>
      </c>
      <c r="M301" s="9">
        <v>312</v>
      </c>
      <c r="N301" s="9">
        <v>321</v>
      </c>
      <c r="O301" s="9">
        <v>274</v>
      </c>
      <c r="P301" s="9">
        <v>249</v>
      </c>
      <c r="Q301" s="9">
        <v>178</v>
      </c>
      <c r="R301" s="9">
        <v>154</v>
      </c>
      <c r="S301" s="47"/>
      <c r="T301" s="47"/>
      <c r="U301" s="72">
        <f t="shared" si="47"/>
        <v>4410</v>
      </c>
      <c r="V301" s="9">
        <f t="shared" si="48"/>
        <v>855</v>
      </c>
      <c r="W301" s="9">
        <f t="shared" si="49"/>
        <v>428</v>
      </c>
      <c r="Y301" s="2">
        <v>54</v>
      </c>
      <c r="Z301" s="2">
        <v>91</v>
      </c>
      <c r="AA301" s="2">
        <v>6</v>
      </c>
      <c r="AC301" s="9">
        <f t="shared" si="40"/>
        <v>0.12616822429906541</v>
      </c>
      <c r="AD301" s="9">
        <f t="shared" si="41"/>
        <v>0.21261682242990654</v>
      </c>
      <c r="AE301" s="9">
        <f t="shared" si="42"/>
        <v>1.4018691588785047E-2</v>
      </c>
    </row>
    <row r="302" spans="1:31" s="9" customFormat="1">
      <c r="A302" s="9" t="s">
        <v>230</v>
      </c>
      <c r="B302" s="9" t="s">
        <v>113</v>
      </c>
      <c r="C302" s="9" t="str">
        <f t="shared" si="43"/>
        <v>Skagit-San Juan -Island</v>
      </c>
      <c r="D302" s="5" t="s">
        <v>91</v>
      </c>
      <c r="E302" s="7" t="s">
        <v>28</v>
      </c>
      <c r="F302" s="2">
        <f t="shared" si="44"/>
        <v>9.5</v>
      </c>
      <c r="G302" s="2">
        <f t="shared" si="45"/>
        <v>9.5</v>
      </c>
      <c r="H302" s="2">
        <f t="shared" si="46"/>
        <v>0</v>
      </c>
      <c r="I302" s="9">
        <v>12</v>
      </c>
      <c r="J302" s="9">
        <v>7</v>
      </c>
      <c r="K302" s="9">
        <v>10</v>
      </c>
      <c r="L302" s="9">
        <v>7</v>
      </c>
      <c r="M302" s="9">
        <v>8</v>
      </c>
      <c r="N302" s="9">
        <v>8</v>
      </c>
      <c r="O302" s="9">
        <v>10</v>
      </c>
      <c r="P302" s="9">
        <v>3</v>
      </c>
      <c r="Q302" s="9">
        <v>2</v>
      </c>
      <c r="R302" s="9">
        <v>4</v>
      </c>
      <c r="S302" s="47"/>
      <c r="T302" s="47"/>
      <c r="U302" s="72">
        <f t="shared" si="47"/>
        <v>90</v>
      </c>
      <c r="V302" s="9">
        <f t="shared" si="48"/>
        <v>19</v>
      </c>
      <c r="W302" s="9">
        <f t="shared" si="49"/>
        <v>9.5</v>
      </c>
      <c r="Y302" s="2">
        <v>1</v>
      </c>
      <c r="Z302" s="2">
        <v>2</v>
      </c>
      <c r="AA302" s="2">
        <v>0</v>
      </c>
      <c r="AC302" s="9">
        <f t="shared" si="40"/>
        <v>0.10526315789473684</v>
      </c>
      <c r="AD302" s="9">
        <f t="shared" si="41"/>
        <v>0.21052631578947367</v>
      </c>
      <c r="AE302" s="9">
        <f t="shared" si="42"/>
        <v>0</v>
      </c>
    </row>
    <row r="303" spans="1:31" s="9" customFormat="1">
      <c r="A303" s="9" t="s">
        <v>230</v>
      </c>
      <c r="B303" s="9" t="s">
        <v>113</v>
      </c>
      <c r="C303" s="9" t="str">
        <f t="shared" si="43"/>
        <v>Skagit-San Juan -Island</v>
      </c>
      <c r="D303" s="5" t="s">
        <v>92</v>
      </c>
      <c r="E303" s="7" t="s">
        <v>29</v>
      </c>
      <c r="F303" s="2">
        <f t="shared" si="44"/>
        <v>65.5</v>
      </c>
      <c r="G303" s="2">
        <f t="shared" si="45"/>
        <v>65.5</v>
      </c>
      <c r="H303" s="2">
        <f t="shared" si="46"/>
        <v>0</v>
      </c>
      <c r="I303" s="9">
        <v>66</v>
      </c>
      <c r="J303" s="9">
        <v>65</v>
      </c>
      <c r="K303" s="9">
        <v>71</v>
      </c>
      <c r="L303" s="9">
        <v>84</v>
      </c>
      <c r="M303" s="9">
        <v>56</v>
      </c>
      <c r="N303" s="9">
        <v>63</v>
      </c>
      <c r="O303" s="9">
        <v>60</v>
      </c>
      <c r="P303" s="9">
        <v>43</v>
      </c>
      <c r="Q303" s="9">
        <v>39</v>
      </c>
      <c r="R303" s="9">
        <v>27</v>
      </c>
      <c r="S303" s="47"/>
      <c r="T303" s="47"/>
      <c r="U303" s="72">
        <f t="shared" si="47"/>
        <v>705</v>
      </c>
      <c r="V303" s="9">
        <f t="shared" si="48"/>
        <v>169</v>
      </c>
      <c r="W303" s="9">
        <f t="shared" si="49"/>
        <v>65.5</v>
      </c>
      <c r="Y303" s="2">
        <v>10</v>
      </c>
      <c r="Z303" s="2">
        <v>15</v>
      </c>
      <c r="AA303" s="2">
        <v>0</v>
      </c>
      <c r="AC303" s="9">
        <f t="shared" si="40"/>
        <v>0.15267175572519084</v>
      </c>
      <c r="AD303" s="9">
        <f t="shared" si="41"/>
        <v>0.22900763358778625</v>
      </c>
      <c r="AE303" s="9">
        <f t="shared" si="42"/>
        <v>0</v>
      </c>
    </row>
    <row r="304" spans="1:31" s="9" customFormat="1">
      <c r="A304" s="9" t="s">
        <v>230</v>
      </c>
      <c r="B304" s="9" t="s">
        <v>113</v>
      </c>
      <c r="C304" s="9" t="str">
        <f t="shared" si="43"/>
        <v>Central WA (Grant-Kittitas-Klickitat-Skamania-Yakima)</v>
      </c>
      <c r="D304" s="5" t="s">
        <v>93</v>
      </c>
      <c r="E304" s="7" t="s">
        <v>30</v>
      </c>
      <c r="F304" s="2">
        <f t="shared" si="44"/>
        <v>4.5</v>
      </c>
      <c r="G304" s="2">
        <f t="shared" si="45"/>
        <v>4.5</v>
      </c>
      <c r="H304" s="2">
        <f t="shared" si="46"/>
        <v>0</v>
      </c>
      <c r="I304" s="9">
        <v>3</v>
      </c>
      <c r="J304" s="9">
        <v>6</v>
      </c>
      <c r="K304" s="9">
        <v>2</v>
      </c>
      <c r="L304" s="9">
        <v>2</v>
      </c>
      <c r="M304" s="9">
        <v>4</v>
      </c>
      <c r="N304" s="9">
        <v>3</v>
      </c>
      <c r="O304" s="9">
        <v>4</v>
      </c>
      <c r="P304" s="9">
        <v>2</v>
      </c>
      <c r="Q304" s="9">
        <v>2</v>
      </c>
      <c r="R304" s="9">
        <v>1</v>
      </c>
      <c r="S304" s="47"/>
      <c r="T304" s="47"/>
      <c r="U304" s="72">
        <f t="shared" si="47"/>
        <v>38</v>
      </c>
      <c r="V304" s="9">
        <f t="shared" si="48"/>
        <v>9</v>
      </c>
      <c r="W304" s="9">
        <f t="shared" si="49"/>
        <v>4.5</v>
      </c>
      <c r="Y304" s="2">
        <v>1</v>
      </c>
      <c r="Z304" s="2">
        <v>1</v>
      </c>
      <c r="AA304" s="2">
        <v>0</v>
      </c>
      <c r="AC304" s="9">
        <f t="shared" si="40"/>
        <v>0.22222222222222221</v>
      </c>
      <c r="AD304" s="9">
        <f t="shared" si="41"/>
        <v>0.22222222222222221</v>
      </c>
      <c r="AE304" s="9">
        <f t="shared" si="42"/>
        <v>0</v>
      </c>
    </row>
    <row r="305" spans="1:31" s="9" customFormat="1">
      <c r="A305" s="9" t="s">
        <v>230</v>
      </c>
      <c r="B305" s="9" t="s">
        <v>113</v>
      </c>
      <c r="C305" s="9" t="str">
        <f t="shared" si="43"/>
        <v>Snohomish</v>
      </c>
      <c r="D305" s="5" t="s">
        <v>94</v>
      </c>
      <c r="E305" s="7" t="s">
        <v>31</v>
      </c>
      <c r="F305" s="2">
        <f t="shared" si="44"/>
        <v>377</v>
      </c>
      <c r="G305" s="2">
        <f t="shared" si="45"/>
        <v>377</v>
      </c>
      <c r="H305" s="2">
        <f t="shared" si="46"/>
        <v>377</v>
      </c>
      <c r="I305" s="9">
        <v>400</v>
      </c>
      <c r="J305" s="9">
        <v>354</v>
      </c>
      <c r="K305" s="9">
        <v>353</v>
      </c>
      <c r="L305" s="9">
        <v>339</v>
      </c>
      <c r="M305" s="9">
        <v>310</v>
      </c>
      <c r="N305" s="9">
        <v>240</v>
      </c>
      <c r="O305" s="9">
        <v>217</v>
      </c>
      <c r="P305" s="9">
        <v>204</v>
      </c>
      <c r="Q305" s="9">
        <v>157</v>
      </c>
      <c r="R305" s="9">
        <v>112</v>
      </c>
      <c r="S305" s="47"/>
      <c r="T305" s="47"/>
      <c r="U305" s="72">
        <f t="shared" si="47"/>
        <v>3817</v>
      </c>
      <c r="V305" s="9">
        <f t="shared" si="48"/>
        <v>690</v>
      </c>
      <c r="W305" s="9">
        <f t="shared" si="49"/>
        <v>377</v>
      </c>
      <c r="Y305" s="2">
        <v>37</v>
      </c>
      <c r="Z305" s="2">
        <v>56</v>
      </c>
      <c r="AA305" s="2">
        <v>8</v>
      </c>
      <c r="AC305" s="9">
        <f t="shared" si="40"/>
        <v>9.8143236074270557E-2</v>
      </c>
      <c r="AD305" s="9">
        <f t="shared" si="41"/>
        <v>0.14854111405835543</v>
      </c>
      <c r="AE305" s="9">
        <f t="shared" si="42"/>
        <v>2.1220159151193633E-2</v>
      </c>
    </row>
    <row r="306" spans="1:31" s="9" customFormat="1">
      <c r="A306" s="9" t="s">
        <v>230</v>
      </c>
      <c r="B306" s="9" t="s">
        <v>113</v>
      </c>
      <c r="C306" s="9" t="str">
        <f t="shared" si="43"/>
        <v>Spokane</v>
      </c>
      <c r="D306" s="5" t="s">
        <v>95</v>
      </c>
      <c r="E306" s="7" t="s">
        <v>32</v>
      </c>
      <c r="F306" s="2">
        <f t="shared" si="44"/>
        <v>264</v>
      </c>
      <c r="G306" s="2">
        <f t="shared" si="45"/>
        <v>264</v>
      </c>
      <c r="H306" s="2">
        <f t="shared" si="46"/>
        <v>264</v>
      </c>
      <c r="I306" s="9">
        <v>274</v>
      </c>
      <c r="J306" s="9">
        <v>254</v>
      </c>
      <c r="K306" s="9">
        <v>223</v>
      </c>
      <c r="L306" s="9">
        <v>220</v>
      </c>
      <c r="M306" s="9">
        <v>219</v>
      </c>
      <c r="N306" s="9">
        <v>223</v>
      </c>
      <c r="O306" s="9">
        <v>169</v>
      </c>
      <c r="P306" s="9">
        <v>142</v>
      </c>
      <c r="Q306" s="9">
        <v>119</v>
      </c>
      <c r="R306" s="9">
        <v>88</v>
      </c>
      <c r="S306" s="47"/>
      <c r="T306" s="47"/>
      <c r="U306" s="72">
        <f t="shared" si="47"/>
        <v>2723</v>
      </c>
      <c r="V306" s="9">
        <f t="shared" si="48"/>
        <v>518</v>
      </c>
      <c r="W306" s="9">
        <f t="shared" si="49"/>
        <v>264</v>
      </c>
      <c r="Y306" s="2">
        <v>21</v>
      </c>
      <c r="Z306" s="2">
        <v>54</v>
      </c>
      <c r="AA306" s="2">
        <v>7</v>
      </c>
      <c r="AC306" s="9">
        <f t="shared" si="40"/>
        <v>7.9545454545454544E-2</v>
      </c>
      <c r="AD306" s="9">
        <f t="shared" si="41"/>
        <v>0.20454545454545456</v>
      </c>
      <c r="AE306" s="9">
        <f t="shared" si="42"/>
        <v>2.6515151515151516E-2</v>
      </c>
    </row>
    <row r="307" spans="1:31" s="9" customFormat="1">
      <c r="A307" s="9" t="s">
        <v>230</v>
      </c>
      <c r="B307" s="9" t="s">
        <v>113</v>
      </c>
      <c r="C307" s="9" t="str">
        <f t="shared" si="43"/>
        <v>NE WA (Ferry, Stevens, Lincoln, Pend Orielle)</v>
      </c>
      <c r="D307" s="5" t="s">
        <v>96</v>
      </c>
      <c r="E307" s="7" t="s">
        <v>33</v>
      </c>
      <c r="F307" s="2">
        <f t="shared" si="44"/>
        <v>37.5</v>
      </c>
      <c r="G307" s="2">
        <f t="shared" si="45"/>
        <v>37.5</v>
      </c>
      <c r="H307" s="2">
        <f t="shared" si="46"/>
        <v>37.5</v>
      </c>
      <c r="I307" s="9">
        <v>43</v>
      </c>
      <c r="J307" s="9">
        <v>32</v>
      </c>
      <c r="K307" s="9">
        <v>45</v>
      </c>
      <c r="L307" s="9">
        <v>36</v>
      </c>
      <c r="M307" s="9">
        <v>18</v>
      </c>
      <c r="N307" s="9">
        <v>32</v>
      </c>
      <c r="O307" s="9">
        <v>21</v>
      </c>
      <c r="P307" s="9">
        <v>22</v>
      </c>
      <c r="Q307" s="9">
        <v>17</v>
      </c>
      <c r="R307" s="9">
        <v>12</v>
      </c>
      <c r="S307" s="47"/>
      <c r="T307" s="47"/>
      <c r="U307" s="72">
        <f t="shared" si="47"/>
        <v>390.5</v>
      </c>
      <c r="V307" s="9">
        <f t="shared" si="48"/>
        <v>72</v>
      </c>
      <c r="W307" s="9">
        <f t="shared" si="49"/>
        <v>37.5</v>
      </c>
      <c r="Y307" s="2">
        <v>5</v>
      </c>
      <c r="Z307" s="2">
        <v>5</v>
      </c>
      <c r="AA307" s="2">
        <v>1</v>
      </c>
      <c r="AC307" s="9">
        <f t="shared" si="40"/>
        <v>0.13333333333333333</v>
      </c>
      <c r="AD307" s="9">
        <f t="shared" si="41"/>
        <v>0.13333333333333333</v>
      </c>
      <c r="AE307" s="9">
        <f t="shared" si="42"/>
        <v>2.6666666666666668E-2</v>
      </c>
    </row>
    <row r="308" spans="1:31" s="9" customFormat="1">
      <c r="A308" s="9" t="s">
        <v>230</v>
      </c>
      <c r="B308" s="9" t="s">
        <v>113</v>
      </c>
      <c r="C308" s="9" t="str">
        <f t="shared" si="43"/>
        <v>Thurston</v>
      </c>
      <c r="D308" s="5" t="s">
        <v>97</v>
      </c>
      <c r="E308" s="7" t="s">
        <v>34</v>
      </c>
      <c r="F308" s="2">
        <f t="shared" si="44"/>
        <v>154.5</v>
      </c>
      <c r="G308" s="2">
        <f t="shared" si="45"/>
        <v>154.5</v>
      </c>
      <c r="H308" s="2">
        <f t="shared" si="46"/>
        <v>154.5</v>
      </c>
      <c r="I308" s="9">
        <v>142</v>
      </c>
      <c r="J308" s="9">
        <v>167</v>
      </c>
      <c r="K308" s="9">
        <v>156</v>
      </c>
      <c r="L308" s="9">
        <v>128</v>
      </c>
      <c r="M308" s="9">
        <v>134</v>
      </c>
      <c r="N308" s="9">
        <v>107</v>
      </c>
      <c r="O308" s="9">
        <v>88</v>
      </c>
      <c r="P308" s="9">
        <v>95</v>
      </c>
      <c r="Q308" s="9">
        <v>71</v>
      </c>
      <c r="R308" s="9">
        <v>74</v>
      </c>
      <c r="S308" s="47"/>
      <c r="T308" s="47"/>
      <c r="U308" s="72">
        <f t="shared" si="47"/>
        <v>1625.5</v>
      </c>
      <c r="V308" s="9">
        <f t="shared" si="48"/>
        <v>328</v>
      </c>
      <c r="W308" s="9">
        <f t="shared" si="49"/>
        <v>154.5</v>
      </c>
      <c r="Y308" s="2">
        <v>27</v>
      </c>
      <c r="Z308" s="2">
        <v>33</v>
      </c>
      <c r="AA308" s="2">
        <v>24</v>
      </c>
      <c r="AC308" s="9">
        <f t="shared" si="40"/>
        <v>0.17475728155339806</v>
      </c>
      <c r="AD308" s="9">
        <f t="shared" si="41"/>
        <v>0.21359223300970873</v>
      </c>
      <c r="AE308" s="9">
        <f t="shared" si="42"/>
        <v>0.1553398058252427</v>
      </c>
    </row>
    <row r="309" spans="1:31" s="9" customFormat="1">
      <c r="A309" s="9" t="s">
        <v>230</v>
      </c>
      <c r="B309" s="9" t="s">
        <v>113</v>
      </c>
      <c r="C309" s="9" t="str">
        <f t="shared" si="43"/>
        <v>Rural SW WA (Cowlitz-Grays Harbor -Lewis - Mason -Pacific-Wahkiakum)</v>
      </c>
      <c r="D309" s="5" t="s">
        <v>98</v>
      </c>
      <c r="E309" s="7" t="s">
        <v>35</v>
      </c>
      <c r="F309" s="2">
        <f t="shared" si="44"/>
        <v>0</v>
      </c>
      <c r="G309" s="2">
        <f t="shared" si="45"/>
        <v>0</v>
      </c>
      <c r="H309" s="2">
        <f t="shared" si="46"/>
        <v>0</v>
      </c>
      <c r="I309" s="9">
        <v>0</v>
      </c>
      <c r="J309" s="9">
        <v>0</v>
      </c>
      <c r="K309" s="9">
        <v>0</v>
      </c>
      <c r="L309" s="9">
        <v>0</v>
      </c>
      <c r="M309" s="9">
        <v>0</v>
      </c>
      <c r="N309" s="9">
        <v>0</v>
      </c>
      <c r="O309" s="9">
        <v>0</v>
      </c>
      <c r="P309" s="9">
        <v>0</v>
      </c>
      <c r="Q309" s="9">
        <v>0</v>
      </c>
      <c r="R309" s="9">
        <v>0</v>
      </c>
      <c r="S309" s="47"/>
      <c r="T309" s="47"/>
      <c r="U309" s="72">
        <f t="shared" si="47"/>
        <v>0</v>
      </c>
      <c r="V309" s="9">
        <f t="shared" si="48"/>
        <v>0</v>
      </c>
      <c r="W309" s="9">
        <f t="shared" si="49"/>
        <v>0</v>
      </c>
      <c r="Y309" s="2">
        <v>0</v>
      </c>
      <c r="Z309" s="2">
        <v>0</v>
      </c>
      <c r="AA309" s="2">
        <v>0</v>
      </c>
      <c r="AC309" s="9" t="e">
        <f t="shared" si="40"/>
        <v>#DIV/0!</v>
      </c>
      <c r="AD309" s="9" t="e">
        <f t="shared" si="41"/>
        <v>#DIV/0!</v>
      </c>
      <c r="AE309" s="9" t="e">
        <f t="shared" si="42"/>
        <v>#DIV/0!</v>
      </c>
    </row>
    <row r="310" spans="1:31" s="9" customFormat="1">
      <c r="A310" s="9" t="s">
        <v>230</v>
      </c>
      <c r="B310" s="9" t="s">
        <v>113</v>
      </c>
      <c r="C310" s="9" t="str">
        <f t="shared" si="43"/>
        <v>SE WA (Adams-Asotin-Columia-Garfield-Walla Walla-Whitman)</v>
      </c>
      <c r="D310" s="5" t="s">
        <v>99</v>
      </c>
      <c r="E310" s="7" t="s">
        <v>36</v>
      </c>
      <c r="F310" s="2">
        <f t="shared" si="44"/>
        <v>25.5</v>
      </c>
      <c r="G310" s="2">
        <f t="shared" si="45"/>
        <v>25.5</v>
      </c>
      <c r="H310" s="2">
        <f t="shared" si="46"/>
        <v>0</v>
      </c>
      <c r="I310" s="9">
        <v>23</v>
      </c>
      <c r="J310" s="9">
        <v>28</v>
      </c>
      <c r="K310" s="9">
        <v>26</v>
      </c>
      <c r="L310" s="9">
        <v>26</v>
      </c>
      <c r="M310" s="9">
        <v>18</v>
      </c>
      <c r="N310" s="9">
        <v>19</v>
      </c>
      <c r="O310" s="9">
        <v>13</v>
      </c>
      <c r="P310" s="9">
        <v>15</v>
      </c>
      <c r="Q310" s="9">
        <v>13</v>
      </c>
      <c r="R310" s="9">
        <v>5</v>
      </c>
      <c r="S310" s="47"/>
      <c r="T310" s="47"/>
      <c r="U310" s="72">
        <f t="shared" si="47"/>
        <v>237</v>
      </c>
      <c r="V310" s="9">
        <f t="shared" si="48"/>
        <v>46</v>
      </c>
      <c r="W310" s="9">
        <f t="shared" si="49"/>
        <v>25.5</v>
      </c>
      <c r="Y310" s="2">
        <v>2</v>
      </c>
      <c r="Z310" s="2">
        <v>5</v>
      </c>
      <c r="AA310" s="2">
        <v>0</v>
      </c>
      <c r="AC310" s="9">
        <f t="shared" si="40"/>
        <v>7.8431372549019607E-2</v>
      </c>
      <c r="AD310" s="9">
        <f t="shared" si="41"/>
        <v>0.19607843137254902</v>
      </c>
      <c r="AE310" s="9">
        <f t="shared" si="42"/>
        <v>0</v>
      </c>
    </row>
    <row r="311" spans="1:31" s="9" customFormat="1">
      <c r="A311" s="9" t="s">
        <v>230</v>
      </c>
      <c r="B311" s="9" t="s">
        <v>113</v>
      </c>
      <c r="C311" s="9" t="str">
        <f t="shared" si="43"/>
        <v>Whatcom</v>
      </c>
      <c r="D311" s="5" t="s">
        <v>100</v>
      </c>
      <c r="E311" s="7" t="s">
        <v>37</v>
      </c>
      <c r="F311" s="2">
        <f t="shared" si="44"/>
        <v>114</v>
      </c>
      <c r="G311" s="2">
        <f t="shared" si="45"/>
        <v>114</v>
      </c>
      <c r="H311" s="2">
        <f t="shared" si="46"/>
        <v>114</v>
      </c>
      <c r="I311" s="9">
        <v>123</v>
      </c>
      <c r="J311" s="9">
        <v>105</v>
      </c>
      <c r="K311" s="9">
        <v>109</v>
      </c>
      <c r="L311" s="9">
        <v>112</v>
      </c>
      <c r="M311" s="9">
        <v>105</v>
      </c>
      <c r="N311" s="9">
        <v>85</v>
      </c>
      <c r="O311" s="9">
        <v>96</v>
      </c>
      <c r="P311" s="9">
        <v>82</v>
      </c>
      <c r="Q311" s="9">
        <v>68</v>
      </c>
      <c r="R311" s="9">
        <v>48</v>
      </c>
      <c r="S311" s="47"/>
      <c r="T311" s="47"/>
      <c r="U311" s="72">
        <f t="shared" si="47"/>
        <v>1275</v>
      </c>
      <c r="V311" s="9">
        <f t="shared" si="48"/>
        <v>294</v>
      </c>
      <c r="W311" s="9">
        <f t="shared" si="49"/>
        <v>114</v>
      </c>
      <c r="Y311" s="2">
        <v>10</v>
      </c>
      <c r="Z311" s="2">
        <v>24</v>
      </c>
      <c r="AA311" s="2">
        <v>2</v>
      </c>
      <c r="AC311" s="9">
        <f t="shared" si="40"/>
        <v>8.771929824561403E-2</v>
      </c>
      <c r="AD311" s="9">
        <f t="shared" si="41"/>
        <v>0.21052631578947367</v>
      </c>
      <c r="AE311" s="9">
        <f t="shared" si="42"/>
        <v>1.7543859649122806E-2</v>
      </c>
    </row>
    <row r="312" spans="1:31" s="9" customFormat="1">
      <c r="A312" s="9" t="s">
        <v>230</v>
      </c>
      <c r="B312" s="9" t="s">
        <v>113</v>
      </c>
      <c r="C312" s="9" t="str">
        <f t="shared" si="43"/>
        <v>SE WA (Adams-Asotin-Columia-Garfield-Walla Walla-Whitman)</v>
      </c>
      <c r="D312" s="5" t="s">
        <v>101</v>
      </c>
      <c r="E312" s="7" t="s">
        <v>38</v>
      </c>
      <c r="F312" s="2">
        <f t="shared" si="44"/>
        <v>13.5</v>
      </c>
      <c r="G312" s="2">
        <f t="shared" si="45"/>
        <v>13.5</v>
      </c>
      <c r="H312" s="2">
        <f t="shared" si="46"/>
        <v>13.5</v>
      </c>
      <c r="I312" s="9">
        <v>12</v>
      </c>
      <c r="J312" s="9">
        <v>15</v>
      </c>
      <c r="K312" s="9">
        <v>17</v>
      </c>
      <c r="L312" s="9">
        <v>19</v>
      </c>
      <c r="M312" s="9">
        <v>21</v>
      </c>
      <c r="N312" s="9">
        <v>21</v>
      </c>
      <c r="O312" s="9">
        <v>22</v>
      </c>
      <c r="P312" s="9">
        <v>18</v>
      </c>
      <c r="Q312" s="9">
        <v>12</v>
      </c>
      <c r="R312" s="9">
        <v>20</v>
      </c>
      <c r="S312" s="47"/>
      <c r="T312" s="47"/>
      <c r="U312" s="72">
        <f t="shared" si="47"/>
        <v>217.5</v>
      </c>
      <c r="V312" s="9">
        <f t="shared" si="48"/>
        <v>72</v>
      </c>
      <c r="W312" s="9">
        <f t="shared" si="49"/>
        <v>13.5</v>
      </c>
      <c r="Y312" s="2">
        <v>2</v>
      </c>
      <c r="Z312" s="2">
        <v>3</v>
      </c>
      <c r="AA312" s="2">
        <v>1</v>
      </c>
      <c r="AC312" s="9">
        <f t="shared" si="40"/>
        <v>0.14814814814814814</v>
      </c>
      <c r="AD312" s="9">
        <f t="shared" si="41"/>
        <v>0.22222222222222221</v>
      </c>
      <c r="AE312" s="9">
        <f t="shared" si="42"/>
        <v>7.407407407407407E-2</v>
      </c>
    </row>
    <row r="313" spans="1:31" s="9" customFormat="1">
      <c r="A313" s="9" t="s">
        <v>230</v>
      </c>
      <c r="B313" s="9" t="s">
        <v>113</v>
      </c>
      <c r="C313" s="9" t="str">
        <f t="shared" si="43"/>
        <v>Central WA (Grant-Kittitas-Klickitat-Skamania-Yakima)</v>
      </c>
      <c r="D313" s="5" t="s">
        <v>102</v>
      </c>
      <c r="E313" s="7" t="s">
        <v>39</v>
      </c>
      <c r="F313" s="2">
        <f t="shared" si="44"/>
        <v>82.5</v>
      </c>
      <c r="G313" s="2">
        <f t="shared" si="45"/>
        <v>82.5</v>
      </c>
      <c r="H313" s="2">
        <f t="shared" si="46"/>
        <v>0</v>
      </c>
      <c r="I313" s="9">
        <v>84</v>
      </c>
      <c r="J313" s="9">
        <v>81</v>
      </c>
      <c r="K313" s="9">
        <v>95</v>
      </c>
      <c r="L313" s="9">
        <v>84</v>
      </c>
      <c r="M313" s="9">
        <v>77</v>
      </c>
      <c r="N313" s="9">
        <v>70</v>
      </c>
      <c r="O313" s="9">
        <v>66</v>
      </c>
      <c r="P313" s="9">
        <v>61</v>
      </c>
      <c r="Q313" s="9">
        <v>42</v>
      </c>
      <c r="R313" s="9">
        <v>41</v>
      </c>
      <c r="S313" s="47"/>
      <c r="T313" s="47"/>
      <c r="U313" s="72">
        <f t="shared" si="47"/>
        <v>866</v>
      </c>
      <c r="V313" s="9">
        <f t="shared" si="48"/>
        <v>210</v>
      </c>
      <c r="W313" s="9">
        <f t="shared" si="49"/>
        <v>82.5</v>
      </c>
      <c r="Y313" s="2">
        <v>14</v>
      </c>
      <c r="Z313" s="2">
        <v>22</v>
      </c>
      <c r="AA313" s="2">
        <v>0</v>
      </c>
      <c r="AC313" s="9">
        <f t="shared" si="40"/>
        <v>0.16969696969696971</v>
      </c>
      <c r="AD313" s="9">
        <f t="shared" si="41"/>
        <v>0.26666666666666666</v>
      </c>
      <c r="AE313" s="9">
        <f t="shared" si="42"/>
        <v>0</v>
      </c>
    </row>
    <row r="314" spans="1:31" s="9" customFormat="1">
      <c r="A314" s="9" t="s">
        <v>234</v>
      </c>
      <c r="B314" s="9" t="s">
        <v>113</v>
      </c>
      <c r="C314" s="9" t="str">
        <f t="shared" si="43"/>
        <v>SE WA (Adams-Asotin-Columia-Garfield-Walla Walla-Whitman)</v>
      </c>
      <c r="D314" s="5" t="s">
        <v>64</v>
      </c>
      <c r="E314" s="7" t="s">
        <v>1</v>
      </c>
      <c r="F314" s="2">
        <f t="shared" si="44"/>
        <v>8</v>
      </c>
      <c r="G314" s="2">
        <f t="shared" si="45"/>
        <v>8</v>
      </c>
      <c r="H314" s="2">
        <f t="shared" si="46"/>
        <v>0</v>
      </c>
      <c r="I314" s="9">
        <v>11</v>
      </c>
      <c r="J314" s="9">
        <v>5</v>
      </c>
      <c r="K314" s="9">
        <v>15</v>
      </c>
      <c r="L314" s="9">
        <v>5</v>
      </c>
      <c r="M314" s="9">
        <v>9</v>
      </c>
      <c r="N314" s="9">
        <v>8</v>
      </c>
      <c r="O314" s="9">
        <v>5</v>
      </c>
      <c r="P314" s="9">
        <v>3</v>
      </c>
      <c r="Q314" s="9">
        <v>3</v>
      </c>
      <c r="R314" s="9">
        <v>0</v>
      </c>
      <c r="S314" s="47"/>
      <c r="T314" s="47"/>
      <c r="U314" s="72">
        <f t="shared" si="47"/>
        <v>80</v>
      </c>
      <c r="V314" s="9">
        <f t="shared" si="48"/>
        <v>11</v>
      </c>
      <c r="W314" s="9">
        <f t="shared" si="49"/>
        <v>8</v>
      </c>
      <c r="Y314" s="2">
        <v>2</v>
      </c>
      <c r="Z314" s="2">
        <v>3</v>
      </c>
      <c r="AA314" s="2">
        <v>0</v>
      </c>
      <c r="AC314" s="9">
        <f t="shared" si="40"/>
        <v>0.25</v>
      </c>
      <c r="AD314" s="9">
        <f t="shared" si="41"/>
        <v>0.375</v>
      </c>
      <c r="AE314" s="9">
        <f t="shared" si="42"/>
        <v>0</v>
      </c>
    </row>
    <row r="315" spans="1:31" s="9" customFormat="1">
      <c r="A315" s="9" t="s">
        <v>234</v>
      </c>
      <c r="B315" s="9" t="s">
        <v>113</v>
      </c>
      <c r="C315" s="9" t="str">
        <f t="shared" si="43"/>
        <v>SE WA (Adams-Asotin-Columia-Garfield-Walla Walla-Whitman)</v>
      </c>
      <c r="D315" s="5" t="s">
        <v>65</v>
      </c>
      <c r="E315" s="7" t="s">
        <v>2</v>
      </c>
      <c r="F315" s="2">
        <f t="shared" si="44"/>
        <v>0</v>
      </c>
      <c r="G315" s="2">
        <f t="shared" si="45"/>
        <v>0</v>
      </c>
      <c r="H315" s="2">
        <f t="shared" si="46"/>
        <v>0</v>
      </c>
      <c r="I315" s="9">
        <v>6</v>
      </c>
      <c r="J315" s="9">
        <v>2</v>
      </c>
      <c r="K315" s="9">
        <v>4</v>
      </c>
      <c r="L315" s="9">
        <v>3</v>
      </c>
      <c r="M315" s="9">
        <v>3</v>
      </c>
      <c r="N315" s="9">
        <v>3</v>
      </c>
      <c r="O315" s="9">
        <v>5</v>
      </c>
      <c r="P315" s="9">
        <v>1</v>
      </c>
      <c r="Q315" s="9">
        <v>1</v>
      </c>
      <c r="R315" s="9">
        <v>4</v>
      </c>
      <c r="S315" s="47"/>
      <c r="T315" s="47"/>
      <c r="U315" s="72">
        <f t="shared" si="47"/>
        <v>32</v>
      </c>
      <c r="V315" s="9">
        <f t="shared" si="48"/>
        <v>11</v>
      </c>
      <c r="W315" s="9">
        <f t="shared" si="49"/>
        <v>4</v>
      </c>
      <c r="Y315" s="2">
        <v>0</v>
      </c>
      <c r="Z315" s="2">
        <v>0</v>
      </c>
      <c r="AA315" s="2">
        <v>0</v>
      </c>
      <c r="AC315" s="9">
        <f t="shared" si="40"/>
        <v>0</v>
      </c>
      <c r="AD315" s="9">
        <f t="shared" si="41"/>
        <v>0</v>
      </c>
      <c r="AE315" s="9">
        <f t="shared" si="42"/>
        <v>0</v>
      </c>
    </row>
    <row r="316" spans="1:31" s="9" customFormat="1">
      <c r="A316" s="9" t="s">
        <v>234</v>
      </c>
      <c r="B316" s="9" t="s">
        <v>113</v>
      </c>
      <c r="C316" s="9" t="str">
        <f t="shared" si="43"/>
        <v>Benton-Franklin</v>
      </c>
      <c r="D316" s="5" t="s">
        <v>66</v>
      </c>
      <c r="E316" s="7" t="s">
        <v>3</v>
      </c>
      <c r="F316" s="2">
        <f t="shared" si="44"/>
        <v>99.999999999999986</v>
      </c>
      <c r="G316" s="2">
        <f t="shared" si="45"/>
        <v>100</v>
      </c>
      <c r="H316" s="2">
        <f t="shared" si="46"/>
        <v>99.999999999999986</v>
      </c>
      <c r="I316" s="9">
        <v>109</v>
      </c>
      <c r="J316" s="9">
        <v>91</v>
      </c>
      <c r="K316" s="9">
        <v>59</v>
      </c>
      <c r="L316" s="9">
        <v>90</v>
      </c>
      <c r="M316" s="9">
        <v>62</v>
      </c>
      <c r="N316" s="9">
        <v>62</v>
      </c>
      <c r="O316" s="9">
        <v>73</v>
      </c>
      <c r="P316" s="9">
        <v>71</v>
      </c>
      <c r="Q316" s="9">
        <v>40</v>
      </c>
      <c r="R316" s="9">
        <v>26</v>
      </c>
      <c r="S316" s="47"/>
      <c r="T316" s="47"/>
      <c r="U316" s="72">
        <f t="shared" si="47"/>
        <v>983</v>
      </c>
      <c r="V316" s="9">
        <f t="shared" si="48"/>
        <v>210</v>
      </c>
      <c r="W316" s="9">
        <f t="shared" si="49"/>
        <v>100</v>
      </c>
      <c r="Y316" s="2">
        <v>7</v>
      </c>
      <c r="Z316" s="2">
        <v>18</v>
      </c>
      <c r="AA316" s="2">
        <v>17</v>
      </c>
      <c r="AC316" s="9">
        <f t="shared" si="40"/>
        <v>7.0000000000000007E-2</v>
      </c>
      <c r="AD316" s="9">
        <f t="shared" si="41"/>
        <v>0.18</v>
      </c>
      <c r="AE316" s="9">
        <f t="shared" si="42"/>
        <v>0.17</v>
      </c>
    </row>
    <row r="317" spans="1:31" s="9" customFormat="1">
      <c r="A317" s="9" t="s">
        <v>234</v>
      </c>
      <c r="B317" s="9" t="s">
        <v>113</v>
      </c>
      <c r="C317" s="9" t="str">
        <f t="shared" si="43"/>
        <v>Chelan-Douglas-Okanogan</v>
      </c>
      <c r="D317" s="5" t="s">
        <v>67</v>
      </c>
      <c r="E317" s="7" t="s">
        <v>4</v>
      </c>
      <c r="F317" s="2">
        <f t="shared" si="44"/>
        <v>36.5</v>
      </c>
      <c r="G317" s="2">
        <f t="shared" si="45"/>
        <v>36.5</v>
      </c>
      <c r="H317" s="2">
        <f t="shared" si="46"/>
        <v>0</v>
      </c>
      <c r="I317" s="9">
        <v>39</v>
      </c>
      <c r="J317" s="9">
        <v>34</v>
      </c>
      <c r="K317" s="9">
        <v>45</v>
      </c>
      <c r="L317" s="9">
        <v>37</v>
      </c>
      <c r="M317" s="9">
        <v>30</v>
      </c>
      <c r="N317" s="9">
        <v>35</v>
      </c>
      <c r="O317" s="9">
        <v>38</v>
      </c>
      <c r="P317" s="9">
        <v>38</v>
      </c>
      <c r="Q317" s="9">
        <v>32</v>
      </c>
      <c r="R317" s="9">
        <v>23</v>
      </c>
      <c r="S317" s="47"/>
      <c r="T317" s="47"/>
      <c r="U317" s="72">
        <f t="shared" si="47"/>
        <v>424</v>
      </c>
      <c r="V317" s="9">
        <f t="shared" si="48"/>
        <v>131</v>
      </c>
      <c r="W317" s="9">
        <f t="shared" si="49"/>
        <v>36.5</v>
      </c>
      <c r="Y317" s="2">
        <v>3</v>
      </c>
      <c r="Z317" s="2">
        <v>7</v>
      </c>
      <c r="AA317" s="2">
        <v>0</v>
      </c>
      <c r="AC317" s="9">
        <f t="shared" si="40"/>
        <v>8.2191780821917804E-2</v>
      </c>
      <c r="AD317" s="9">
        <f t="shared" si="41"/>
        <v>0.19178082191780821</v>
      </c>
      <c r="AE317" s="9">
        <f t="shared" si="42"/>
        <v>0</v>
      </c>
    </row>
    <row r="318" spans="1:31" s="9" customFormat="1">
      <c r="A318" s="9" t="s">
        <v>234</v>
      </c>
      <c r="B318" s="9" t="s">
        <v>113</v>
      </c>
      <c r="C318" s="9" t="str">
        <f t="shared" si="43"/>
        <v>Clallam-Jefferson-Kitsap</v>
      </c>
      <c r="D318" s="5" t="s">
        <v>68</v>
      </c>
      <c r="E318" s="7" t="s">
        <v>5</v>
      </c>
      <c r="F318" s="2">
        <f t="shared" si="44"/>
        <v>18.5</v>
      </c>
      <c r="G318" s="2">
        <f t="shared" si="45"/>
        <v>18.5</v>
      </c>
      <c r="H318" s="2">
        <f t="shared" si="46"/>
        <v>0</v>
      </c>
      <c r="I318" s="9">
        <v>24</v>
      </c>
      <c r="J318" s="9">
        <v>13</v>
      </c>
      <c r="K318" s="9">
        <v>27</v>
      </c>
      <c r="L318" s="9">
        <v>20</v>
      </c>
      <c r="M318" s="9">
        <v>17</v>
      </c>
      <c r="N318" s="9">
        <v>16</v>
      </c>
      <c r="O318" s="9">
        <v>15</v>
      </c>
      <c r="P318" s="9">
        <v>20</v>
      </c>
      <c r="Q318" s="9">
        <v>17</v>
      </c>
      <c r="R318" s="9">
        <v>10</v>
      </c>
      <c r="S318" s="47"/>
      <c r="T318" s="47"/>
      <c r="U318" s="72">
        <f t="shared" si="47"/>
        <v>216</v>
      </c>
      <c r="V318" s="9">
        <f t="shared" si="48"/>
        <v>62</v>
      </c>
      <c r="W318" s="9">
        <f t="shared" si="49"/>
        <v>18.5</v>
      </c>
      <c r="Y318" s="2">
        <v>7</v>
      </c>
      <c r="Z318" s="2">
        <v>8</v>
      </c>
      <c r="AA318" s="2">
        <v>0</v>
      </c>
      <c r="AC318" s="9">
        <f t="shared" si="40"/>
        <v>0.3783783783783784</v>
      </c>
      <c r="AD318" s="9">
        <f t="shared" si="41"/>
        <v>0.43243243243243246</v>
      </c>
      <c r="AE318" s="9">
        <f t="shared" si="42"/>
        <v>0</v>
      </c>
    </row>
    <row r="319" spans="1:31" s="9" customFormat="1">
      <c r="A319" s="9" t="s">
        <v>234</v>
      </c>
      <c r="B319" s="9" t="s">
        <v>113</v>
      </c>
      <c r="C319" s="9" t="str">
        <f t="shared" si="43"/>
        <v>Clark</v>
      </c>
      <c r="D319" s="5" t="s">
        <v>69</v>
      </c>
      <c r="E319" s="7" t="s">
        <v>6</v>
      </c>
      <c r="F319" s="2">
        <f t="shared" si="44"/>
        <v>291</v>
      </c>
      <c r="G319" s="2">
        <f t="shared" si="45"/>
        <v>291</v>
      </c>
      <c r="H319" s="2">
        <f t="shared" si="46"/>
        <v>291</v>
      </c>
      <c r="I319" s="9">
        <v>278</v>
      </c>
      <c r="J319" s="9">
        <v>304</v>
      </c>
      <c r="K319" s="9">
        <v>272</v>
      </c>
      <c r="L319" s="9">
        <v>277</v>
      </c>
      <c r="M319" s="9">
        <v>245</v>
      </c>
      <c r="N319" s="9">
        <v>247</v>
      </c>
      <c r="O319" s="9">
        <v>157</v>
      </c>
      <c r="P319" s="9">
        <v>179</v>
      </c>
      <c r="Q319" s="9">
        <v>128</v>
      </c>
      <c r="R319" s="9">
        <v>118</v>
      </c>
      <c r="S319" s="47"/>
      <c r="T319" s="47"/>
      <c r="U319" s="72">
        <f t="shared" si="47"/>
        <v>3078</v>
      </c>
      <c r="V319" s="9">
        <f t="shared" si="48"/>
        <v>582</v>
      </c>
      <c r="W319" s="9">
        <f t="shared" si="49"/>
        <v>291</v>
      </c>
      <c r="Y319" s="2">
        <v>27</v>
      </c>
      <c r="Z319" s="2">
        <v>59</v>
      </c>
      <c r="AA319" s="2">
        <v>2</v>
      </c>
      <c r="AC319" s="9">
        <f t="shared" si="40"/>
        <v>9.2783505154639179E-2</v>
      </c>
      <c r="AD319" s="9">
        <f t="shared" si="41"/>
        <v>0.20274914089347079</v>
      </c>
      <c r="AE319" s="9">
        <f t="shared" si="42"/>
        <v>6.8728522336769758E-3</v>
      </c>
    </row>
    <row r="320" spans="1:31" s="9" customFormat="1">
      <c r="A320" s="9" t="s">
        <v>234</v>
      </c>
      <c r="B320" s="9" t="s">
        <v>113</v>
      </c>
      <c r="C320" s="9" t="str">
        <f t="shared" si="43"/>
        <v>SE WA (Adams-Asotin-Columia-Garfield-Walla Walla-Whitman)</v>
      </c>
      <c r="D320" s="5" t="s">
        <v>70</v>
      </c>
      <c r="E320" s="7" t="s">
        <v>7</v>
      </c>
      <c r="F320" s="2">
        <f t="shared" si="44"/>
        <v>4</v>
      </c>
      <c r="G320" s="2">
        <f t="shared" si="45"/>
        <v>4</v>
      </c>
      <c r="H320" s="2">
        <f t="shared" si="46"/>
        <v>0</v>
      </c>
      <c r="I320" s="9">
        <v>5</v>
      </c>
      <c r="J320" s="9">
        <v>3</v>
      </c>
      <c r="K320" s="9">
        <v>0</v>
      </c>
      <c r="L320" s="9">
        <v>3</v>
      </c>
      <c r="M320" s="9">
        <v>5</v>
      </c>
      <c r="N320" s="9">
        <v>2</v>
      </c>
      <c r="O320" s="9">
        <v>2</v>
      </c>
      <c r="P320" s="9">
        <v>1</v>
      </c>
      <c r="Q320" s="9">
        <v>1</v>
      </c>
      <c r="R320" s="9">
        <v>2</v>
      </c>
      <c r="S320" s="47"/>
      <c r="T320" s="47"/>
      <c r="U320" s="72">
        <f t="shared" si="47"/>
        <v>32</v>
      </c>
      <c r="V320" s="9">
        <f t="shared" si="48"/>
        <v>6</v>
      </c>
      <c r="W320" s="9">
        <f t="shared" si="49"/>
        <v>4</v>
      </c>
      <c r="Y320" s="2">
        <v>2</v>
      </c>
      <c r="Z320" s="2">
        <v>1</v>
      </c>
      <c r="AA320" s="2">
        <v>0</v>
      </c>
      <c r="AC320" s="9">
        <f t="shared" si="40"/>
        <v>0.5</v>
      </c>
      <c r="AD320" s="9">
        <f t="shared" si="41"/>
        <v>0.25</v>
      </c>
      <c r="AE320" s="9">
        <f t="shared" si="42"/>
        <v>0</v>
      </c>
    </row>
    <row r="321" spans="1:31" s="9" customFormat="1">
      <c r="A321" s="9" t="s">
        <v>234</v>
      </c>
      <c r="B321" s="9" t="s">
        <v>113</v>
      </c>
      <c r="C321" s="9" t="str">
        <f t="shared" si="43"/>
        <v>Rural SW WA (Cowlitz-Grays Harbor -Lewis - Mason -Pacific-Wahkiakum)</v>
      </c>
      <c r="D321" s="5" t="s">
        <v>71</v>
      </c>
      <c r="E321" s="7" t="s">
        <v>8</v>
      </c>
      <c r="F321" s="2">
        <f t="shared" si="44"/>
        <v>60.5</v>
      </c>
      <c r="G321" s="2">
        <f t="shared" si="45"/>
        <v>60.5</v>
      </c>
      <c r="H321" s="2">
        <f t="shared" si="46"/>
        <v>60.5</v>
      </c>
      <c r="I321" s="9">
        <v>62</v>
      </c>
      <c r="J321" s="9">
        <v>59</v>
      </c>
      <c r="K321" s="9">
        <v>63</v>
      </c>
      <c r="L321" s="9">
        <v>65</v>
      </c>
      <c r="M321" s="9">
        <v>59</v>
      </c>
      <c r="N321" s="9">
        <v>60</v>
      </c>
      <c r="O321" s="9">
        <v>40</v>
      </c>
      <c r="P321" s="9">
        <v>39</v>
      </c>
      <c r="Q321" s="9">
        <v>34</v>
      </c>
      <c r="R321" s="9">
        <v>35</v>
      </c>
      <c r="S321" s="47"/>
      <c r="T321" s="47"/>
      <c r="U321" s="72">
        <f t="shared" si="47"/>
        <v>697.5</v>
      </c>
      <c r="V321" s="9">
        <f t="shared" si="48"/>
        <v>148</v>
      </c>
      <c r="W321" s="9">
        <f t="shared" si="49"/>
        <v>60.5</v>
      </c>
      <c r="Y321" s="2">
        <v>7</v>
      </c>
      <c r="Z321" s="2">
        <v>13</v>
      </c>
      <c r="AA321" s="2">
        <v>2</v>
      </c>
      <c r="AC321" s="9">
        <f t="shared" ref="AC321:AC352" si="50">Y321/W321</f>
        <v>0.11570247933884298</v>
      </c>
      <c r="AD321" s="9">
        <f t="shared" ref="AD321:AD352" si="51">Z321/W321</f>
        <v>0.21487603305785125</v>
      </c>
      <c r="AE321" s="9">
        <f t="shared" ref="AE321:AE352" si="52">AA321/W321</f>
        <v>3.3057851239669422E-2</v>
      </c>
    </row>
    <row r="322" spans="1:31" s="9" customFormat="1">
      <c r="A322" s="9" t="s">
        <v>234</v>
      </c>
      <c r="B322" s="9" t="s">
        <v>113</v>
      </c>
      <c r="C322" s="9" t="str">
        <f t="shared" ref="C322:C352" si="53">VLOOKUP(D322,$AL$4:$AN$42,3,)</f>
        <v>Chelan-Douglas-Okanogan</v>
      </c>
      <c r="D322" s="5" t="s">
        <v>72</v>
      </c>
      <c r="E322" s="7" t="s">
        <v>9</v>
      </c>
      <c r="F322" s="2">
        <f t="shared" si="44"/>
        <v>14.5</v>
      </c>
      <c r="G322" s="2">
        <f t="shared" si="45"/>
        <v>14.5</v>
      </c>
      <c r="H322" s="2">
        <f t="shared" si="46"/>
        <v>0</v>
      </c>
      <c r="I322" s="9">
        <v>22</v>
      </c>
      <c r="J322" s="9">
        <v>7</v>
      </c>
      <c r="K322" s="9">
        <v>14</v>
      </c>
      <c r="L322" s="9">
        <v>18</v>
      </c>
      <c r="M322" s="9">
        <v>10</v>
      </c>
      <c r="N322" s="9">
        <v>15</v>
      </c>
      <c r="O322" s="9">
        <v>15</v>
      </c>
      <c r="P322" s="9">
        <v>10</v>
      </c>
      <c r="Q322" s="9">
        <v>6</v>
      </c>
      <c r="R322" s="9">
        <v>8</v>
      </c>
      <c r="S322" s="47"/>
      <c r="T322" s="47"/>
      <c r="U322" s="72">
        <f t="shared" si="47"/>
        <v>154</v>
      </c>
      <c r="V322" s="9">
        <f t="shared" si="48"/>
        <v>39</v>
      </c>
      <c r="W322" s="9">
        <f t="shared" si="49"/>
        <v>14.5</v>
      </c>
      <c r="Y322" s="2">
        <v>2</v>
      </c>
      <c r="Z322" s="2">
        <v>1</v>
      </c>
      <c r="AA322" s="2">
        <v>0</v>
      </c>
      <c r="AC322" s="9">
        <f t="shared" si="50"/>
        <v>0.13793103448275862</v>
      </c>
      <c r="AD322" s="9">
        <f t="shared" si="51"/>
        <v>6.8965517241379309E-2</v>
      </c>
      <c r="AE322" s="9">
        <f t="shared" si="52"/>
        <v>0</v>
      </c>
    </row>
    <row r="323" spans="1:31" s="9" customFormat="1">
      <c r="A323" s="9" t="s">
        <v>234</v>
      </c>
      <c r="B323" s="9" t="s">
        <v>113</v>
      </c>
      <c r="C323" s="9" t="str">
        <f t="shared" si="53"/>
        <v>NE WA (Ferry, Stevens, Lincoln, Pend Orielle)</v>
      </c>
      <c r="D323" s="5" t="s">
        <v>73</v>
      </c>
      <c r="E323" s="7" t="s">
        <v>10</v>
      </c>
      <c r="F323" s="2">
        <f t="shared" ref="F323:F352" si="54">IF(Y323&gt;0,Y323/AC323,0)</f>
        <v>6.5</v>
      </c>
      <c r="G323" s="2">
        <f t="shared" ref="G323:G352" si="55">IF(Z323&gt;0,Z323/AD323,0)</f>
        <v>0</v>
      </c>
      <c r="H323" s="2">
        <f t="shared" ref="H323:H352" si="56">IF(AA323&gt;0,AA323/AE323,0)</f>
        <v>0</v>
      </c>
      <c r="I323" s="9">
        <v>9</v>
      </c>
      <c r="J323" s="9">
        <v>4</v>
      </c>
      <c r="K323" s="9">
        <v>6</v>
      </c>
      <c r="L323" s="9">
        <v>10</v>
      </c>
      <c r="M323" s="9">
        <v>5</v>
      </c>
      <c r="N323" s="9">
        <v>6</v>
      </c>
      <c r="O323" s="9">
        <v>2</v>
      </c>
      <c r="P323" s="9">
        <v>2</v>
      </c>
      <c r="Q323" s="9">
        <v>1</v>
      </c>
      <c r="R323" s="9">
        <v>1</v>
      </c>
      <c r="S323" s="47"/>
      <c r="T323" s="47"/>
      <c r="U323" s="72">
        <f t="shared" ref="U323:U386" si="57">SUM(F323:T323)</f>
        <v>52.5</v>
      </c>
      <c r="V323" s="9">
        <f t="shared" ref="V323:V386" si="58">SUM(O323:T323)</f>
        <v>6</v>
      </c>
      <c r="W323" s="9">
        <f t="shared" ref="W323:W352" si="59">AVERAGE(I323:J323)</f>
        <v>6.5</v>
      </c>
      <c r="Y323" s="2">
        <v>2</v>
      </c>
      <c r="Z323" s="2">
        <v>0</v>
      </c>
      <c r="AA323" s="2">
        <v>0</v>
      </c>
      <c r="AC323" s="9">
        <f t="shared" si="50"/>
        <v>0.30769230769230771</v>
      </c>
      <c r="AD323" s="9">
        <f t="shared" si="51"/>
        <v>0</v>
      </c>
      <c r="AE323" s="9">
        <f t="shared" si="52"/>
        <v>0</v>
      </c>
    </row>
    <row r="324" spans="1:31" s="9" customFormat="1">
      <c r="A324" s="9" t="s">
        <v>234</v>
      </c>
      <c r="B324" s="9" t="s">
        <v>113</v>
      </c>
      <c r="C324" s="9" t="str">
        <f t="shared" si="53"/>
        <v>Benton-Franklin</v>
      </c>
      <c r="D324" s="5" t="s">
        <v>74</v>
      </c>
      <c r="E324" s="7" t="s">
        <v>11</v>
      </c>
      <c r="F324" s="2">
        <f t="shared" si="54"/>
        <v>37</v>
      </c>
      <c r="G324" s="2">
        <f t="shared" si="55"/>
        <v>37</v>
      </c>
      <c r="H324" s="2">
        <f t="shared" si="56"/>
        <v>37</v>
      </c>
      <c r="I324" s="9">
        <v>37</v>
      </c>
      <c r="J324" s="9">
        <v>37</v>
      </c>
      <c r="K324" s="9">
        <v>41</v>
      </c>
      <c r="L324" s="9">
        <v>39</v>
      </c>
      <c r="M324" s="9">
        <v>35</v>
      </c>
      <c r="N324" s="9">
        <v>26</v>
      </c>
      <c r="O324" s="9">
        <v>28</v>
      </c>
      <c r="P324" s="9">
        <v>31</v>
      </c>
      <c r="Q324" s="9">
        <v>16</v>
      </c>
      <c r="R324" s="9">
        <v>15</v>
      </c>
      <c r="S324" s="47"/>
      <c r="T324" s="47"/>
      <c r="U324" s="72">
        <f t="shared" si="57"/>
        <v>416</v>
      </c>
      <c r="V324" s="9">
        <f t="shared" si="58"/>
        <v>90</v>
      </c>
      <c r="W324" s="9">
        <f t="shared" si="59"/>
        <v>37</v>
      </c>
      <c r="Y324" s="2">
        <v>5</v>
      </c>
      <c r="Z324" s="2">
        <v>1</v>
      </c>
      <c r="AA324" s="2">
        <v>1</v>
      </c>
      <c r="AC324" s="9">
        <f t="shared" si="50"/>
        <v>0.13513513513513514</v>
      </c>
      <c r="AD324" s="9">
        <f t="shared" si="51"/>
        <v>2.7027027027027029E-2</v>
      </c>
      <c r="AE324" s="9">
        <f t="shared" si="52"/>
        <v>2.7027027027027029E-2</v>
      </c>
    </row>
    <row r="325" spans="1:31" s="9" customFormat="1">
      <c r="A325" s="9" t="s">
        <v>234</v>
      </c>
      <c r="B325" s="9" t="s">
        <v>113</v>
      </c>
      <c r="C325" s="9" t="str">
        <f t="shared" si="53"/>
        <v>SE WA (Adams-Asotin-Columia-Garfield-Walla Walla-Whitman)</v>
      </c>
      <c r="D325" s="5" t="s">
        <v>75</v>
      </c>
      <c r="E325" s="7" t="s">
        <v>12</v>
      </c>
      <c r="F325" s="2">
        <f t="shared" si="54"/>
        <v>0</v>
      </c>
      <c r="G325" s="2">
        <f t="shared" si="55"/>
        <v>0</v>
      </c>
      <c r="H325" s="2">
        <f t="shared" si="56"/>
        <v>0</v>
      </c>
      <c r="I325" s="9">
        <v>0</v>
      </c>
      <c r="J325" s="9">
        <v>0</v>
      </c>
      <c r="K325" s="9">
        <v>0</v>
      </c>
      <c r="L325" s="9">
        <v>0</v>
      </c>
      <c r="M325" s="9">
        <v>0</v>
      </c>
      <c r="N325" s="9">
        <v>0</v>
      </c>
      <c r="O325" s="9">
        <v>0</v>
      </c>
      <c r="P325" s="9">
        <v>0</v>
      </c>
      <c r="Q325" s="9">
        <v>0</v>
      </c>
      <c r="R325" s="9">
        <v>0</v>
      </c>
      <c r="S325" s="47"/>
      <c r="T325" s="47"/>
      <c r="U325" s="72">
        <f t="shared" si="57"/>
        <v>0</v>
      </c>
      <c r="V325" s="9">
        <f t="shared" si="58"/>
        <v>0</v>
      </c>
      <c r="W325" s="9">
        <f t="shared" si="59"/>
        <v>0</v>
      </c>
      <c r="Y325" s="2">
        <v>0</v>
      </c>
      <c r="Z325" s="2">
        <v>0</v>
      </c>
      <c r="AA325" s="2">
        <v>0</v>
      </c>
      <c r="AC325" s="9" t="e">
        <f t="shared" si="50"/>
        <v>#DIV/0!</v>
      </c>
      <c r="AD325" s="9" t="e">
        <f t="shared" si="51"/>
        <v>#DIV/0!</v>
      </c>
      <c r="AE325" s="9" t="e">
        <f t="shared" si="52"/>
        <v>#DIV/0!</v>
      </c>
    </row>
    <row r="326" spans="1:31" s="9" customFormat="1">
      <c r="A326" s="9" t="s">
        <v>234</v>
      </c>
      <c r="B326" s="9" t="s">
        <v>113</v>
      </c>
      <c r="C326" s="9" t="str">
        <f t="shared" si="53"/>
        <v>Central WA (Grant-Kittitas-Klickitat-Skamania-Yakima)</v>
      </c>
      <c r="D326" s="5" t="s">
        <v>76</v>
      </c>
      <c r="E326" s="7" t="s">
        <v>13</v>
      </c>
      <c r="F326" s="2">
        <f t="shared" si="54"/>
        <v>54.5</v>
      </c>
      <c r="G326" s="2">
        <f t="shared" si="55"/>
        <v>54.5</v>
      </c>
      <c r="H326" s="2">
        <f t="shared" si="56"/>
        <v>54.5</v>
      </c>
      <c r="I326" s="9">
        <v>49</v>
      </c>
      <c r="J326" s="9">
        <v>60</v>
      </c>
      <c r="K326" s="9">
        <v>42</v>
      </c>
      <c r="L326" s="9">
        <v>48</v>
      </c>
      <c r="M326" s="9">
        <v>49</v>
      </c>
      <c r="N326" s="9">
        <v>37</v>
      </c>
      <c r="O326" s="9">
        <v>43</v>
      </c>
      <c r="P326" s="9">
        <v>29</v>
      </c>
      <c r="Q326" s="9">
        <v>34</v>
      </c>
      <c r="R326" s="9">
        <v>21</v>
      </c>
      <c r="S326" s="47"/>
      <c r="T326" s="47"/>
      <c r="U326" s="72">
        <f t="shared" si="57"/>
        <v>575.5</v>
      </c>
      <c r="V326" s="9">
        <f t="shared" si="58"/>
        <v>127</v>
      </c>
      <c r="W326" s="9">
        <f t="shared" si="59"/>
        <v>54.5</v>
      </c>
      <c r="Y326" s="2">
        <v>8</v>
      </c>
      <c r="Z326" s="2">
        <v>7</v>
      </c>
      <c r="AA326" s="2">
        <v>2</v>
      </c>
      <c r="AC326" s="9">
        <f t="shared" si="50"/>
        <v>0.14678899082568808</v>
      </c>
      <c r="AD326" s="9">
        <f t="shared" si="51"/>
        <v>0.12844036697247707</v>
      </c>
      <c r="AE326" s="9">
        <f t="shared" si="52"/>
        <v>3.669724770642202E-2</v>
      </c>
    </row>
    <row r="327" spans="1:31" s="9" customFormat="1">
      <c r="A327" s="9" t="s">
        <v>234</v>
      </c>
      <c r="B327" s="9" t="s">
        <v>113</v>
      </c>
      <c r="C327" s="9" t="str">
        <f t="shared" si="53"/>
        <v>Rural SW WA (Cowlitz-Grays Harbor -Lewis - Mason -Pacific-Wahkiakum)</v>
      </c>
      <c r="D327" s="5" t="s">
        <v>77</v>
      </c>
      <c r="E327" s="7" t="s">
        <v>14</v>
      </c>
      <c r="F327" s="2">
        <f t="shared" si="54"/>
        <v>25</v>
      </c>
      <c r="G327" s="2">
        <f t="shared" si="55"/>
        <v>24.999999999999996</v>
      </c>
      <c r="H327" s="2">
        <f t="shared" si="56"/>
        <v>0</v>
      </c>
      <c r="I327" s="9">
        <v>22</v>
      </c>
      <c r="J327" s="9">
        <v>28</v>
      </c>
      <c r="K327" s="9">
        <v>32</v>
      </c>
      <c r="L327" s="9">
        <v>22</v>
      </c>
      <c r="M327" s="9">
        <v>32</v>
      </c>
      <c r="N327" s="9">
        <v>23</v>
      </c>
      <c r="O327" s="9">
        <v>22</v>
      </c>
      <c r="P327" s="9">
        <v>17</v>
      </c>
      <c r="Q327" s="9">
        <v>17</v>
      </c>
      <c r="R327" s="9">
        <v>19</v>
      </c>
      <c r="S327" s="47"/>
      <c r="T327" s="47"/>
      <c r="U327" s="72">
        <f t="shared" si="57"/>
        <v>284</v>
      </c>
      <c r="V327" s="9">
        <f t="shared" si="58"/>
        <v>75</v>
      </c>
      <c r="W327" s="9">
        <f t="shared" si="59"/>
        <v>25</v>
      </c>
      <c r="Y327" s="2">
        <v>6</v>
      </c>
      <c r="Z327" s="2">
        <v>7</v>
      </c>
      <c r="AA327" s="2">
        <v>0</v>
      </c>
      <c r="AC327" s="9">
        <f t="shared" si="50"/>
        <v>0.24</v>
      </c>
      <c r="AD327" s="9">
        <f t="shared" si="51"/>
        <v>0.28000000000000003</v>
      </c>
      <c r="AE327" s="9">
        <f t="shared" si="52"/>
        <v>0</v>
      </c>
    </row>
    <row r="328" spans="1:31" s="9" customFormat="1">
      <c r="A328" s="9" t="s">
        <v>234</v>
      </c>
      <c r="B328" s="9" t="s">
        <v>113</v>
      </c>
      <c r="C328" s="9" t="str">
        <f t="shared" si="53"/>
        <v>Skagit-San Juan -Island</v>
      </c>
      <c r="D328" s="5" t="s">
        <v>78</v>
      </c>
      <c r="E328" s="7" t="s">
        <v>15</v>
      </c>
      <c r="F328" s="2">
        <f t="shared" si="54"/>
        <v>62.5</v>
      </c>
      <c r="G328" s="2">
        <f t="shared" si="55"/>
        <v>62.5</v>
      </c>
      <c r="H328" s="2">
        <f t="shared" si="56"/>
        <v>62.5</v>
      </c>
      <c r="I328" s="9">
        <v>65</v>
      </c>
      <c r="J328" s="9">
        <v>60</v>
      </c>
      <c r="K328" s="9">
        <v>55</v>
      </c>
      <c r="L328" s="9">
        <v>53</v>
      </c>
      <c r="M328" s="9">
        <v>60</v>
      </c>
      <c r="N328" s="9">
        <v>51</v>
      </c>
      <c r="O328" s="9">
        <v>42</v>
      </c>
      <c r="P328" s="9">
        <v>32</v>
      </c>
      <c r="Q328" s="9">
        <v>27</v>
      </c>
      <c r="R328" s="9">
        <v>23</v>
      </c>
      <c r="S328" s="47"/>
      <c r="T328" s="47"/>
      <c r="U328" s="72">
        <f t="shared" si="57"/>
        <v>655.5</v>
      </c>
      <c r="V328" s="9">
        <f t="shared" si="58"/>
        <v>124</v>
      </c>
      <c r="W328" s="9">
        <f t="shared" si="59"/>
        <v>62.5</v>
      </c>
      <c r="Y328" s="2">
        <v>26</v>
      </c>
      <c r="Z328" s="2">
        <v>29</v>
      </c>
      <c r="AA328" s="2">
        <v>12</v>
      </c>
      <c r="AC328" s="9">
        <f t="shared" si="50"/>
        <v>0.41599999999999998</v>
      </c>
      <c r="AD328" s="9">
        <f t="shared" si="51"/>
        <v>0.46400000000000002</v>
      </c>
      <c r="AE328" s="9">
        <f t="shared" si="52"/>
        <v>0.192</v>
      </c>
    </row>
    <row r="329" spans="1:31" s="9" customFormat="1">
      <c r="A329" s="9" t="s">
        <v>234</v>
      </c>
      <c r="B329" s="9" t="s">
        <v>113</v>
      </c>
      <c r="C329" s="9" t="str">
        <f t="shared" si="53"/>
        <v>Clallam-Jefferson-Kitsap</v>
      </c>
      <c r="D329" s="5" t="s">
        <v>79</v>
      </c>
      <c r="E329" s="7" t="s">
        <v>16</v>
      </c>
      <c r="F329" s="2">
        <f t="shared" si="54"/>
        <v>0</v>
      </c>
      <c r="G329" s="2">
        <f t="shared" si="55"/>
        <v>10.5</v>
      </c>
      <c r="H329" s="2">
        <f t="shared" si="56"/>
        <v>0</v>
      </c>
      <c r="I329" s="9">
        <v>13</v>
      </c>
      <c r="J329" s="9">
        <v>8</v>
      </c>
      <c r="K329" s="9">
        <v>7</v>
      </c>
      <c r="L329" s="9">
        <v>15</v>
      </c>
      <c r="M329" s="9">
        <v>16</v>
      </c>
      <c r="N329" s="9">
        <v>14</v>
      </c>
      <c r="O329" s="9">
        <v>15</v>
      </c>
      <c r="P329" s="9">
        <v>6</v>
      </c>
      <c r="Q329" s="9">
        <v>10</v>
      </c>
      <c r="R329" s="9">
        <v>11</v>
      </c>
      <c r="S329" s="47"/>
      <c r="T329" s="47"/>
      <c r="U329" s="72">
        <f t="shared" si="57"/>
        <v>125.5</v>
      </c>
      <c r="V329" s="9">
        <f t="shared" si="58"/>
        <v>42</v>
      </c>
      <c r="W329" s="9">
        <f t="shared" si="59"/>
        <v>10.5</v>
      </c>
      <c r="Y329" s="2">
        <v>0</v>
      </c>
      <c r="Z329" s="2">
        <v>2</v>
      </c>
      <c r="AA329" s="2">
        <v>0</v>
      </c>
      <c r="AC329" s="9">
        <f t="shared" si="50"/>
        <v>0</v>
      </c>
      <c r="AD329" s="9">
        <f t="shared" si="51"/>
        <v>0.19047619047619047</v>
      </c>
      <c r="AE329" s="9">
        <f t="shared" si="52"/>
        <v>0</v>
      </c>
    </row>
    <row r="330" spans="1:31" s="9" customFormat="1">
      <c r="A330" s="9" t="s">
        <v>234</v>
      </c>
      <c r="B330" s="9" t="s">
        <v>113</v>
      </c>
      <c r="C330" s="9" t="str">
        <f t="shared" si="53"/>
        <v>King</v>
      </c>
      <c r="D330" s="5" t="s">
        <v>80</v>
      </c>
      <c r="E330" s="7" t="s">
        <v>17</v>
      </c>
      <c r="F330" s="2">
        <f t="shared" si="54"/>
        <v>452</v>
      </c>
      <c r="G330" s="2">
        <f t="shared" si="55"/>
        <v>452.00000000000006</v>
      </c>
      <c r="H330" s="2">
        <f t="shared" si="56"/>
        <v>451.99999999999994</v>
      </c>
      <c r="I330" s="9">
        <v>443</v>
      </c>
      <c r="J330" s="9">
        <v>461</v>
      </c>
      <c r="K330" s="9">
        <v>440</v>
      </c>
      <c r="L330" s="9">
        <v>462</v>
      </c>
      <c r="M330" s="9">
        <v>394</v>
      </c>
      <c r="N330" s="9">
        <v>360</v>
      </c>
      <c r="O330" s="9">
        <v>315</v>
      </c>
      <c r="P330" s="9">
        <v>294</v>
      </c>
      <c r="Q330" s="9">
        <v>254</v>
      </c>
      <c r="R330" s="9">
        <v>214</v>
      </c>
      <c r="S330" s="47"/>
      <c r="T330" s="47"/>
      <c r="U330" s="72">
        <f t="shared" si="57"/>
        <v>4993</v>
      </c>
      <c r="V330" s="9">
        <f t="shared" si="58"/>
        <v>1077</v>
      </c>
      <c r="W330" s="9">
        <f t="shared" si="59"/>
        <v>452</v>
      </c>
      <c r="Y330" s="2">
        <v>72</v>
      </c>
      <c r="Z330" s="2">
        <v>77</v>
      </c>
      <c r="AA330" s="2">
        <v>15</v>
      </c>
      <c r="AC330" s="9">
        <f t="shared" si="50"/>
        <v>0.15929203539823009</v>
      </c>
      <c r="AD330" s="9">
        <f t="shared" si="51"/>
        <v>0.17035398230088494</v>
      </c>
      <c r="AE330" s="9">
        <f t="shared" si="52"/>
        <v>3.3185840707964605E-2</v>
      </c>
    </row>
    <row r="331" spans="1:31" s="9" customFormat="1">
      <c r="A331" s="9" t="s">
        <v>234</v>
      </c>
      <c r="B331" s="9" t="s">
        <v>113</v>
      </c>
      <c r="C331" s="9" t="str">
        <f t="shared" si="53"/>
        <v>Clallam-Jefferson-Kitsap</v>
      </c>
      <c r="D331" s="5" t="s">
        <v>81</v>
      </c>
      <c r="E331" s="7" t="s">
        <v>18</v>
      </c>
      <c r="F331" s="2">
        <f t="shared" si="54"/>
        <v>160</v>
      </c>
      <c r="G331" s="2">
        <f t="shared" si="55"/>
        <v>160</v>
      </c>
      <c r="H331" s="2">
        <f t="shared" si="56"/>
        <v>0</v>
      </c>
      <c r="I331" s="9">
        <v>175</v>
      </c>
      <c r="J331" s="9">
        <v>145</v>
      </c>
      <c r="K331" s="9">
        <v>181</v>
      </c>
      <c r="L331" s="9">
        <v>148</v>
      </c>
      <c r="M331" s="9">
        <v>172</v>
      </c>
      <c r="N331" s="9">
        <v>125</v>
      </c>
      <c r="O331" s="9">
        <v>138</v>
      </c>
      <c r="P331" s="9">
        <v>111</v>
      </c>
      <c r="Q331" s="9">
        <v>110</v>
      </c>
      <c r="R331" s="9">
        <v>91</v>
      </c>
      <c r="S331" s="47"/>
      <c r="T331" s="47"/>
      <c r="U331" s="72">
        <f t="shared" si="57"/>
        <v>1716</v>
      </c>
      <c r="V331" s="9">
        <f t="shared" si="58"/>
        <v>450</v>
      </c>
      <c r="W331" s="9">
        <f t="shared" si="59"/>
        <v>160</v>
      </c>
      <c r="Y331" s="2">
        <v>7</v>
      </c>
      <c r="Z331" s="2">
        <v>20</v>
      </c>
      <c r="AA331" s="2">
        <v>0</v>
      </c>
      <c r="AC331" s="9">
        <f t="shared" si="50"/>
        <v>4.3749999999999997E-2</v>
      </c>
      <c r="AD331" s="9">
        <f t="shared" si="51"/>
        <v>0.125</v>
      </c>
      <c r="AE331" s="9">
        <f t="shared" si="52"/>
        <v>0</v>
      </c>
    </row>
    <row r="332" spans="1:31" s="9" customFormat="1">
      <c r="A332" s="9" t="s">
        <v>234</v>
      </c>
      <c r="B332" s="9" t="s">
        <v>113</v>
      </c>
      <c r="C332" s="9" t="str">
        <f t="shared" si="53"/>
        <v>Central WA (Grant-Kittitas-Klickitat-Skamania-Yakima)</v>
      </c>
      <c r="D332" s="5" t="s">
        <v>82</v>
      </c>
      <c r="E332" s="7" t="s">
        <v>19</v>
      </c>
      <c r="F332" s="2">
        <f t="shared" si="54"/>
        <v>50.5</v>
      </c>
      <c r="G332" s="2">
        <f t="shared" si="55"/>
        <v>50.5</v>
      </c>
      <c r="H332" s="2">
        <f t="shared" si="56"/>
        <v>50.5</v>
      </c>
      <c r="I332" s="9">
        <v>52</v>
      </c>
      <c r="J332" s="9">
        <v>49</v>
      </c>
      <c r="K332" s="9">
        <v>44</v>
      </c>
      <c r="L332" s="9">
        <v>25</v>
      </c>
      <c r="M332" s="9">
        <v>35</v>
      </c>
      <c r="N332" s="9">
        <v>31</v>
      </c>
      <c r="O332" s="9">
        <v>31</v>
      </c>
      <c r="P332" s="9">
        <v>22</v>
      </c>
      <c r="Q332" s="9">
        <v>22</v>
      </c>
      <c r="R332" s="9">
        <v>22</v>
      </c>
      <c r="S332" s="47"/>
      <c r="T332" s="47"/>
      <c r="U332" s="72">
        <f t="shared" si="57"/>
        <v>484.5</v>
      </c>
      <c r="V332" s="9">
        <f t="shared" si="58"/>
        <v>97</v>
      </c>
      <c r="W332" s="9">
        <f t="shared" si="59"/>
        <v>50.5</v>
      </c>
      <c r="Y332" s="2">
        <v>5</v>
      </c>
      <c r="Z332" s="2">
        <v>11</v>
      </c>
      <c r="AA332" s="2">
        <v>2</v>
      </c>
      <c r="AC332" s="9">
        <f t="shared" si="50"/>
        <v>9.9009900990099015E-2</v>
      </c>
      <c r="AD332" s="9">
        <f t="shared" si="51"/>
        <v>0.21782178217821782</v>
      </c>
      <c r="AE332" s="9">
        <f t="shared" si="52"/>
        <v>3.9603960396039604E-2</v>
      </c>
    </row>
    <row r="333" spans="1:31" s="9" customFormat="1">
      <c r="A333" s="9" t="s">
        <v>234</v>
      </c>
      <c r="B333" s="9" t="s">
        <v>113</v>
      </c>
      <c r="C333" s="9" t="str">
        <f t="shared" si="53"/>
        <v>Central WA (Grant-Kittitas-Klickitat-Skamania-Yakima)</v>
      </c>
      <c r="D333" s="5" t="s">
        <v>83</v>
      </c>
      <c r="E333" s="7" t="s">
        <v>20</v>
      </c>
      <c r="F333" s="2">
        <f t="shared" si="54"/>
        <v>13</v>
      </c>
      <c r="G333" s="2">
        <f t="shared" si="55"/>
        <v>13</v>
      </c>
      <c r="H333" s="2">
        <f t="shared" si="56"/>
        <v>0</v>
      </c>
      <c r="I333" s="9">
        <v>10</v>
      </c>
      <c r="J333" s="9">
        <v>16</v>
      </c>
      <c r="K333" s="9">
        <v>25</v>
      </c>
      <c r="L333" s="9">
        <v>16</v>
      </c>
      <c r="M333" s="9">
        <v>21</v>
      </c>
      <c r="N333" s="9">
        <v>12</v>
      </c>
      <c r="O333" s="9">
        <v>19</v>
      </c>
      <c r="P333" s="9">
        <v>15</v>
      </c>
      <c r="Q333" s="9">
        <v>11</v>
      </c>
      <c r="R333" s="9">
        <v>10</v>
      </c>
      <c r="S333" s="47"/>
      <c r="T333" s="47"/>
      <c r="U333" s="72">
        <f t="shared" si="57"/>
        <v>181</v>
      </c>
      <c r="V333" s="9">
        <f t="shared" si="58"/>
        <v>55</v>
      </c>
      <c r="W333" s="9">
        <f t="shared" si="59"/>
        <v>13</v>
      </c>
      <c r="Y333" s="2">
        <v>3</v>
      </c>
      <c r="Z333" s="2">
        <v>3</v>
      </c>
      <c r="AA333" s="2">
        <v>0</v>
      </c>
      <c r="AC333" s="9">
        <f t="shared" si="50"/>
        <v>0.23076923076923078</v>
      </c>
      <c r="AD333" s="9">
        <f t="shared" si="51"/>
        <v>0.23076923076923078</v>
      </c>
      <c r="AE333" s="9">
        <f t="shared" si="52"/>
        <v>0</v>
      </c>
    </row>
    <row r="334" spans="1:31" s="9" customFormat="1">
      <c r="A334" s="9" t="s">
        <v>234</v>
      </c>
      <c r="B334" s="9" t="s">
        <v>113</v>
      </c>
      <c r="C334" s="9" t="str">
        <f t="shared" si="53"/>
        <v>Rural SW WA (Cowlitz-Grays Harbor -Lewis - Mason -Pacific-Wahkiakum)</v>
      </c>
      <c r="D334" s="5" t="s">
        <v>84</v>
      </c>
      <c r="E334" s="7" t="s">
        <v>21</v>
      </c>
      <c r="F334" s="2">
        <f t="shared" si="54"/>
        <v>59.499999999999993</v>
      </c>
      <c r="G334" s="2">
        <f t="shared" si="55"/>
        <v>59.500000000000007</v>
      </c>
      <c r="H334" s="2">
        <f t="shared" si="56"/>
        <v>59.5</v>
      </c>
      <c r="I334" s="9">
        <v>57</v>
      </c>
      <c r="J334" s="9">
        <v>62</v>
      </c>
      <c r="K334" s="9">
        <v>62</v>
      </c>
      <c r="L334" s="9">
        <v>52</v>
      </c>
      <c r="M334" s="9">
        <v>49</v>
      </c>
      <c r="N334" s="9">
        <v>42</v>
      </c>
      <c r="O334" s="9">
        <v>40</v>
      </c>
      <c r="P334" s="9">
        <v>45</v>
      </c>
      <c r="Q334" s="9">
        <v>35</v>
      </c>
      <c r="R334" s="9">
        <v>24</v>
      </c>
      <c r="S334" s="47"/>
      <c r="T334" s="47"/>
      <c r="U334" s="72">
        <f t="shared" si="57"/>
        <v>646.5</v>
      </c>
      <c r="V334" s="9">
        <f t="shared" si="58"/>
        <v>144</v>
      </c>
      <c r="W334" s="9">
        <f t="shared" si="59"/>
        <v>59.5</v>
      </c>
      <c r="Y334" s="2">
        <v>5</v>
      </c>
      <c r="Z334" s="2">
        <v>9</v>
      </c>
      <c r="AA334" s="2">
        <v>1</v>
      </c>
      <c r="AC334" s="9">
        <f t="shared" si="50"/>
        <v>8.4033613445378158E-2</v>
      </c>
      <c r="AD334" s="9">
        <f t="shared" si="51"/>
        <v>0.15126050420168066</v>
      </c>
      <c r="AE334" s="9">
        <f t="shared" si="52"/>
        <v>1.680672268907563E-2</v>
      </c>
    </row>
    <row r="335" spans="1:31" s="9" customFormat="1">
      <c r="A335" s="9" t="s">
        <v>234</v>
      </c>
      <c r="B335" s="9" t="s">
        <v>113</v>
      </c>
      <c r="C335" s="9" t="str">
        <f t="shared" si="53"/>
        <v>NE WA (Ferry, Stevens, Lincoln, Pend Orielle)</v>
      </c>
      <c r="D335" s="5" t="s">
        <v>85</v>
      </c>
      <c r="E335" s="7" t="s">
        <v>22</v>
      </c>
      <c r="F335" s="2">
        <f t="shared" si="54"/>
        <v>0</v>
      </c>
      <c r="G335" s="2">
        <f t="shared" si="55"/>
        <v>8.5</v>
      </c>
      <c r="H335" s="2">
        <f t="shared" si="56"/>
        <v>0</v>
      </c>
      <c r="I335" s="9">
        <v>9</v>
      </c>
      <c r="J335" s="9">
        <v>8</v>
      </c>
      <c r="K335" s="9">
        <v>12</v>
      </c>
      <c r="L335" s="9">
        <v>10</v>
      </c>
      <c r="M335" s="9">
        <v>9</v>
      </c>
      <c r="N335" s="9">
        <v>18</v>
      </c>
      <c r="O335" s="9">
        <v>5</v>
      </c>
      <c r="P335" s="9">
        <v>13</v>
      </c>
      <c r="Q335" s="9">
        <v>5</v>
      </c>
      <c r="R335" s="9">
        <v>7</v>
      </c>
      <c r="S335" s="47"/>
      <c r="T335" s="47"/>
      <c r="U335" s="72">
        <f t="shared" si="57"/>
        <v>104.5</v>
      </c>
      <c r="V335" s="9">
        <f t="shared" si="58"/>
        <v>30</v>
      </c>
      <c r="W335" s="9">
        <f t="shared" si="59"/>
        <v>8.5</v>
      </c>
      <c r="Y335" s="2">
        <v>0</v>
      </c>
      <c r="Z335" s="2">
        <v>2</v>
      </c>
      <c r="AA335" s="2">
        <v>0</v>
      </c>
      <c r="AC335" s="9">
        <f t="shared" si="50"/>
        <v>0</v>
      </c>
      <c r="AD335" s="9">
        <f t="shared" si="51"/>
        <v>0.23529411764705882</v>
      </c>
      <c r="AE335" s="9">
        <f t="shared" si="52"/>
        <v>0</v>
      </c>
    </row>
    <row r="336" spans="1:31" s="9" customFormat="1">
      <c r="A336" s="9" t="s">
        <v>234</v>
      </c>
      <c r="B336" s="9" t="s">
        <v>113</v>
      </c>
      <c r="C336" s="9" t="str">
        <f t="shared" si="53"/>
        <v>Rural SW WA (Cowlitz-Grays Harbor -Lewis - Mason -Pacific-Wahkiakum)</v>
      </c>
      <c r="D336" s="5" t="s">
        <v>86</v>
      </c>
      <c r="E336" s="7" t="s">
        <v>23</v>
      </c>
      <c r="F336" s="2">
        <f t="shared" si="54"/>
        <v>29.5</v>
      </c>
      <c r="G336" s="2">
        <f t="shared" si="55"/>
        <v>29.5</v>
      </c>
      <c r="H336" s="2">
        <f t="shared" si="56"/>
        <v>29.5</v>
      </c>
      <c r="I336" s="9">
        <v>30</v>
      </c>
      <c r="J336" s="9">
        <v>29</v>
      </c>
      <c r="K336" s="9">
        <v>29</v>
      </c>
      <c r="L336" s="9">
        <v>26</v>
      </c>
      <c r="M336" s="9">
        <v>35</v>
      </c>
      <c r="N336" s="9">
        <v>24</v>
      </c>
      <c r="O336" s="9">
        <v>20</v>
      </c>
      <c r="P336" s="9">
        <v>19</v>
      </c>
      <c r="Q336" s="9">
        <v>23</v>
      </c>
      <c r="R336" s="9">
        <v>10</v>
      </c>
      <c r="S336" s="47"/>
      <c r="T336" s="47"/>
      <c r="U336" s="72">
        <f t="shared" si="57"/>
        <v>333.5</v>
      </c>
      <c r="V336" s="9">
        <f t="shared" si="58"/>
        <v>72</v>
      </c>
      <c r="W336" s="9">
        <f t="shared" si="59"/>
        <v>29.5</v>
      </c>
      <c r="Y336" s="2">
        <v>7</v>
      </c>
      <c r="Z336" s="2">
        <v>8</v>
      </c>
      <c r="AA336" s="2">
        <v>1</v>
      </c>
      <c r="AC336" s="9">
        <f t="shared" si="50"/>
        <v>0.23728813559322035</v>
      </c>
      <c r="AD336" s="9">
        <f t="shared" si="51"/>
        <v>0.2711864406779661</v>
      </c>
      <c r="AE336" s="9">
        <f t="shared" si="52"/>
        <v>3.3898305084745763E-2</v>
      </c>
    </row>
    <row r="337" spans="1:31" s="9" customFormat="1">
      <c r="A337" s="9" t="s">
        <v>234</v>
      </c>
      <c r="B337" s="9" t="s">
        <v>113</v>
      </c>
      <c r="C337" s="9" t="str">
        <f t="shared" si="53"/>
        <v>Chelan-Douglas-Okanogan</v>
      </c>
      <c r="D337" s="5" t="s">
        <v>87</v>
      </c>
      <c r="E337" s="7" t="s">
        <v>24</v>
      </c>
      <c r="F337" s="2">
        <f t="shared" si="54"/>
        <v>16.5</v>
      </c>
      <c r="G337" s="2">
        <f t="shared" si="55"/>
        <v>16.5</v>
      </c>
      <c r="H337" s="2">
        <f t="shared" si="56"/>
        <v>16.5</v>
      </c>
      <c r="I337" s="9">
        <v>13</v>
      </c>
      <c r="J337" s="9">
        <v>20</v>
      </c>
      <c r="K337" s="9">
        <v>19</v>
      </c>
      <c r="L337" s="9">
        <v>25</v>
      </c>
      <c r="M337" s="9">
        <v>15</v>
      </c>
      <c r="N337" s="9">
        <v>22</v>
      </c>
      <c r="O337" s="9">
        <v>12</v>
      </c>
      <c r="P337" s="9">
        <v>16</v>
      </c>
      <c r="Q337" s="9">
        <v>13</v>
      </c>
      <c r="R337" s="9">
        <v>10</v>
      </c>
      <c r="S337" s="47"/>
      <c r="T337" s="47"/>
      <c r="U337" s="72">
        <f t="shared" si="57"/>
        <v>214.5</v>
      </c>
      <c r="V337" s="9">
        <f t="shared" si="58"/>
        <v>51</v>
      </c>
      <c r="W337" s="9">
        <f t="shared" si="59"/>
        <v>16.5</v>
      </c>
      <c r="Y337" s="2">
        <v>4</v>
      </c>
      <c r="Z337" s="2">
        <v>4</v>
      </c>
      <c r="AA337" s="2">
        <v>1</v>
      </c>
      <c r="AC337" s="9">
        <f t="shared" si="50"/>
        <v>0.24242424242424243</v>
      </c>
      <c r="AD337" s="9">
        <f t="shared" si="51"/>
        <v>0.24242424242424243</v>
      </c>
      <c r="AE337" s="9">
        <f t="shared" si="52"/>
        <v>6.0606060606060608E-2</v>
      </c>
    </row>
    <row r="338" spans="1:31" s="9" customFormat="1">
      <c r="A338" s="9" t="s">
        <v>234</v>
      </c>
      <c r="B338" s="9" t="s">
        <v>113</v>
      </c>
      <c r="C338" s="9" t="str">
        <f t="shared" si="53"/>
        <v>Rural SW WA (Cowlitz-Grays Harbor -Lewis - Mason -Pacific-Wahkiakum)</v>
      </c>
      <c r="D338" s="5" t="s">
        <v>88</v>
      </c>
      <c r="E338" s="7" t="s">
        <v>25</v>
      </c>
      <c r="F338" s="2">
        <f t="shared" si="54"/>
        <v>10.5</v>
      </c>
      <c r="G338" s="2">
        <f t="shared" si="55"/>
        <v>0</v>
      </c>
      <c r="H338" s="2">
        <f t="shared" si="56"/>
        <v>0</v>
      </c>
      <c r="I338" s="9">
        <v>12</v>
      </c>
      <c r="J338" s="9">
        <v>9</v>
      </c>
      <c r="K338" s="9">
        <v>6</v>
      </c>
      <c r="L338" s="9">
        <v>4</v>
      </c>
      <c r="M338" s="9">
        <v>9</v>
      </c>
      <c r="N338" s="9">
        <v>9</v>
      </c>
      <c r="O338" s="9">
        <v>7</v>
      </c>
      <c r="P338" s="9">
        <v>6</v>
      </c>
      <c r="Q338" s="9">
        <v>6</v>
      </c>
      <c r="R338" s="9">
        <v>1</v>
      </c>
      <c r="S338" s="47"/>
      <c r="T338" s="47"/>
      <c r="U338" s="72">
        <f t="shared" si="57"/>
        <v>79.5</v>
      </c>
      <c r="V338" s="9">
        <f t="shared" si="58"/>
        <v>20</v>
      </c>
      <c r="W338" s="9">
        <f t="shared" si="59"/>
        <v>10.5</v>
      </c>
      <c r="Y338" s="2">
        <v>1</v>
      </c>
      <c r="Z338" s="2">
        <v>0</v>
      </c>
      <c r="AA338" s="2">
        <v>0</v>
      </c>
      <c r="AC338" s="9">
        <f t="shared" si="50"/>
        <v>9.5238095238095233E-2</v>
      </c>
      <c r="AD338" s="9">
        <f t="shared" si="51"/>
        <v>0</v>
      </c>
      <c r="AE338" s="9">
        <f t="shared" si="52"/>
        <v>0</v>
      </c>
    </row>
    <row r="339" spans="1:31" s="9" customFormat="1">
      <c r="A339" s="9" t="s">
        <v>234</v>
      </c>
      <c r="B339" s="9" t="s">
        <v>113</v>
      </c>
      <c r="C339" s="9" t="str">
        <f t="shared" si="53"/>
        <v>NE WA (Ferry, Stevens, Lincoln, Pend Orielle)</v>
      </c>
      <c r="D339" s="5" t="s">
        <v>89</v>
      </c>
      <c r="E339" s="7" t="s">
        <v>26</v>
      </c>
      <c r="F339" s="2">
        <f t="shared" si="54"/>
        <v>11.5</v>
      </c>
      <c r="G339" s="2">
        <f t="shared" si="55"/>
        <v>11.5</v>
      </c>
      <c r="H339" s="2">
        <f t="shared" si="56"/>
        <v>0</v>
      </c>
      <c r="I339" s="9">
        <v>10</v>
      </c>
      <c r="J339" s="9">
        <v>13</v>
      </c>
      <c r="K339" s="9">
        <v>14</v>
      </c>
      <c r="L339" s="9">
        <v>10</v>
      </c>
      <c r="M339" s="9">
        <v>10</v>
      </c>
      <c r="N339" s="9">
        <v>11</v>
      </c>
      <c r="O339" s="9">
        <v>5</v>
      </c>
      <c r="P339" s="9">
        <v>6</v>
      </c>
      <c r="Q339" s="9">
        <v>4</v>
      </c>
      <c r="R339" s="9">
        <v>5</v>
      </c>
      <c r="S339" s="47"/>
      <c r="T339" s="47"/>
      <c r="U339" s="72">
        <f t="shared" si="57"/>
        <v>111</v>
      </c>
      <c r="V339" s="9">
        <f t="shared" si="58"/>
        <v>20</v>
      </c>
      <c r="W339" s="9">
        <f t="shared" si="59"/>
        <v>11.5</v>
      </c>
      <c r="Y339" s="2">
        <v>1</v>
      </c>
      <c r="Z339" s="2">
        <v>2</v>
      </c>
      <c r="AA339" s="2">
        <v>0</v>
      </c>
      <c r="AC339" s="9">
        <f t="shared" si="50"/>
        <v>8.6956521739130432E-2</v>
      </c>
      <c r="AD339" s="9">
        <f t="shared" si="51"/>
        <v>0.17391304347826086</v>
      </c>
      <c r="AE339" s="9">
        <f t="shared" si="52"/>
        <v>0</v>
      </c>
    </row>
    <row r="340" spans="1:31" s="9" customFormat="1">
      <c r="A340" s="9" t="s">
        <v>234</v>
      </c>
      <c r="B340" s="9" t="s">
        <v>113</v>
      </c>
      <c r="C340" s="9" t="str">
        <f t="shared" si="53"/>
        <v>Pierce</v>
      </c>
      <c r="D340" s="5" t="s">
        <v>90</v>
      </c>
      <c r="E340" s="7" t="s">
        <v>27</v>
      </c>
      <c r="F340" s="2">
        <f t="shared" si="54"/>
        <v>400</v>
      </c>
      <c r="G340" s="2">
        <f t="shared" si="55"/>
        <v>400</v>
      </c>
      <c r="H340" s="2">
        <f t="shared" si="56"/>
        <v>400</v>
      </c>
      <c r="I340" s="9">
        <v>424</v>
      </c>
      <c r="J340" s="9">
        <v>376</v>
      </c>
      <c r="K340" s="9">
        <v>386</v>
      </c>
      <c r="L340" s="9">
        <v>382</v>
      </c>
      <c r="M340" s="9">
        <v>344</v>
      </c>
      <c r="N340" s="9">
        <v>302</v>
      </c>
      <c r="O340" s="9">
        <v>258</v>
      </c>
      <c r="P340" s="9">
        <v>239</v>
      </c>
      <c r="Q340" s="9">
        <v>206</v>
      </c>
      <c r="R340" s="9">
        <v>142</v>
      </c>
      <c r="S340" s="47"/>
      <c r="T340" s="47"/>
      <c r="U340" s="72">
        <f t="shared" si="57"/>
        <v>4259</v>
      </c>
      <c r="V340" s="9">
        <f t="shared" si="58"/>
        <v>845</v>
      </c>
      <c r="W340" s="9">
        <f t="shared" si="59"/>
        <v>400</v>
      </c>
      <c r="Y340" s="2">
        <v>47</v>
      </c>
      <c r="Z340" s="2">
        <v>80</v>
      </c>
      <c r="AA340" s="2">
        <v>5</v>
      </c>
      <c r="AC340" s="9">
        <f t="shared" si="50"/>
        <v>0.11749999999999999</v>
      </c>
      <c r="AD340" s="9">
        <f t="shared" si="51"/>
        <v>0.2</v>
      </c>
      <c r="AE340" s="9">
        <f t="shared" si="52"/>
        <v>1.2500000000000001E-2</v>
      </c>
    </row>
    <row r="341" spans="1:31" s="9" customFormat="1">
      <c r="A341" s="9" t="s">
        <v>234</v>
      </c>
      <c r="B341" s="9" t="s">
        <v>113</v>
      </c>
      <c r="C341" s="9" t="str">
        <f t="shared" si="53"/>
        <v>Skagit-San Juan -Island</v>
      </c>
      <c r="D341" s="5" t="s">
        <v>91</v>
      </c>
      <c r="E341" s="7" t="s">
        <v>28</v>
      </c>
      <c r="F341" s="2">
        <f t="shared" si="54"/>
        <v>0</v>
      </c>
      <c r="G341" s="2">
        <f t="shared" si="55"/>
        <v>11</v>
      </c>
      <c r="H341" s="2">
        <f t="shared" si="56"/>
        <v>0</v>
      </c>
      <c r="I341" s="9">
        <v>12</v>
      </c>
      <c r="J341" s="9">
        <v>10</v>
      </c>
      <c r="K341" s="9">
        <v>7</v>
      </c>
      <c r="L341" s="9">
        <v>4</v>
      </c>
      <c r="M341" s="9">
        <v>7</v>
      </c>
      <c r="N341" s="9">
        <v>7</v>
      </c>
      <c r="O341" s="9">
        <v>6</v>
      </c>
      <c r="P341" s="9">
        <v>14</v>
      </c>
      <c r="Q341" s="9">
        <v>6</v>
      </c>
      <c r="R341" s="9">
        <v>5</v>
      </c>
      <c r="S341" s="47"/>
      <c r="T341" s="47"/>
      <c r="U341" s="72">
        <f t="shared" si="57"/>
        <v>89</v>
      </c>
      <c r="V341" s="9">
        <f t="shared" si="58"/>
        <v>31</v>
      </c>
      <c r="W341" s="9">
        <f t="shared" si="59"/>
        <v>11</v>
      </c>
      <c r="Y341" s="2">
        <v>0</v>
      </c>
      <c r="Z341" s="2">
        <v>2</v>
      </c>
      <c r="AA341" s="2">
        <v>0</v>
      </c>
      <c r="AC341" s="9">
        <f t="shared" si="50"/>
        <v>0</v>
      </c>
      <c r="AD341" s="9">
        <f t="shared" si="51"/>
        <v>0.18181818181818182</v>
      </c>
      <c r="AE341" s="9">
        <f t="shared" si="52"/>
        <v>0</v>
      </c>
    </row>
    <row r="342" spans="1:31" s="9" customFormat="1">
      <c r="A342" s="9" t="s">
        <v>234</v>
      </c>
      <c r="B342" s="9" t="s">
        <v>113</v>
      </c>
      <c r="C342" s="9" t="str">
        <f t="shared" si="53"/>
        <v>Skagit-San Juan -Island</v>
      </c>
      <c r="D342" s="5" t="s">
        <v>92</v>
      </c>
      <c r="E342" s="7" t="s">
        <v>29</v>
      </c>
      <c r="F342" s="2">
        <f t="shared" si="54"/>
        <v>78.5</v>
      </c>
      <c r="G342" s="2">
        <f t="shared" si="55"/>
        <v>78.5</v>
      </c>
      <c r="H342" s="2">
        <f t="shared" si="56"/>
        <v>78.5</v>
      </c>
      <c r="I342" s="9">
        <v>68</v>
      </c>
      <c r="J342" s="9">
        <v>89</v>
      </c>
      <c r="K342" s="9">
        <v>77</v>
      </c>
      <c r="L342" s="9">
        <v>65</v>
      </c>
      <c r="M342" s="9">
        <v>85</v>
      </c>
      <c r="N342" s="9">
        <v>57</v>
      </c>
      <c r="O342" s="9">
        <v>52</v>
      </c>
      <c r="P342" s="9">
        <v>50</v>
      </c>
      <c r="Q342" s="9">
        <v>53</v>
      </c>
      <c r="R342" s="9">
        <v>37</v>
      </c>
      <c r="S342" s="47"/>
      <c r="T342" s="47"/>
      <c r="U342" s="72">
        <f t="shared" si="57"/>
        <v>868.5</v>
      </c>
      <c r="V342" s="9">
        <f t="shared" si="58"/>
        <v>192</v>
      </c>
      <c r="W342" s="9">
        <f t="shared" si="59"/>
        <v>78.5</v>
      </c>
      <c r="Y342" s="2">
        <v>25</v>
      </c>
      <c r="Z342" s="2">
        <v>14</v>
      </c>
      <c r="AA342" s="2">
        <v>2</v>
      </c>
      <c r="AC342" s="9">
        <f t="shared" si="50"/>
        <v>0.31847133757961782</v>
      </c>
      <c r="AD342" s="9">
        <f t="shared" si="51"/>
        <v>0.17834394904458598</v>
      </c>
      <c r="AE342" s="9">
        <f t="shared" si="52"/>
        <v>2.5477707006369428E-2</v>
      </c>
    </row>
    <row r="343" spans="1:31" s="9" customFormat="1">
      <c r="A343" s="9" t="s">
        <v>234</v>
      </c>
      <c r="B343" s="9" t="s">
        <v>113</v>
      </c>
      <c r="C343" s="9" t="str">
        <f t="shared" si="53"/>
        <v>Central WA (Grant-Kittitas-Klickitat-Skamania-Yakima)</v>
      </c>
      <c r="D343" s="5" t="s">
        <v>93</v>
      </c>
      <c r="E343" s="7" t="s">
        <v>30</v>
      </c>
      <c r="F343" s="2">
        <f t="shared" si="54"/>
        <v>6</v>
      </c>
      <c r="G343" s="2">
        <f t="shared" si="55"/>
        <v>6</v>
      </c>
      <c r="H343" s="2">
        <f t="shared" si="56"/>
        <v>0</v>
      </c>
      <c r="I343" s="9">
        <v>7</v>
      </c>
      <c r="J343" s="9">
        <v>5</v>
      </c>
      <c r="K343" s="9">
        <v>5</v>
      </c>
      <c r="L343" s="9">
        <v>2</v>
      </c>
      <c r="M343" s="9">
        <v>5</v>
      </c>
      <c r="N343" s="9">
        <v>5</v>
      </c>
      <c r="O343" s="9">
        <v>4</v>
      </c>
      <c r="P343" s="9">
        <v>7</v>
      </c>
      <c r="Q343" s="9">
        <v>9</v>
      </c>
      <c r="R343" s="9">
        <v>3</v>
      </c>
      <c r="S343" s="47"/>
      <c r="T343" s="47"/>
      <c r="U343" s="72">
        <f t="shared" si="57"/>
        <v>64</v>
      </c>
      <c r="V343" s="9">
        <f t="shared" si="58"/>
        <v>23</v>
      </c>
      <c r="W343" s="9">
        <f t="shared" si="59"/>
        <v>6</v>
      </c>
      <c r="Y343" s="2">
        <v>1</v>
      </c>
      <c r="Z343" s="2">
        <v>2</v>
      </c>
      <c r="AA343" s="2">
        <v>0</v>
      </c>
      <c r="AC343" s="9">
        <f t="shared" si="50"/>
        <v>0.16666666666666666</v>
      </c>
      <c r="AD343" s="9">
        <f t="shared" si="51"/>
        <v>0.33333333333333331</v>
      </c>
      <c r="AE343" s="9">
        <f t="shared" si="52"/>
        <v>0</v>
      </c>
    </row>
    <row r="344" spans="1:31" s="9" customFormat="1">
      <c r="A344" s="9" t="s">
        <v>234</v>
      </c>
      <c r="B344" s="9" t="s">
        <v>113</v>
      </c>
      <c r="C344" s="9" t="str">
        <f t="shared" si="53"/>
        <v>Snohomish</v>
      </c>
      <c r="D344" s="5" t="s">
        <v>94</v>
      </c>
      <c r="E344" s="7" t="s">
        <v>31</v>
      </c>
      <c r="F344" s="2">
        <f t="shared" si="54"/>
        <v>429.5</v>
      </c>
      <c r="G344" s="2">
        <f t="shared" si="55"/>
        <v>429.5</v>
      </c>
      <c r="H344" s="2">
        <f t="shared" si="56"/>
        <v>429.5</v>
      </c>
      <c r="I344" s="9">
        <v>424</v>
      </c>
      <c r="J344" s="9">
        <v>435</v>
      </c>
      <c r="K344" s="9">
        <v>342</v>
      </c>
      <c r="L344" s="9">
        <v>392</v>
      </c>
      <c r="M344" s="9">
        <v>333</v>
      </c>
      <c r="N344" s="9">
        <v>281</v>
      </c>
      <c r="O344" s="9">
        <v>228</v>
      </c>
      <c r="P344" s="9">
        <v>213</v>
      </c>
      <c r="Q344" s="9">
        <v>179</v>
      </c>
      <c r="R344" s="9">
        <v>158</v>
      </c>
      <c r="S344" s="47"/>
      <c r="T344" s="47"/>
      <c r="U344" s="72">
        <f t="shared" si="57"/>
        <v>4273.5</v>
      </c>
      <c r="V344" s="9">
        <f t="shared" si="58"/>
        <v>778</v>
      </c>
      <c r="W344" s="9">
        <f t="shared" si="59"/>
        <v>429.5</v>
      </c>
      <c r="Y344" s="2">
        <v>25</v>
      </c>
      <c r="Z344" s="2">
        <v>64</v>
      </c>
      <c r="AA344" s="2">
        <v>19</v>
      </c>
      <c r="AC344" s="9">
        <f t="shared" si="50"/>
        <v>5.8207217694994179E-2</v>
      </c>
      <c r="AD344" s="9">
        <f t="shared" si="51"/>
        <v>0.1490104772991851</v>
      </c>
      <c r="AE344" s="9">
        <f t="shared" si="52"/>
        <v>4.4237485448195578E-2</v>
      </c>
    </row>
    <row r="345" spans="1:31" s="9" customFormat="1">
      <c r="A345" s="9" t="s">
        <v>234</v>
      </c>
      <c r="B345" s="9" t="s">
        <v>113</v>
      </c>
      <c r="C345" s="9" t="str">
        <f t="shared" si="53"/>
        <v>Spokane</v>
      </c>
      <c r="D345" s="5" t="s">
        <v>95</v>
      </c>
      <c r="E345" s="7" t="s">
        <v>32</v>
      </c>
      <c r="F345" s="2">
        <f t="shared" si="54"/>
        <v>250.50000000000003</v>
      </c>
      <c r="G345" s="2">
        <f t="shared" si="55"/>
        <v>250.5</v>
      </c>
      <c r="H345" s="2">
        <f t="shared" si="56"/>
        <v>250.5</v>
      </c>
      <c r="I345" s="9">
        <v>247</v>
      </c>
      <c r="J345" s="9">
        <v>254</v>
      </c>
      <c r="K345" s="9">
        <v>231</v>
      </c>
      <c r="L345" s="9">
        <v>214</v>
      </c>
      <c r="M345" s="9">
        <v>239</v>
      </c>
      <c r="N345" s="9">
        <v>209</v>
      </c>
      <c r="O345" s="9">
        <v>199</v>
      </c>
      <c r="P345" s="9">
        <v>135</v>
      </c>
      <c r="Q345" s="9">
        <v>127</v>
      </c>
      <c r="R345" s="9">
        <v>90</v>
      </c>
      <c r="S345" s="47"/>
      <c r="T345" s="47"/>
      <c r="U345" s="72">
        <f t="shared" si="57"/>
        <v>2696.5</v>
      </c>
      <c r="V345" s="9">
        <f t="shared" si="58"/>
        <v>551</v>
      </c>
      <c r="W345" s="9">
        <f t="shared" si="59"/>
        <v>250.5</v>
      </c>
      <c r="Y345" s="2">
        <v>21</v>
      </c>
      <c r="Z345" s="2">
        <v>53</v>
      </c>
      <c r="AA345" s="2">
        <v>5</v>
      </c>
      <c r="AC345" s="9">
        <f t="shared" si="50"/>
        <v>8.3832335329341312E-2</v>
      </c>
      <c r="AD345" s="9">
        <f t="shared" si="51"/>
        <v>0.21157684630738524</v>
      </c>
      <c r="AE345" s="9">
        <f t="shared" si="52"/>
        <v>1.9960079840319361E-2</v>
      </c>
    </row>
    <row r="346" spans="1:31" s="9" customFormat="1">
      <c r="A346" s="9" t="s">
        <v>234</v>
      </c>
      <c r="B346" s="9" t="s">
        <v>113</v>
      </c>
      <c r="C346" s="9" t="str">
        <f t="shared" si="53"/>
        <v>NE WA (Ferry, Stevens, Lincoln, Pend Orielle)</v>
      </c>
      <c r="D346" s="5" t="s">
        <v>96</v>
      </c>
      <c r="E346" s="7" t="s">
        <v>33</v>
      </c>
      <c r="F346" s="2">
        <f t="shared" si="54"/>
        <v>26</v>
      </c>
      <c r="G346" s="2">
        <f t="shared" si="55"/>
        <v>26</v>
      </c>
      <c r="H346" s="2">
        <f t="shared" si="56"/>
        <v>26</v>
      </c>
      <c r="I346" s="9">
        <v>18</v>
      </c>
      <c r="J346" s="9">
        <v>34</v>
      </c>
      <c r="K346" s="9">
        <v>36</v>
      </c>
      <c r="L346" s="9">
        <v>34</v>
      </c>
      <c r="M346" s="9">
        <v>30</v>
      </c>
      <c r="N346" s="9">
        <v>18</v>
      </c>
      <c r="O346" s="9">
        <v>25</v>
      </c>
      <c r="P346" s="9">
        <v>22</v>
      </c>
      <c r="Q346" s="9">
        <v>20</v>
      </c>
      <c r="R346" s="9">
        <v>15</v>
      </c>
      <c r="S346" s="47"/>
      <c r="T346" s="47"/>
      <c r="U346" s="72">
        <f t="shared" si="57"/>
        <v>330</v>
      </c>
      <c r="V346" s="9">
        <f t="shared" si="58"/>
        <v>82</v>
      </c>
      <c r="W346" s="9">
        <f t="shared" si="59"/>
        <v>26</v>
      </c>
      <c r="Y346" s="2">
        <v>6</v>
      </c>
      <c r="Z346" s="2">
        <v>7</v>
      </c>
      <c r="AA346" s="2">
        <v>1</v>
      </c>
      <c r="AC346" s="9">
        <f t="shared" si="50"/>
        <v>0.23076923076923078</v>
      </c>
      <c r="AD346" s="9">
        <f t="shared" si="51"/>
        <v>0.26923076923076922</v>
      </c>
      <c r="AE346" s="9">
        <f t="shared" si="52"/>
        <v>3.8461538461538464E-2</v>
      </c>
    </row>
    <row r="347" spans="1:31" s="9" customFormat="1">
      <c r="A347" s="9" t="s">
        <v>234</v>
      </c>
      <c r="B347" s="9" t="s">
        <v>113</v>
      </c>
      <c r="C347" s="9" t="str">
        <f t="shared" si="53"/>
        <v>Thurston</v>
      </c>
      <c r="D347" s="5" t="s">
        <v>97</v>
      </c>
      <c r="E347" s="7" t="s">
        <v>34</v>
      </c>
      <c r="F347" s="2">
        <f t="shared" si="54"/>
        <v>159</v>
      </c>
      <c r="G347" s="2">
        <f t="shared" si="55"/>
        <v>159</v>
      </c>
      <c r="H347" s="2">
        <f t="shared" si="56"/>
        <v>159</v>
      </c>
      <c r="I347" s="9">
        <v>175</v>
      </c>
      <c r="J347" s="9">
        <v>143</v>
      </c>
      <c r="K347" s="9">
        <v>167</v>
      </c>
      <c r="L347" s="9">
        <v>161</v>
      </c>
      <c r="M347" s="9">
        <v>132</v>
      </c>
      <c r="N347" s="9">
        <v>141</v>
      </c>
      <c r="O347" s="9">
        <v>95</v>
      </c>
      <c r="P347" s="9">
        <v>103</v>
      </c>
      <c r="Q347" s="9">
        <v>83</v>
      </c>
      <c r="R347" s="9">
        <v>53</v>
      </c>
      <c r="S347" s="47"/>
      <c r="T347" s="47"/>
      <c r="U347" s="72">
        <f t="shared" si="57"/>
        <v>1730</v>
      </c>
      <c r="V347" s="9">
        <f t="shared" si="58"/>
        <v>334</v>
      </c>
      <c r="W347" s="9">
        <f t="shared" si="59"/>
        <v>159</v>
      </c>
      <c r="Y347" s="2">
        <v>46</v>
      </c>
      <c r="Z347" s="2">
        <v>53</v>
      </c>
      <c r="AA347" s="2">
        <v>43</v>
      </c>
      <c r="AC347" s="9">
        <f t="shared" si="50"/>
        <v>0.28930817610062892</v>
      </c>
      <c r="AD347" s="9">
        <f t="shared" si="51"/>
        <v>0.33333333333333331</v>
      </c>
      <c r="AE347" s="9">
        <f t="shared" si="52"/>
        <v>0.27044025157232704</v>
      </c>
    </row>
    <row r="348" spans="1:31" s="9" customFormat="1">
      <c r="A348" s="9" t="s">
        <v>234</v>
      </c>
      <c r="B348" s="9" t="s">
        <v>113</v>
      </c>
      <c r="C348" s="9" t="str">
        <f t="shared" si="53"/>
        <v>Rural SW WA (Cowlitz-Grays Harbor -Lewis - Mason -Pacific-Wahkiakum)</v>
      </c>
      <c r="D348" s="5" t="s">
        <v>98</v>
      </c>
      <c r="E348" s="7" t="s">
        <v>35</v>
      </c>
      <c r="F348" s="2">
        <f t="shared" si="54"/>
        <v>0</v>
      </c>
      <c r="G348" s="2">
        <f t="shared" si="55"/>
        <v>0</v>
      </c>
      <c r="H348" s="2">
        <f t="shared" si="56"/>
        <v>0</v>
      </c>
      <c r="I348" s="9">
        <v>4</v>
      </c>
      <c r="J348" s="9">
        <v>3</v>
      </c>
      <c r="K348" s="9">
        <v>7</v>
      </c>
      <c r="L348" s="9">
        <v>6</v>
      </c>
      <c r="M348" s="9">
        <v>3</v>
      </c>
      <c r="N348" s="9">
        <v>4</v>
      </c>
      <c r="O348" s="9">
        <v>1</v>
      </c>
      <c r="P348" s="9">
        <v>2</v>
      </c>
      <c r="Q348" s="9">
        <v>4</v>
      </c>
      <c r="R348" s="9">
        <v>1</v>
      </c>
      <c r="S348" s="47"/>
      <c r="T348" s="47"/>
      <c r="U348" s="72">
        <f t="shared" si="57"/>
        <v>35</v>
      </c>
      <c r="V348" s="9">
        <f t="shared" si="58"/>
        <v>8</v>
      </c>
      <c r="W348" s="9">
        <f t="shared" si="59"/>
        <v>3.5</v>
      </c>
      <c r="Y348" s="2">
        <v>0</v>
      </c>
      <c r="Z348" s="2">
        <v>0</v>
      </c>
      <c r="AA348" s="2">
        <v>0</v>
      </c>
      <c r="AC348" s="9">
        <f t="shared" si="50"/>
        <v>0</v>
      </c>
      <c r="AD348" s="9">
        <f t="shared" si="51"/>
        <v>0</v>
      </c>
      <c r="AE348" s="9">
        <f t="shared" si="52"/>
        <v>0</v>
      </c>
    </row>
    <row r="349" spans="1:31" s="9" customFormat="1">
      <c r="A349" s="9" t="s">
        <v>234</v>
      </c>
      <c r="B349" s="9" t="s">
        <v>113</v>
      </c>
      <c r="C349" s="9" t="str">
        <f t="shared" si="53"/>
        <v>SE WA (Adams-Asotin-Columia-Garfield-Walla Walla-Whitman)</v>
      </c>
      <c r="D349" s="5" t="s">
        <v>99</v>
      </c>
      <c r="E349" s="7" t="s">
        <v>36</v>
      </c>
      <c r="F349" s="2">
        <f t="shared" si="54"/>
        <v>24</v>
      </c>
      <c r="G349" s="2">
        <f t="shared" si="55"/>
        <v>24</v>
      </c>
      <c r="H349" s="2">
        <f t="shared" si="56"/>
        <v>24</v>
      </c>
      <c r="I349" s="9">
        <v>25</v>
      </c>
      <c r="J349" s="9">
        <v>23</v>
      </c>
      <c r="K349" s="9">
        <v>26</v>
      </c>
      <c r="L349" s="9">
        <v>18</v>
      </c>
      <c r="M349" s="9">
        <v>21</v>
      </c>
      <c r="N349" s="9">
        <v>22</v>
      </c>
      <c r="O349" s="9">
        <v>14</v>
      </c>
      <c r="P349" s="9">
        <v>14</v>
      </c>
      <c r="Q349" s="9">
        <v>12</v>
      </c>
      <c r="R349" s="9">
        <v>9</v>
      </c>
      <c r="S349" s="47"/>
      <c r="T349" s="47"/>
      <c r="U349" s="72">
        <f t="shared" si="57"/>
        <v>256</v>
      </c>
      <c r="V349" s="9">
        <f t="shared" si="58"/>
        <v>49</v>
      </c>
      <c r="W349" s="9">
        <f t="shared" si="59"/>
        <v>24</v>
      </c>
      <c r="Y349" s="2">
        <v>7</v>
      </c>
      <c r="Z349" s="2">
        <v>4</v>
      </c>
      <c r="AA349" s="2">
        <v>1</v>
      </c>
      <c r="AC349" s="9">
        <f t="shared" si="50"/>
        <v>0.29166666666666669</v>
      </c>
      <c r="AD349" s="9">
        <f t="shared" si="51"/>
        <v>0.16666666666666666</v>
      </c>
      <c r="AE349" s="9">
        <f t="shared" si="52"/>
        <v>4.1666666666666664E-2</v>
      </c>
    </row>
    <row r="350" spans="1:31" s="9" customFormat="1">
      <c r="A350" s="9" t="s">
        <v>234</v>
      </c>
      <c r="B350" s="9" t="s">
        <v>113</v>
      </c>
      <c r="C350" s="9" t="str">
        <f t="shared" si="53"/>
        <v>Whatcom</v>
      </c>
      <c r="D350" s="5" t="s">
        <v>100</v>
      </c>
      <c r="E350" s="7" t="s">
        <v>37</v>
      </c>
      <c r="F350" s="2">
        <f t="shared" si="54"/>
        <v>90.5</v>
      </c>
      <c r="G350" s="2">
        <f t="shared" si="55"/>
        <v>90.5</v>
      </c>
      <c r="H350" s="2">
        <f t="shared" si="56"/>
        <v>90.5</v>
      </c>
      <c r="I350" s="9">
        <v>92</v>
      </c>
      <c r="J350" s="9">
        <v>89</v>
      </c>
      <c r="K350" s="9">
        <v>85</v>
      </c>
      <c r="L350" s="9">
        <v>92</v>
      </c>
      <c r="M350" s="9">
        <v>97</v>
      </c>
      <c r="N350" s="9">
        <v>75</v>
      </c>
      <c r="O350" s="9">
        <v>68</v>
      </c>
      <c r="P350" s="9">
        <v>79</v>
      </c>
      <c r="Q350" s="9">
        <v>69</v>
      </c>
      <c r="R350" s="9">
        <v>56</v>
      </c>
      <c r="S350" s="47"/>
      <c r="T350" s="47"/>
      <c r="U350" s="72">
        <f t="shared" si="57"/>
        <v>1073.5</v>
      </c>
      <c r="V350" s="9">
        <f t="shared" si="58"/>
        <v>272</v>
      </c>
      <c r="W350" s="9">
        <f t="shared" si="59"/>
        <v>90.5</v>
      </c>
      <c r="Y350" s="2">
        <v>17</v>
      </c>
      <c r="Z350" s="2">
        <v>22</v>
      </c>
      <c r="AA350" s="2">
        <v>2</v>
      </c>
      <c r="AC350" s="9">
        <f t="shared" si="50"/>
        <v>0.18784530386740331</v>
      </c>
      <c r="AD350" s="9">
        <f t="shared" si="51"/>
        <v>0.24309392265193369</v>
      </c>
      <c r="AE350" s="9">
        <f t="shared" si="52"/>
        <v>2.2099447513812154E-2</v>
      </c>
    </row>
    <row r="351" spans="1:31" s="9" customFormat="1">
      <c r="A351" s="9" t="s">
        <v>234</v>
      </c>
      <c r="B351" s="9" t="s">
        <v>113</v>
      </c>
      <c r="C351" s="9" t="str">
        <f t="shared" si="53"/>
        <v>SE WA (Adams-Asotin-Columia-Garfield-Walla Walla-Whitman)</v>
      </c>
      <c r="D351" s="5" t="s">
        <v>101</v>
      </c>
      <c r="E351" s="7" t="s">
        <v>38</v>
      </c>
      <c r="F351" s="2">
        <f t="shared" si="54"/>
        <v>22.5</v>
      </c>
      <c r="G351" s="2">
        <f t="shared" si="55"/>
        <v>22.5</v>
      </c>
      <c r="H351" s="2">
        <f t="shared" si="56"/>
        <v>0</v>
      </c>
      <c r="I351" s="9">
        <v>30</v>
      </c>
      <c r="J351" s="9">
        <v>15</v>
      </c>
      <c r="K351" s="9">
        <v>19</v>
      </c>
      <c r="L351" s="9">
        <v>18</v>
      </c>
      <c r="M351" s="9">
        <v>14</v>
      </c>
      <c r="N351" s="9">
        <v>16</v>
      </c>
      <c r="O351" s="9">
        <v>18</v>
      </c>
      <c r="P351" s="9">
        <v>17</v>
      </c>
      <c r="Q351" s="9">
        <v>14</v>
      </c>
      <c r="R351" s="9">
        <v>9</v>
      </c>
      <c r="S351" s="47"/>
      <c r="T351" s="47"/>
      <c r="U351" s="72">
        <f t="shared" si="57"/>
        <v>215</v>
      </c>
      <c r="V351" s="9">
        <f t="shared" si="58"/>
        <v>58</v>
      </c>
      <c r="W351" s="9">
        <f t="shared" si="59"/>
        <v>22.5</v>
      </c>
      <c r="Y351" s="2">
        <v>3</v>
      </c>
      <c r="Z351" s="2">
        <v>4</v>
      </c>
      <c r="AA351" s="2">
        <v>0</v>
      </c>
      <c r="AC351" s="9">
        <f t="shared" si="50"/>
        <v>0.13333333333333333</v>
      </c>
      <c r="AD351" s="9">
        <f t="shared" si="51"/>
        <v>0.17777777777777778</v>
      </c>
      <c r="AE351" s="9">
        <f t="shared" si="52"/>
        <v>0</v>
      </c>
    </row>
    <row r="352" spans="1:31" s="9" customFormat="1">
      <c r="A352" s="9" t="s">
        <v>234</v>
      </c>
      <c r="B352" s="9" t="s">
        <v>113</v>
      </c>
      <c r="C352" s="9" t="str">
        <f t="shared" si="53"/>
        <v>Central WA (Grant-Kittitas-Klickitat-Skamania-Yakima)</v>
      </c>
      <c r="D352" s="5" t="s">
        <v>102</v>
      </c>
      <c r="E352" s="7" t="s">
        <v>39</v>
      </c>
      <c r="F352" s="2">
        <f t="shared" si="54"/>
        <v>90.000000000000014</v>
      </c>
      <c r="G352" s="2">
        <f t="shared" si="55"/>
        <v>90</v>
      </c>
      <c r="H352" s="2">
        <f t="shared" si="56"/>
        <v>90</v>
      </c>
      <c r="I352" s="9">
        <v>90</v>
      </c>
      <c r="J352" s="9">
        <v>90</v>
      </c>
      <c r="K352" s="9">
        <v>105</v>
      </c>
      <c r="L352" s="9">
        <v>91</v>
      </c>
      <c r="M352" s="9">
        <v>104</v>
      </c>
      <c r="N352" s="9">
        <v>83</v>
      </c>
      <c r="O352" s="9">
        <v>69</v>
      </c>
      <c r="P352" s="9">
        <v>64</v>
      </c>
      <c r="Q352" s="9">
        <v>49</v>
      </c>
      <c r="R352" s="9">
        <v>47</v>
      </c>
      <c r="S352" s="47"/>
      <c r="T352" s="47"/>
      <c r="U352" s="72">
        <f t="shared" si="57"/>
        <v>1062</v>
      </c>
      <c r="V352" s="9">
        <f t="shared" si="58"/>
        <v>229</v>
      </c>
      <c r="W352" s="9">
        <f t="shared" si="59"/>
        <v>90</v>
      </c>
      <c r="Y352" s="2">
        <v>13</v>
      </c>
      <c r="Z352" s="2">
        <v>27</v>
      </c>
      <c r="AA352" s="2">
        <v>1</v>
      </c>
      <c r="AC352" s="9">
        <f t="shared" si="50"/>
        <v>0.14444444444444443</v>
      </c>
      <c r="AD352" s="9">
        <f t="shared" si="51"/>
        <v>0.3</v>
      </c>
      <c r="AE352" s="9">
        <f t="shared" si="52"/>
        <v>1.1111111111111112E-2</v>
      </c>
    </row>
    <row r="353" spans="1:22">
      <c r="A353" s="9" t="s">
        <v>0</v>
      </c>
      <c r="B353" s="9" t="s">
        <v>114</v>
      </c>
      <c r="C353" s="9" t="str">
        <f t="shared" ref="C353:C384" si="60">VLOOKUP(D353,$AL$4:$AN$42,3,)</f>
        <v>SE WA (Adams-Asotin-Columia-Garfield-Walla Walla-Whitman)</v>
      </c>
      <c r="D353" s="5" t="s">
        <v>64</v>
      </c>
      <c r="E353" s="7" t="s">
        <v>1</v>
      </c>
      <c r="F353">
        <v>5</v>
      </c>
      <c r="G353">
        <v>4</v>
      </c>
      <c r="H353">
        <v>1</v>
      </c>
      <c r="I353">
        <v>3</v>
      </c>
      <c r="J353">
        <v>4</v>
      </c>
      <c r="K353">
        <v>0</v>
      </c>
      <c r="L353">
        <v>0</v>
      </c>
      <c r="M353">
        <v>2</v>
      </c>
      <c r="N353">
        <v>2</v>
      </c>
      <c r="O353">
        <v>0</v>
      </c>
      <c r="P353">
        <v>0</v>
      </c>
      <c r="Q353">
        <v>0</v>
      </c>
      <c r="R353">
        <v>17</v>
      </c>
      <c r="U353" s="72">
        <f t="shared" si="57"/>
        <v>38</v>
      </c>
      <c r="V353" s="9">
        <f t="shared" si="58"/>
        <v>17</v>
      </c>
    </row>
    <row r="354" spans="1:22">
      <c r="A354" s="9" t="s">
        <v>0</v>
      </c>
      <c r="B354" s="9" t="s">
        <v>114</v>
      </c>
      <c r="C354" s="9" t="str">
        <f t="shared" si="60"/>
        <v>SE WA (Adams-Asotin-Columia-Garfield-Walla Walla-Whitman)</v>
      </c>
      <c r="D354" s="5" t="s">
        <v>65</v>
      </c>
      <c r="E354" s="7" t="s">
        <v>2</v>
      </c>
      <c r="F354">
        <v>22</v>
      </c>
      <c r="G354">
        <v>15</v>
      </c>
      <c r="H354">
        <v>22</v>
      </c>
      <c r="I354">
        <v>12</v>
      </c>
      <c r="J354">
        <v>18</v>
      </c>
      <c r="K354">
        <v>15</v>
      </c>
      <c r="L354">
        <v>12</v>
      </c>
      <c r="M354">
        <v>0</v>
      </c>
      <c r="N354">
        <v>0</v>
      </c>
      <c r="O354">
        <v>0</v>
      </c>
      <c r="P354">
        <v>0</v>
      </c>
      <c r="Q354">
        <v>0</v>
      </c>
      <c r="R354">
        <v>0</v>
      </c>
      <c r="U354" s="72">
        <f t="shared" si="57"/>
        <v>116</v>
      </c>
      <c r="V354" s="9">
        <f t="shared" si="58"/>
        <v>0</v>
      </c>
    </row>
    <row r="355" spans="1:22">
      <c r="A355" s="9" t="s">
        <v>0</v>
      </c>
      <c r="B355" s="9" t="s">
        <v>114</v>
      </c>
      <c r="C355" s="9" t="str">
        <f t="shared" si="60"/>
        <v>Benton-Franklin</v>
      </c>
      <c r="D355" s="5" t="s">
        <v>66</v>
      </c>
      <c r="E355" s="7" t="s">
        <v>3</v>
      </c>
      <c r="F355">
        <v>149</v>
      </c>
      <c r="G355">
        <v>165</v>
      </c>
      <c r="H355">
        <v>161</v>
      </c>
      <c r="I355">
        <v>146</v>
      </c>
      <c r="J355">
        <v>129</v>
      </c>
      <c r="K355">
        <v>126</v>
      </c>
      <c r="L355">
        <v>118</v>
      </c>
      <c r="M355">
        <v>139</v>
      </c>
      <c r="N355">
        <v>124</v>
      </c>
      <c r="O355">
        <v>34</v>
      </c>
      <c r="P355">
        <v>39</v>
      </c>
      <c r="Q355">
        <v>23</v>
      </c>
      <c r="R355">
        <v>21</v>
      </c>
      <c r="U355" s="72">
        <f t="shared" si="57"/>
        <v>1374</v>
      </c>
      <c r="V355" s="9">
        <f t="shared" si="58"/>
        <v>117</v>
      </c>
    </row>
    <row r="356" spans="1:22">
      <c r="A356" s="9" t="s">
        <v>0</v>
      </c>
      <c r="B356" s="9" t="s">
        <v>114</v>
      </c>
      <c r="C356" s="9" t="str">
        <f t="shared" si="60"/>
        <v>Chelan-Douglas-Okanogan</v>
      </c>
      <c r="D356" s="5" t="s">
        <v>67</v>
      </c>
      <c r="E356" s="7" t="s">
        <v>4</v>
      </c>
      <c r="F356">
        <v>86</v>
      </c>
      <c r="G356">
        <v>86</v>
      </c>
      <c r="H356">
        <v>74</v>
      </c>
      <c r="I356">
        <v>61</v>
      </c>
      <c r="J356">
        <v>59</v>
      </c>
      <c r="K356">
        <v>53</v>
      </c>
      <c r="L356">
        <v>34</v>
      </c>
      <c r="M356">
        <v>30</v>
      </c>
      <c r="N356">
        <v>38</v>
      </c>
      <c r="O356">
        <v>34</v>
      </c>
      <c r="P356">
        <v>29</v>
      </c>
      <c r="Q356">
        <v>19</v>
      </c>
      <c r="R356">
        <v>11</v>
      </c>
      <c r="U356" s="72">
        <f t="shared" si="57"/>
        <v>614</v>
      </c>
      <c r="V356" s="9">
        <f t="shared" si="58"/>
        <v>93</v>
      </c>
    </row>
    <row r="357" spans="1:22">
      <c r="A357" s="9" t="s">
        <v>0</v>
      </c>
      <c r="B357" s="9" t="s">
        <v>114</v>
      </c>
      <c r="C357" s="9" t="str">
        <f t="shared" si="60"/>
        <v>Clallam-Jefferson-Kitsap</v>
      </c>
      <c r="D357" s="5" t="s">
        <v>68</v>
      </c>
      <c r="E357" s="7" t="s">
        <v>5</v>
      </c>
      <c r="F357">
        <v>43</v>
      </c>
      <c r="G357">
        <v>27</v>
      </c>
      <c r="H357">
        <v>34</v>
      </c>
      <c r="I357">
        <v>36</v>
      </c>
      <c r="J357">
        <v>40</v>
      </c>
      <c r="K357">
        <v>27</v>
      </c>
      <c r="L357">
        <v>31</v>
      </c>
      <c r="M357">
        <v>23</v>
      </c>
      <c r="N357">
        <v>16</v>
      </c>
      <c r="O357">
        <v>0</v>
      </c>
      <c r="P357">
        <v>0</v>
      </c>
      <c r="Q357">
        <v>0</v>
      </c>
      <c r="R357">
        <v>0</v>
      </c>
      <c r="U357" s="72">
        <f t="shared" si="57"/>
        <v>277</v>
      </c>
      <c r="V357" s="9">
        <f t="shared" si="58"/>
        <v>0</v>
      </c>
    </row>
    <row r="358" spans="1:22">
      <c r="A358" s="9" t="s">
        <v>0</v>
      </c>
      <c r="B358" s="9" t="s">
        <v>114</v>
      </c>
      <c r="C358" s="9" t="str">
        <f t="shared" si="60"/>
        <v>Clark</v>
      </c>
      <c r="D358" s="5" t="s">
        <v>69</v>
      </c>
      <c r="E358" s="6" t="s">
        <v>6</v>
      </c>
      <c r="F358">
        <v>378</v>
      </c>
      <c r="G358">
        <v>330</v>
      </c>
      <c r="H358">
        <v>285</v>
      </c>
      <c r="I358">
        <v>305</v>
      </c>
      <c r="J358">
        <v>266</v>
      </c>
      <c r="K358">
        <v>288</v>
      </c>
      <c r="L358">
        <v>291</v>
      </c>
      <c r="M358">
        <v>244</v>
      </c>
      <c r="N358">
        <v>256</v>
      </c>
      <c r="O358">
        <v>161</v>
      </c>
      <c r="P358">
        <v>158</v>
      </c>
      <c r="Q358">
        <v>128</v>
      </c>
      <c r="R358">
        <v>125</v>
      </c>
      <c r="U358" s="72">
        <f t="shared" si="57"/>
        <v>3215</v>
      </c>
      <c r="V358" s="9">
        <f t="shared" si="58"/>
        <v>572</v>
      </c>
    </row>
    <row r="359" spans="1:22">
      <c r="A359" s="9" t="s">
        <v>0</v>
      </c>
      <c r="B359" s="9" t="s">
        <v>114</v>
      </c>
      <c r="C359" s="9" t="str">
        <f t="shared" si="60"/>
        <v>Rural SW WA (Cowlitz-Grays Harbor -Lewis - Mason -Pacific-Wahkiakum)</v>
      </c>
      <c r="D359" s="5" t="s">
        <v>71</v>
      </c>
      <c r="E359" s="6" t="s">
        <v>8</v>
      </c>
      <c r="F359">
        <v>43</v>
      </c>
      <c r="G359">
        <v>48</v>
      </c>
      <c r="H359">
        <v>33</v>
      </c>
      <c r="I359">
        <v>42</v>
      </c>
      <c r="J359">
        <v>32</v>
      </c>
      <c r="K359">
        <v>31</v>
      </c>
      <c r="L359">
        <v>34</v>
      </c>
      <c r="M359">
        <v>29</v>
      </c>
      <c r="N359">
        <v>22</v>
      </c>
      <c r="O359">
        <v>23</v>
      </c>
      <c r="P359">
        <v>14</v>
      </c>
      <c r="Q359">
        <v>20</v>
      </c>
      <c r="R359">
        <v>20</v>
      </c>
      <c r="U359" s="72">
        <f t="shared" si="57"/>
        <v>391</v>
      </c>
      <c r="V359" s="9">
        <f t="shared" si="58"/>
        <v>77</v>
      </c>
    </row>
    <row r="360" spans="1:22">
      <c r="A360" s="9" t="s">
        <v>0</v>
      </c>
      <c r="B360" s="9" t="s">
        <v>114</v>
      </c>
      <c r="C360" s="9" t="str">
        <f t="shared" si="60"/>
        <v>NE WA (Ferry, Stevens, Lincoln, Pend Orielle)</v>
      </c>
      <c r="D360" s="5" t="s">
        <v>73</v>
      </c>
      <c r="E360" s="6" t="s">
        <v>10</v>
      </c>
      <c r="F360">
        <v>0</v>
      </c>
      <c r="G360">
        <v>3</v>
      </c>
      <c r="H360">
        <v>1</v>
      </c>
      <c r="I360">
        <v>2</v>
      </c>
      <c r="J360">
        <v>3</v>
      </c>
      <c r="K360">
        <v>1</v>
      </c>
      <c r="L360">
        <v>7</v>
      </c>
      <c r="M360">
        <v>1</v>
      </c>
      <c r="N360">
        <v>7</v>
      </c>
      <c r="O360">
        <v>6</v>
      </c>
      <c r="P360">
        <v>3</v>
      </c>
      <c r="Q360">
        <v>1</v>
      </c>
      <c r="R360">
        <v>1</v>
      </c>
      <c r="U360" s="72">
        <f t="shared" si="57"/>
        <v>36</v>
      </c>
      <c r="V360" s="9">
        <f t="shared" si="58"/>
        <v>11</v>
      </c>
    </row>
    <row r="361" spans="1:22">
      <c r="A361" s="9" t="s">
        <v>0</v>
      </c>
      <c r="B361" s="9" t="s">
        <v>114</v>
      </c>
      <c r="C361" s="9" t="str">
        <f t="shared" si="60"/>
        <v>Benton-Franklin</v>
      </c>
      <c r="D361" s="5" t="s">
        <v>74</v>
      </c>
      <c r="E361" s="6" t="s">
        <v>11</v>
      </c>
      <c r="F361">
        <v>57</v>
      </c>
      <c r="G361">
        <v>48</v>
      </c>
      <c r="H361">
        <v>39</v>
      </c>
      <c r="I361">
        <v>50</v>
      </c>
      <c r="J361">
        <v>43</v>
      </c>
      <c r="K361">
        <v>42</v>
      </c>
      <c r="L361">
        <v>30</v>
      </c>
      <c r="M361">
        <v>35</v>
      </c>
      <c r="N361">
        <v>29</v>
      </c>
      <c r="O361">
        <v>46</v>
      </c>
      <c r="P361">
        <v>51</v>
      </c>
      <c r="Q361">
        <v>47</v>
      </c>
      <c r="R361">
        <v>46</v>
      </c>
      <c r="U361" s="72">
        <f t="shared" si="57"/>
        <v>563</v>
      </c>
      <c r="V361" s="9">
        <f t="shared" si="58"/>
        <v>190</v>
      </c>
    </row>
    <row r="362" spans="1:22">
      <c r="A362" s="9" t="s">
        <v>0</v>
      </c>
      <c r="B362" s="9" t="s">
        <v>114</v>
      </c>
      <c r="C362" s="9" t="str">
        <f t="shared" si="60"/>
        <v>Central WA (Grant-Kittitas-Klickitat-Skamania-Yakima)</v>
      </c>
      <c r="D362" s="5" t="s">
        <v>76</v>
      </c>
      <c r="E362" s="6" t="s">
        <v>13</v>
      </c>
      <c r="F362">
        <v>50</v>
      </c>
      <c r="G362">
        <v>38</v>
      </c>
      <c r="H362">
        <v>38</v>
      </c>
      <c r="I362">
        <v>37</v>
      </c>
      <c r="J362">
        <v>42</v>
      </c>
      <c r="K362">
        <v>37</v>
      </c>
      <c r="L362">
        <v>36</v>
      </c>
      <c r="M362">
        <v>31</v>
      </c>
      <c r="N362">
        <v>29</v>
      </c>
      <c r="O362">
        <v>18</v>
      </c>
      <c r="P362">
        <v>11</v>
      </c>
      <c r="Q362">
        <v>6</v>
      </c>
      <c r="R362">
        <v>17</v>
      </c>
      <c r="U362" s="72">
        <f t="shared" si="57"/>
        <v>390</v>
      </c>
      <c r="V362" s="9">
        <f t="shared" si="58"/>
        <v>52</v>
      </c>
    </row>
    <row r="363" spans="1:22">
      <c r="A363" s="9" t="s">
        <v>0</v>
      </c>
      <c r="B363" s="9" t="s">
        <v>114</v>
      </c>
      <c r="C363" s="9" t="str">
        <f t="shared" si="60"/>
        <v>Rural SW WA (Cowlitz-Grays Harbor -Lewis - Mason -Pacific-Wahkiakum)</v>
      </c>
      <c r="D363" s="5" t="s">
        <v>77</v>
      </c>
      <c r="E363" s="6" t="s">
        <v>14</v>
      </c>
      <c r="F363">
        <v>22</v>
      </c>
      <c r="G363">
        <v>13</v>
      </c>
      <c r="H363">
        <v>13</v>
      </c>
      <c r="I363">
        <v>22</v>
      </c>
      <c r="J363">
        <v>16</v>
      </c>
      <c r="K363">
        <v>19</v>
      </c>
      <c r="L363">
        <v>17</v>
      </c>
      <c r="M363">
        <v>14</v>
      </c>
      <c r="N363">
        <v>16</v>
      </c>
      <c r="O363">
        <v>0</v>
      </c>
      <c r="P363">
        <v>0</v>
      </c>
      <c r="Q363">
        <v>0</v>
      </c>
      <c r="R363">
        <v>0</v>
      </c>
      <c r="U363" s="72">
        <f t="shared" si="57"/>
        <v>152</v>
      </c>
      <c r="V363" s="9">
        <f t="shared" si="58"/>
        <v>0</v>
      </c>
    </row>
    <row r="364" spans="1:22">
      <c r="A364" s="9" t="s">
        <v>0</v>
      </c>
      <c r="B364" s="9" t="s">
        <v>114</v>
      </c>
      <c r="C364" s="9" t="str">
        <f t="shared" si="60"/>
        <v>Skagit-San Juan -Island</v>
      </c>
      <c r="D364" s="5" t="s">
        <v>78</v>
      </c>
      <c r="E364" s="7" t="s">
        <v>15</v>
      </c>
      <c r="F364">
        <v>80</v>
      </c>
      <c r="G364">
        <v>24</v>
      </c>
      <c r="H364">
        <v>39</v>
      </c>
      <c r="I364">
        <v>29</v>
      </c>
      <c r="J364">
        <v>19</v>
      </c>
      <c r="K364">
        <v>28</v>
      </c>
      <c r="L364">
        <v>18</v>
      </c>
      <c r="M364">
        <v>23</v>
      </c>
      <c r="N364">
        <v>8</v>
      </c>
      <c r="O364">
        <v>8</v>
      </c>
      <c r="P364">
        <v>5</v>
      </c>
      <c r="Q364">
        <v>5</v>
      </c>
      <c r="R364">
        <v>7</v>
      </c>
      <c r="U364" s="72">
        <f t="shared" si="57"/>
        <v>293</v>
      </c>
      <c r="V364" s="9">
        <f t="shared" si="58"/>
        <v>25</v>
      </c>
    </row>
    <row r="365" spans="1:22">
      <c r="A365" s="9" t="s">
        <v>0</v>
      </c>
      <c r="B365" s="9" t="s">
        <v>114</v>
      </c>
      <c r="C365" s="9" t="str">
        <f t="shared" si="60"/>
        <v>Clallam-Jefferson-Kitsap</v>
      </c>
      <c r="D365" s="5" t="s">
        <v>79</v>
      </c>
      <c r="E365" s="6" t="s">
        <v>16</v>
      </c>
      <c r="F365">
        <v>24</v>
      </c>
      <c r="G365">
        <v>14</v>
      </c>
      <c r="H365">
        <v>17</v>
      </c>
      <c r="I365">
        <v>22</v>
      </c>
      <c r="J365">
        <v>17</v>
      </c>
      <c r="K365">
        <v>17</v>
      </c>
      <c r="L365">
        <v>19</v>
      </c>
      <c r="M365">
        <v>25</v>
      </c>
      <c r="N365">
        <v>14</v>
      </c>
      <c r="O365">
        <v>9</v>
      </c>
      <c r="P365">
        <v>7</v>
      </c>
      <c r="Q365">
        <v>3</v>
      </c>
      <c r="R365">
        <v>5</v>
      </c>
      <c r="U365" s="72">
        <f t="shared" si="57"/>
        <v>193</v>
      </c>
      <c r="V365" s="9">
        <f t="shared" si="58"/>
        <v>24</v>
      </c>
    </row>
    <row r="366" spans="1:22">
      <c r="A366" s="9" t="s">
        <v>0</v>
      </c>
      <c r="B366" s="9" t="s">
        <v>114</v>
      </c>
      <c r="C366" s="9" t="str">
        <f t="shared" si="60"/>
        <v>King</v>
      </c>
      <c r="D366" s="4" t="s">
        <v>80</v>
      </c>
      <c r="E366" s="7" t="s">
        <v>17</v>
      </c>
      <c r="F366">
        <v>3487</v>
      </c>
      <c r="G366">
        <v>3027</v>
      </c>
      <c r="H366">
        <v>2914</v>
      </c>
      <c r="I366">
        <v>2797</v>
      </c>
      <c r="J366">
        <v>2678</v>
      </c>
      <c r="K366">
        <v>2777</v>
      </c>
      <c r="L366">
        <v>2958</v>
      </c>
      <c r="M366">
        <v>2959</v>
      </c>
      <c r="N366">
        <v>2769</v>
      </c>
      <c r="O366">
        <v>2667</v>
      </c>
      <c r="P366">
        <v>2612</v>
      </c>
      <c r="Q366">
        <v>2506</v>
      </c>
      <c r="R366">
        <v>2455</v>
      </c>
      <c r="U366" s="72">
        <f t="shared" si="57"/>
        <v>36606</v>
      </c>
      <c r="V366" s="9">
        <f t="shared" si="58"/>
        <v>10240</v>
      </c>
    </row>
    <row r="367" spans="1:22">
      <c r="A367" s="9" t="s">
        <v>0</v>
      </c>
      <c r="B367" s="9" t="s">
        <v>114</v>
      </c>
      <c r="C367" s="9" t="str">
        <f t="shared" si="60"/>
        <v>Clallam-Jefferson-Kitsap</v>
      </c>
      <c r="D367" s="5" t="s">
        <v>81</v>
      </c>
      <c r="E367" s="7" t="s">
        <v>18</v>
      </c>
      <c r="F367">
        <v>213</v>
      </c>
      <c r="G367">
        <v>160</v>
      </c>
      <c r="H367">
        <v>183</v>
      </c>
      <c r="I367">
        <v>172</v>
      </c>
      <c r="J367">
        <v>139</v>
      </c>
      <c r="K367">
        <v>158</v>
      </c>
      <c r="L367">
        <v>155</v>
      </c>
      <c r="M367">
        <v>146</v>
      </c>
      <c r="N367">
        <v>118</v>
      </c>
      <c r="O367">
        <v>61</v>
      </c>
      <c r="P367">
        <v>72</v>
      </c>
      <c r="Q367">
        <v>48</v>
      </c>
      <c r="R367">
        <v>39</v>
      </c>
      <c r="U367" s="72">
        <f t="shared" si="57"/>
        <v>1664</v>
      </c>
      <c r="V367" s="9">
        <f t="shared" si="58"/>
        <v>220</v>
      </c>
    </row>
    <row r="368" spans="1:22">
      <c r="A368" s="9" t="s">
        <v>0</v>
      </c>
      <c r="B368" s="9" t="s">
        <v>114</v>
      </c>
      <c r="C368" s="9" t="str">
        <f t="shared" si="60"/>
        <v>Central WA (Grant-Kittitas-Klickitat-Skamania-Yakima)</v>
      </c>
      <c r="D368" s="5" t="s">
        <v>82</v>
      </c>
      <c r="E368" s="7" t="s">
        <v>19</v>
      </c>
      <c r="F368">
        <v>10</v>
      </c>
      <c r="G368">
        <v>11</v>
      </c>
      <c r="H368">
        <v>15</v>
      </c>
      <c r="I368">
        <v>16</v>
      </c>
      <c r="J368">
        <v>8</v>
      </c>
      <c r="K368">
        <v>11</v>
      </c>
      <c r="L368">
        <v>5</v>
      </c>
      <c r="M368">
        <v>8</v>
      </c>
      <c r="N368">
        <v>11</v>
      </c>
      <c r="O368">
        <v>0</v>
      </c>
      <c r="P368">
        <v>0</v>
      </c>
      <c r="Q368">
        <v>0</v>
      </c>
      <c r="R368">
        <v>0</v>
      </c>
      <c r="U368" s="72">
        <f t="shared" si="57"/>
        <v>95</v>
      </c>
      <c r="V368" s="9">
        <f t="shared" si="58"/>
        <v>0</v>
      </c>
    </row>
    <row r="369" spans="1:22">
      <c r="A369" s="9" t="s">
        <v>0</v>
      </c>
      <c r="B369" s="9" t="s">
        <v>114</v>
      </c>
      <c r="C369" s="9" t="str">
        <f t="shared" si="60"/>
        <v>Central WA (Grant-Kittitas-Klickitat-Skamania-Yakima)</v>
      </c>
      <c r="D369" s="5" t="s">
        <v>83</v>
      </c>
      <c r="E369" s="7" t="s">
        <v>20</v>
      </c>
      <c r="F369">
        <v>9</v>
      </c>
      <c r="G369">
        <v>5</v>
      </c>
      <c r="H369">
        <v>7</v>
      </c>
      <c r="I369">
        <v>4</v>
      </c>
      <c r="J369">
        <v>4</v>
      </c>
      <c r="K369">
        <v>2</v>
      </c>
      <c r="L369">
        <v>2</v>
      </c>
      <c r="M369">
        <v>0</v>
      </c>
      <c r="N369">
        <v>0</v>
      </c>
      <c r="O369">
        <v>0</v>
      </c>
      <c r="P369">
        <v>0</v>
      </c>
      <c r="Q369">
        <v>0</v>
      </c>
      <c r="R369">
        <v>0</v>
      </c>
      <c r="U369" s="72">
        <f t="shared" si="57"/>
        <v>33</v>
      </c>
      <c r="V369" s="9">
        <f t="shared" si="58"/>
        <v>0</v>
      </c>
    </row>
    <row r="370" spans="1:22">
      <c r="A370" s="9" t="s">
        <v>0</v>
      </c>
      <c r="B370" s="9" t="s">
        <v>114</v>
      </c>
      <c r="C370" s="9" t="str">
        <f t="shared" si="60"/>
        <v>Rural SW WA (Cowlitz-Grays Harbor -Lewis - Mason -Pacific-Wahkiakum)</v>
      </c>
      <c r="D370" s="5" t="s">
        <v>84</v>
      </c>
      <c r="E370" s="7" t="s">
        <v>21</v>
      </c>
      <c r="F370">
        <v>44</v>
      </c>
      <c r="G370">
        <v>44</v>
      </c>
      <c r="H370">
        <v>37</v>
      </c>
      <c r="I370">
        <v>36</v>
      </c>
      <c r="J370">
        <v>44</v>
      </c>
      <c r="K370">
        <v>34</v>
      </c>
      <c r="L370">
        <v>30</v>
      </c>
      <c r="M370">
        <v>30</v>
      </c>
      <c r="N370">
        <v>18</v>
      </c>
      <c r="O370">
        <v>4</v>
      </c>
      <c r="P370">
        <v>5</v>
      </c>
      <c r="Q370">
        <v>1</v>
      </c>
      <c r="R370">
        <v>0</v>
      </c>
      <c r="U370" s="72">
        <f t="shared" si="57"/>
        <v>327</v>
      </c>
      <c r="V370" s="9">
        <f t="shared" si="58"/>
        <v>10</v>
      </c>
    </row>
    <row r="371" spans="1:22">
      <c r="A371" s="9" t="s">
        <v>0</v>
      </c>
      <c r="B371" s="9" t="s">
        <v>114</v>
      </c>
      <c r="C371" s="9" t="str">
        <f t="shared" si="60"/>
        <v>NE WA (Ferry, Stevens, Lincoln, Pend Orielle)</v>
      </c>
      <c r="D371" s="5" t="s">
        <v>85</v>
      </c>
      <c r="E371" s="7" t="s">
        <v>22</v>
      </c>
      <c r="F371">
        <v>5</v>
      </c>
      <c r="G371">
        <v>6</v>
      </c>
      <c r="H371">
        <v>9</v>
      </c>
      <c r="I371">
        <v>6</v>
      </c>
      <c r="J371">
        <v>11</v>
      </c>
      <c r="K371">
        <v>5</v>
      </c>
      <c r="L371">
        <v>2</v>
      </c>
      <c r="M371">
        <v>10</v>
      </c>
      <c r="N371">
        <v>7</v>
      </c>
      <c r="O371">
        <v>10</v>
      </c>
      <c r="P371">
        <v>8</v>
      </c>
      <c r="Q371">
        <v>7</v>
      </c>
      <c r="R371">
        <v>10</v>
      </c>
      <c r="U371" s="72">
        <f t="shared" si="57"/>
        <v>96</v>
      </c>
      <c r="V371" s="9">
        <f t="shared" si="58"/>
        <v>35</v>
      </c>
    </row>
    <row r="372" spans="1:22">
      <c r="A372" s="9" t="s">
        <v>0</v>
      </c>
      <c r="B372" s="9" t="s">
        <v>114</v>
      </c>
      <c r="C372" s="9" t="str">
        <f t="shared" si="60"/>
        <v>Rural SW WA (Cowlitz-Grays Harbor -Lewis - Mason -Pacific-Wahkiakum)</v>
      </c>
      <c r="D372" s="5" t="s">
        <v>86</v>
      </c>
      <c r="E372" s="7" t="s">
        <v>23</v>
      </c>
      <c r="F372">
        <v>21</v>
      </c>
      <c r="G372">
        <v>10</v>
      </c>
      <c r="H372">
        <v>12</v>
      </c>
      <c r="I372">
        <v>15</v>
      </c>
      <c r="J372">
        <v>5</v>
      </c>
      <c r="K372">
        <v>9</v>
      </c>
      <c r="L372">
        <v>8</v>
      </c>
      <c r="M372">
        <v>11</v>
      </c>
      <c r="N372">
        <v>11</v>
      </c>
      <c r="O372">
        <v>0</v>
      </c>
      <c r="P372">
        <v>0</v>
      </c>
      <c r="Q372">
        <v>0</v>
      </c>
      <c r="R372">
        <v>0</v>
      </c>
      <c r="U372" s="72">
        <f t="shared" si="57"/>
        <v>102</v>
      </c>
      <c r="V372" s="9">
        <f t="shared" si="58"/>
        <v>0</v>
      </c>
    </row>
    <row r="373" spans="1:22">
      <c r="A373" s="9" t="s">
        <v>0</v>
      </c>
      <c r="B373" s="9" t="s">
        <v>114</v>
      </c>
      <c r="C373" s="9" t="str">
        <f t="shared" si="60"/>
        <v>Chelan-Douglas-Okanogan</v>
      </c>
      <c r="D373" s="5" t="s">
        <v>87</v>
      </c>
      <c r="E373" s="7" t="s">
        <v>24</v>
      </c>
      <c r="F373">
        <v>0</v>
      </c>
      <c r="G373">
        <v>2</v>
      </c>
      <c r="H373">
        <v>5</v>
      </c>
      <c r="I373">
        <v>4</v>
      </c>
      <c r="J373">
        <v>2</v>
      </c>
      <c r="K373">
        <v>3</v>
      </c>
      <c r="L373">
        <v>0</v>
      </c>
      <c r="M373">
        <v>4</v>
      </c>
      <c r="N373">
        <v>0</v>
      </c>
      <c r="O373">
        <v>3</v>
      </c>
      <c r="P373">
        <v>1</v>
      </c>
      <c r="Q373">
        <v>3</v>
      </c>
      <c r="R373">
        <v>2</v>
      </c>
      <c r="U373" s="72">
        <f t="shared" si="57"/>
        <v>29</v>
      </c>
      <c r="V373" s="9">
        <f t="shared" si="58"/>
        <v>9</v>
      </c>
    </row>
    <row r="374" spans="1:22">
      <c r="A374" s="9" t="s">
        <v>0</v>
      </c>
      <c r="B374" s="9" t="s">
        <v>114</v>
      </c>
      <c r="C374" s="9" t="str">
        <f t="shared" si="60"/>
        <v>Rural SW WA (Cowlitz-Grays Harbor -Lewis - Mason -Pacific-Wahkiakum)</v>
      </c>
      <c r="D374" s="5" t="s">
        <v>88</v>
      </c>
      <c r="E374" s="7" t="s">
        <v>25</v>
      </c>
      <c r="F374">
        <v>0</v>
      </c>
      <c r="G374">
        <v>0</v>
      </c>
      <c r="H374">
        <v>0</v>
      </c>
      <c r="I374">
        <v>0</v>
      </c>
      <c r="J374">
        <v>0</v>
      </c>
      <c r="K374">
        <v>0</v>
      </c>
      <c r="L374">
        <v>0</v>
      </c>
      <c r="M374">
        <v>2</v>
      </c>
      <c r="N374">
        <v>2</v>
      </c>
      <c r="O374">
        <v>2</v>
      </c>
      <c r="P374">
        <v>1</v>
      </c>
      <c r="Q374">
        <v>4</v>
      </c>
      <c r="R374">
        <v>0</v>
      </c>
      <c r="U374" s="72">
        <f t="shared" si="57"/>
        <v>11</v>
      </c>
      <c r="V374" s="9">
        <f t="shared" si="58"/>
        <v>7</v>
      </c>
    </row>
    <row r="375" spans="1:22">
      <c r="A375" s="9" t="s">
        <v>0</v>
      </c>
      <c r="B375" s="9" t="s">
        <v>114</v>
      </c>
      <c r="C375" s="9" t="str">
        <f t="shared" si="60"/>
        <v>Pierce</v>
      </c>
      <c r="D375" s="5" t="s">
        <v>90</v>
      </c>
      <c r="E375" s="7" t="s">
        <v>27</v>
      </c>
      <c r="F375">
        <v>652</v>
      </c>
      <c r="G375">
        <v>596</v>
      </c>
      <c r="H375">
        <v>584</v>
      </c>
      <c r="I375">
        <v>564</v>
      </c>
      <c r="J375">
        <v>595</v>
      </c>
      <c r="K375">
        <v>566</v>
      </c>
      <c r="L375">
        <v>537</v>
      </c>
      <c r="M375">
        <v>526</v>
      </c>
      <c r="N375">
        <v>528</v>
      </c>
      <c r="O375">
        <v>606</v>
      </c>
      <c r="P375">
        <v>613</v>
      </c>
      <c r="Q375">
        <v>610</v>
      </c>
      <c r="R375">
        <v>532</v>
      </c>
      <c r="U375" s="72">
        <f t="shared" si="57"/>
        <v>7509</v>
      </c>
      <c r="V375" s="9">
        <f t="shared" si="58"/>
        <v>2361</v>
      </c>
    </row>
    <row r="376" spans="1:22">
      <c r="A376" s="9" t="s">
        <v>0</v>
      </c>
      <c r="B376" s="9" t="s">
        <v>114</v>
      </c>
      <c r="C376" s="9" t="str">
        <f t="shared" si="60"/>
        <v>Skagit-San Juan -Island</v>
      </c>
      <c r="D376" s="5" t="s">
        <v>91</v>
      </c>
      <c r="E376" s="7" t="s">
        <v>28</v>
      </c>
      <c r="F376">
        <v>8</v>
      </c>
      <c r="G376">
        <v>15</v>
      </c>
      <c r="H376">
        <v>9</v>
      </c>
      <c r="I376">
        <v>15</v>
      </c>
      <c r="J376">
        <v>16</v>
      </c>
      <c r="K376">
        <v>12</v>
      </c>
      <c r="L376">
        <v>25</v>
      </c>
      <c r="M376">
        <v>16</v>
      </c>
      <c r="N376">
        <v>19</v>
      </c>
      <c r="O376">
        <v>16</v>
      </c>
      <c r="P376">
        <v>16</v>
      </c>
      <c r="Q376">
        <v>26</v>
      </c>
      <c r="R376">
        <v>28</v>
      </c>
      <c r="U376" s="72">
        <f t="shared" si="57"/>
        <v>221</v>
      </c>
      <c r="V376" s="9">
        <f t="shared" si="58"/>
        <v>86</v>
      </c>
    </row>
    <row r="377" spans="1:22">
      <c r="A377" s="9" t="s">
        <v>0</v>
      </c>
      <c r="B377" s="9" t="s">
        <v>114</v>
      </c>
      <c r="C377" s="9" t="str">
        <f t="shared" si="60"/>
        <v>Skagit-San Juan -Island</v>
      </c>
      <c r="D377" s="5" t="s">
        <v>92</v>
      </c>
      <c r="E377" s="7" t="s">
        <v>29</v>
      </c>
      <c r="F377">
        <v>50</v>
      </c>
      <c r="G377">
        <v>66</v>
      </c>
      <c r="H377">
        <v>68</v>
      </c>
      <c r="I377">
        <v>48</v>
      </c>
      <c r="J377">
        <v>64</v>
      </c>
      <c r="K377">
        <v>64</v>
      </c>
      <c r="L377">
        <v>68</v>
      </c>
      <c r="M377">
        <v>55</v>
      </c>
      <c r="N377">
        <v>66</v>
      </c>
      <c r="O377">
        <v>35</v>
      </c>
      <c r="P377">
        <v>37</v>
      </c>
      <c r="Q377">
        <v>32</v>
      </c>
      <c r="R377">
        <v>26</v>
      </c>
      <c r="U377" s="72">
        <f t="shared" si="57"/>
        <v>679</v>
      </c>
      <c r="V377" s="9">
        <f t="shared" si="58"/>
        <v>130</v>
      </c>
    </row>
    <row r="378" spans="1:22">
      <c r="A378" s="9" t="s">
        <v>0</v>
      </c>
      <c r="B378" s="9" t="s">
        <v>114</v>
      </c>
      <c r="C378" s="9" t="str">
        <f t="shared" si="60"/>
        <v>Snohomish</v>
      </c>
      <c r="D378" s="5" t="s">
        <v>94</v>
      </c>
      <c r="E378" s="7" t="s">
        <v>31</v>
      </c>
      <c r="F378">
        <v>544</v>
      </c>
      <c r="G378">
        <v>458</v>
      </c>
      <c r="H378">
        <v>461</v>
      </c>
      <c r="I378">
        <v>432</v>
      </c>
      <c r="J378">
        <v>402</v>
      </c>
      <c r="K378">
        <v>402</v>
      </c>
      <c r="L378">
        <v>377</v>
      </c>
      <c r="M378">
        <v>377</v>
      </c>
      <c r="N378">
        <v>363</v>
      </c>
      <c r="O378">
        <v>223</v>
      </c>
      <c r="P378">
        <v>249</v>
      </c>
      <c r="Q378">
        <v>249</v>
      </c>
      <c r="R378">
        <v>238</v>
      </c>
      <c r="U378" s="72">
        <f t="shared" si="57"/>
        <v>4775</v>
      </c>
      <c r="V378" s="9">
        <f t="shared" si="58"/>
        <v>959</v>
      </c>
    </row>
    <row r="379" spans="1:22">
      <c r="A379" s="9" t="s">
        <v>0</v>
      </c>
      <c r="B379" s="9" t="s">
        <v>114</v>
      </c>
      <c r="C379" s="9" t="str">
        <f t="shared" si="60"/>
        <v>Spokane</v>
      </c>
      <c r="D379" s="5" t="s">
        <v>95</v>
      </c>
      <c r="E379" s="7" t="s">
        <v>32</v>
      </c>
      <c r="F379">
        <v>462</v>
      </c>
      <c r="G379">
        <v>403</v>
      </c>
      <c r="H379">
        <v>453</v>
      </c>
      <c r="I379">
        <v>466</v>
      </c>
      <c r="J379">
        <v>381</v>
      </c>
      <c r="K379">
        <v>359</v>
      </c>
      <c r="L379">
        <v>398</v>
      </c>
      <c r="M379">
        <v>408</v>
      </c>
      <c r="N379">
        <v>392</v>
      </c>
      <c r="O379">
        <v>400</v>
      </c>
      <c r="P379">
        <v>385</v>
      </c>
      <c r="Q379">
        <v>392</v>
      </c>
      <c r="R379">
        <v>419</v>
      </c>
      <c r="U379" s="72">
        <f t="shared" si="57"/>
        <v>5318</v>
      </c>
      <c r="V379" s="9">
        <f t="shared" si="58"/>
        <v>1596</v>
      </c>
    </row>
    <row r="380" spans="1:22">
      <c r="A380" s="9" t="s">
        <v>0</v>
      </c>
      <c r="B380" s="9" t="s">
        <v>114</v>
      </c>
      <c r="C380" s="9" t="str">
        <f t="shared" si="60"/>
        <v>NE WA (Ferry, Stevens, Lincoln, Pend Orielle)</v>
      </c>
      <c r="D380" s="5" t="s">
        <v>96</v>
      </c>
      <c r="E380" s="7" t="s">
        <v>33</v>
      </c>
      <c r="F380">
        <v>11</v>
      </c>
      <c r="G380">
        <v>5</v>
      </c>
      <c r="H380">
        <v>6</v>
      </c>
      <c r="I380">
        <v>9</v>
      </c>
      <c r="J380">
        <v>2</v>
      </c>
      <c r="K380">
        <v>5</v>
      </c>
      <c r="L380">
        <v>9</v>
      </c>
      <c r="M380">
        <v>6</v>
      </c>
      <c r="N380">
        <v>7</v>
      </c>
      <c r="O380">
        <v>10</v>
      </c>
      <c r="P380">
        <v>8</v>
      </c>
      <c r="Q380">
        <v>1</v>
      </c>
      <c r="R380">
        <v>2</v>
      </c>
      <c r="U380" s="72">
        <f t="shared" si="57"/>
        <v>81</v>
      </c>
      <c r="V380" s="9">
        <f t="shared" si="58"/>
        <v>21</v>
      </c>
    </row>
    <row r="381" spans="1:22">
      <c r="A381" s="9" t="s">
        <v>0</v>
      </c>
      <c r="B381" s="9" t="s">
        <v>114</v>
      </c>
      <c r="C381" s="9" t="str">
        <f t="shared" si="60"/>
        <v>Thurston</v>
      </c>
      <c r="D381" s="5" t="s">
        <v>97</v>
      </c>
      <c r="E381" s="7" t="s">
        <v>34</v>
      </c>
      <c r="F381">
        <v>234</v>
      </c>
      <c r="G381">
        <v>219</v>
      </c>
      <c r="H381">
        <v>188</v>
      </c>
      <c r="I381">
        <v>177</v>
      </c>
      <c r="J381">
        <v>152</v>
      </c>
      <c r="K381">
        <v>159</v>
      </c>
      <c r="L381">
        <v>162</v>
      </c>
      <c r="M381">
        <v>173</v>
      </c>
      <c r="N381">
        <v>132</v>
      </c>
      <c r="O381">
        <v>66</v>
      </c>
      <c r="P381">
        <v>77</v>
      </c>
      <c r="Q381">
        <v>62</v>
      </c>
      <c r="R381">
        <v>50</v>
      </c>
      <c r="U381" s="72">
        <f t="shared" si="57"/>
        <v>1851</v>
      </c>
      <c r="V381" s="9">
        <f t="shared" si="58"/>
        <v>255</v>
      </c>
    </row>
    <row r="382" spans="1:22">
      <c r="A382" s="9" t="s">
        <v>0</v>
      </c>
      <c r="B382" s="9" t="s">
        <v>114</v>
      </c>
      <c r="C382" s="9" t="str">
        <f t="shared" si="60"/>
        <v>SE WA (Adams-Asotin-Columia-Garfield-Walla Walla-Whitman)</v>
      </c>
      <c r="D382" s="5" t="s">
        <v>99</v>
      </c>
      <c r="E382" s="7" t="s">
        <v>36</v>
      </c>
      <c r="F382">
        <v>49</v>
      </c>
      <c r="G382">
        <v>60</v>
      </c>
      <c r="H382">
        <v>73</v>
      </c>
      <c r="I382">
        <v>58</v>
      </c>
      <c r="J382">
        <v>74</v>
      </c>
      <c r="K382">
        <v>75</v>
      </c>
      <c r="L382">
        <v>71</v>
      </c>
      <c r="M382">
        <v>63</v>
      </c>
      <c r="N382">
        <v>77</v>
      </c>
      <c r="O382">
        <v>65</v>
      </c>
      <c r="P382">
        <v>81</v>
      </c>
      <c r="Q382">
        <v>74</v>
      </c>
      <c r="R382">
        <v>73</v>
      </c>
      <c r="U382" s="72">
        <f t="shared" si="57"/>
        <v>893</v>
      </c>
      <c r="V382" s="9">
        <f t="shared" si="58"/>
        <v>293</v>
      </c>
    </row>
    <row r="383" spans="1:22">
      <c r="A383" s="9" t="s">
        <v>0</v>
      </c>
      <c r="B383" s="9" t="s">
        <v>114</v>
      </c>
      <c r="C383" s="9" t="str">
        <f t="shared" si="60"/>
        <v>Whatcom</v>
      </c>
      <c r="D383" s="5" t="s">
        <v>100</v>
      </c>
      <c r="E383" s="7" t="s">
        <v>37</v>
      </c>
      <c r="F383">
        <v>250</v>
      </c>
      <c r="G383">
        <v>242</v>
      </c>
      <c r="H383">
        <v>232</v>
      </c>
      <c r="I383">
        <v>240</v>
      </c>
      <c r="J383">
        <v>238</v>
      </c>
      <c r="K383">
        <v>221</v>
      </c>
      <c r="L383">
        <v>237</v>
      </c>
      <c r="M383">
        <v>180</v>
      </c>
      <c r="N383">
        <v>222</v>
      </c>
      <c r="O383">
        <v>115</v>
      </c>
      <c r="P383">
        <v>128</v>
      </c>
      <c r="Q383">
        <v>102</v>
      </c>
      <c r="R383">
        <v>114</v>
      </c>
      <c r="U383" s="72">
        <f t="shared" si="57"/>
        <v>2521</v>
      </c>
      <c r="V383" s="9">
        <f t="shared" si="58"/>
        <v>459</v>
      </c>
    </row>
    <row r="384" spans="1:22">
      <c r="A384" s="9" t="s">
        <v>0</v>
      </c>
      <c r="B384" s="9" t="s">
        <v>114</v>
      </c>
      <c r="C384" s="9" t="str">
        <f t="shared" si="60"/>
        <v>SE WA (Adams-Asotin-Columia-Garfield-Walla Walla-Whitman)</v>
      </c>
      <c r="D384" s="5" t="s">
        <v>101</v>
      </c>
      <c r="E384" s="7" t="s">
        <v>38</v>
      </c>
      <c r="F384">
        <v>24</v>
      </c>
      <c r="G384">
        <v>16</v>
      </c>
      <c r="H384">
        <v>16</v>
      </c>
      <c r="I384">
        <v>9</v>
      </c>
      <c r="J384">
        <v>5</v>
      </c>
      <c r="K384">
        <v>13</v>
      </c>
      <c r="L384">
        <v>12</v>
      </c>
      <c r="M384">
        <v>11</v>
      </c>
      <c r="N384">
        <v>13</v>
      </c>
      <c r="O384">
        <v>9</v>
      </c>
      <c r="P384">
        <v>5</v>
      </c>
      <c r="Q384">
        <v>0</v>
      </c>
      <c r="R384">
        <v>6</v>
      </c>
      <c r="U384" s="72">
        <f t="shared" si="57"/>
        <v>139</v>
      </c>
      <c r="V384" s="9">
        <f t="shared" si="58"/>
        <v>20</v>
      </c>
    </row>
    <row r="385" spans="1:22">
      <c r="A385" s="9" t="s">
        <v>0</v>
      </c>
      <c r="B385" s="9" t="s">
        <v>114</v>
      </c>
      <c r="C385" s="9" t="str">
        <f t="shared" ref="C385:C404" si="61">VLOOKUP(D385,$AL$4:$AN$42,3,)</f>
        <v>Central WA (Grant-Kittitas-Klickitat-Skamania-Yakima)</v>
      </c>
      <c r="D385" s="5" t="s">
        <v>102</v>
      </c>
      <c r="E385" s="7" t="s">
        <v>39</v>
      </c>
      <c r="F385">
        <v>149</v>
      </c>
      <c r="G385">
        <v>153</v>
      </c>
      <c r="H385">
        <v>146</v>
      </c>
      <c r="I385">
        <v>150</v>
      </c>
      <c r="J385">
        <v>125</v>
      </c>
      <c r="K385">
        <v>135</v>
      </c>
      <c r="L385">
        <v>124</v>
      </c>
      <c r="M385">
        <v>112</v>
      </c>
      <c r="N385">
        <v>129</v>
      </c>
      <c r="O385">
        <v>131</v>
      </c>
      <c r="P385">
        <v>91</v>
      </c>
      <c r="Q385">
        <v>110</v>
      </c>
      <c r="R385">
        <v>89</v>
      </c>
      <c r="U385" s="72">
        <f t="shared" si="57"/>
        <v>1644</v>
      </c>
      <c r="V385" s="9">
        <f t="shared" si="58"/>
        <v>421</v>
      </c>
    </row>
    <row r="386" spans="1:22">
      <c r="A386" s="9" t="s">
        <v>103</v>
      </c>
      <c r="B386" s="9" t="s">
        <v>114</v>
      </c>
      <c r="C386" s="9" t="str">
        <f t="shared" si="61"/>
        <v>SE WA (Adams-Asotin-Columia-Garfield-Walla Walla-Whitman)</v>
      </c>
      <c r="D386" s="5" t="s">
        <v>64</v>
      </c>
      <c r="E386" s="7" t="s">
        <v>1</v>
      </c>
      <c r="F386">
        <v>2</v>
      </c>
      <c r="G386">
        <v>2</v>
      </c>
      <c r="H386">
        <v>3</v>
      </c>
      <c r="I386">
        <v>1</v>
      </c>
      <c r="J386">
        <v>0</v>
      </c>
      <c r="K386">
        <v>7</v>
      </c>
      <c r="L386">
        <v>0</v>
      </c>
      <c r="M386">
        <v>1</v>
      </c>
      <c r="N386">
        <v>0</v>
      </c>
      <c r="O386">
        <v>7</v>
      </c>
      <c r="P386">
        <v>3</v>
      </c>
      <c r="Q386">
        <v>7</v>
      </c>
      <c r="R386">
        <v>13</v>
      </c>
      <c r="U386" s="72">
        <f t="shared" si="57"/>
        <v>46</v>
      </c>
      <c r="V386" s="9">
        <f t="shared" si="58"/>
        <v>30</v>
      </c>
    </row>
    <row r="387" spans="1:22">
      <c r="A387" s="9" t="s">
        <v>103</v>
      </c>
      <c r="B387" s="9" t="s">
        <v>114</v>
      </c>
      <c r="C387" s="9" t="str">
        <f t="shared" si="61"/>
        <v>SE WA (Adams-Asotin-Columia-Garfield-Walla Walla-Whitman)</v>
      </c>
      <c r="D387" s="5" t="s">
        <v>65</v>
      </c>
      <c r="E387" s="7" t="s">
        <v>2</v>
      </c>
      <c r="F387">
        <v>26</v>
      </c>
      <c r="G387">
        <v>18</v>
      </c>
      <c r="H387">
        <v>11</v>
      </c>
      <c r="I387">
        <v>22</v>
      </c>
      <c r="J387">
        <v>11</v>
      </c>
      <c r="K387">
        <v>17</v>
      </c>
      <c r="L387">
        <v>15</v>
      </c>
      <c r="M387">
        <v>0</v>
      </c>
      <c r="N387">
        <v>0</v>
      </c>
      <c r="O387">
        <v>0</v>
      </c>
      <c r="P387">
        <v>0</v>
      </c>
      <c r="Q387">
        <v>0</v>
      </c>
      <c r="R387">
        <v>0</v>
      </c>
      <c r="U387" s="72">
        <f t="shared" ref="U387:U450" si="62">SUM(F387:T387)</f>
        <v>120</v>
      </c>
      <c r="V387" s="9">
        <f t="shared" ref="V387:V450" si="63">SUM(O387:T387)</f>
        <v>0</v>
      </c>
    </row>
    <row r="388" spans="1:22">
      <c r="A388" s="9" t="s">
        <v>103</v>
      </c>
      <c r="B388" s="9" t="s">
        <v>114</v>
      </c>
      <c r="C388" s="9" t="str">
        <f t="shared" si="61"/>
        <v>Benton-Franklin</v>
      </c>
      <c r="D388" s="5" t="s">
        <v>66</v>
      </c>
      <c r="E388" s="7" t="s">
        <v>3</v>
      </c>
      <c r="F388">
        <v>147</v>
      </c>
      <c r="G388">
        <v>177</v>
      </c>
      <c r="H388">
        <v>148</v>
      </c>
      <c r="I388">
        <v>144</v>
      </c>
      <c r="J388">
        <v>148</v>
      </c>
      <c r="K388">
        <v>127</v>
      </c>
      <c r="L388">
        <v>127</v>
      </c>
      <c r="M388">
        <v>118</v>
      </c>
      <c r="N388">
        <v>131</v>
      </c>
      <c r="O388">
        <v>24</v>
      </c>
      <c r="P388">
        <v>30</v>
      </c>
      <c r="Q388">
        <v>35</v>
      </c>
      <c r="R388">
        <v>23</v>
      </c>
      <c r="U388" s="72">
        <f t="shared" si="62"/>
        <v>1379</v>
      </c>
      <c r="V388" s="9">
        <f t="shared" si="63"/>
        <v>112</v>
      </c>
    </row>
    <row r="389" spans="1:22">
      <c r="A389" s="9" t="s">
        <v>103</v>
      </c>
      <c r="B389" s="9" t="s">
        <v>114</v>
      </c>
      <c r="C389" s="9" t="str">
        <f t="shared" si="61"/>
        <v>Chelan-Douglas-Okanogan</v>
      </c>
      <c r="D389" s="5" t="s">
        <v>67</v>
      </c>
      <c r="E389" s="7" t="s">
        <v>4</v>
      </c>
      <c r="F389">
        <v>81</v>
      </c>
      <c r="G389">
        <v>85</v>
      </c>
      <c r="H389">
        <v>81</v>
      </c>
      <c r="I389">
        <v>73</v>
      </c>
      <c r="J389">
        <v>70</v>
      </c>
      <c r="K389">
        <v>62</v>
      </c>
      <c r="L389">
        <v>28</v>
      </c>
      <c r="M389">
        <v>32</v>
      </c>
      <c r="N389">
        <v>24</v>
      </c>
      <c r="O389">
        <v>34</v>
      </c>
      <c r="P389">
        <v>31</v>
      </c>
      <c r="Q389">
        <v>23</v>
      </c>
      <c r="R389">
        <v>17</v>
      </c>
      <c r="U389" s="72">
        <f t="shared" si="62"/>
        <v>641</v>
      </c>
      <c r="V389" s="9">
        <f t="shared" si="63"/>
        <v>105</v>
      </c>
    </row>
    <row r="390" spans="1:22">
      <c r="A390" s="9" t="s">
        <v>103</v>
      </c>
      <c r="B390" s="9" t="s">
        <v>114</v>
      </c>
      <c r="C390" s="9" t="str">
        <f t="shared" si="61"/>
        <v>Clallam-Jefferson-Kitsap</v>
      </c>
      <c r="D390" s="5" t="s">
        <v>68</v>
      </c>
      <c r="E390" s="7" t="s">
        <v>5</v>
      </c>
      <c r="F390">
        <v>27</v>
      </c>
      <c r="G390">
        <v>32</v>
      </c>
      <c r="H390">
        <v>28</v>
      </c>
      <c r="I390">
        <v>30</v>
      </c>
      <c r="J390">
        <v>34</v>
      </c>
      <c r="K390">
        <v>35</v>
      </c>
      <c r="L390">
        <v>20</v>
      </c>
      <c r="M390">
        <v>20</v>
      </c>
      <c r="N390">
        <v>19</v>
      </c>
      <c r="O390">
        <v>0</v>
      </c>
      <c r="P390">
        <v>0</v>
      </c>
      <c r="Q390">
        <v>0</v>
      </c>
      <c r="R390">
        <v>0</v>
      </c>
      <c r="U390" s="72">
        <f t="shared" si="62"/>
        <v>245</v>
      </c>
      <c r="V390" s="9">
        <f t="shared" si="63"/>
        <v>0</v>
      </c>
    </row>
    <row r="391" spans="1:22">
      <c r="A391" s="9" t="s">
        <v>103</v>
      </c>
      <c r="B391" s="9" t="s">
        <v>114</v>
      </c>
      <c r="C391" s="9" t="str">
        <f t="shared" si="61"/>
        <v>Clark</v>
      </c>
      <c r="D391" s="5" t="s">
        <v>69</v>
      </c>
      <c r="E391" s="6" t="s">
        <v>6</v>
      </c>
      <c r="F391">
        <v>348</v>
      </c>
      <c r="G391">
        <v>352</v>
      </c>
      <c r="H391">
        <v>328</v>
      </c>
      <c r="I391">
        <v>303</v>
      </c>
      <c r="J391">
        <v>298</v>
      </c>
      <c r="K391">
        <v>257</v>
      </c>
      <c r="L391">
        <v>295</v>
      </c>
      <c r="M391">
        <v>292</v>
      </c>
      <c r="N391">
        <v>266</v>
      </c>
      <c r="O391">
        <v>150</v>
      </c>
      <c r="P391">
        <v>160</v>
      </c>
      <c r="Q391">
        <v>151</v>
      </c>
      <c r="R391">
        <v>117</v>
      </c>
      <c r="U391" s="72">
        <f t="shared" si="62"/>
        <v>3317</v>
      </c>
      <c r="V391" s="9">
        <f t="shared" si="63"/>
        <v>578</v>
      </c>
    </row>
    <row r="392" spans="1:22">
      <c r="A392" s="9" t="s">
        <v>103</v>
      </c>
      <c r="B392" s="9" t="s">
        <v>114</v>
      </c>
      <c r="C392" s="9" t="str">
        <f t="shared" si="61"/>
        <v>Rural SW WA (Cowlitz-Grays Harbor -Lewis - Mason -Pacific-Wahkiakum)</v>
      </c>
      <c r="D392" s="5" t="s">
        <v>71</v>
      </c>
      <c r="E392" s="6" t="s">
        <v>8</v>
      </c>
      <c r="F392">
        <v>41</v>
      </c>
      <c r="G392">
        <v>41</v>
      </c>
      <c r="H392">
        <v>53</v>
      </c>
      <c r="I392">
        <v>37</v>
      </c>
      <c r="J392">
        <v>45</v>
      </c>
      <c r="K392">
        <v>37</v>
      </c>
      <c r="L392">
        <v>38</v>
      </c>
      <c r="M392">
        <v>42</v>
      </c>
      <c r="N392">
        <v>30</v>
      </c>
      <c r="O392">
        <v>17</v>
      </c>
      <c r="P392">
        <v>18</v>
      </c>
      <c r="Q392">
        <v>15</v>
      </c>
      <c r="R392">
        <v>19</v>
      </c>
      <c r="U392" s="72">
        <f t="shared" si="62"/>
        <v>433</v>
      </c>
      <c r="V392" s="9">
        <f t="shared" si="63"/>
        <v>69</v>
      </c>
    </row>
    <row r="393" spans="1:22">
      <c r="A393" s="9" t="s">
        <v>103</v>
      </c>
      <c r="B393" s="9" t="s">
        <v>114</v>
      </c>
      <c r="C393" s="9" t="str">
        <f t="shared" si="61"/>
        <v>NE WA (Ferry, Stevens, Lincoln, Pend Orielle)</v>
      </c>
      <c r="D393" s="5" t="s">
        <v>73</v>
      </c>
      <c r="E393" s="6" t="s">
        <v>10</v>
      </c>
      <c r="F393">
        <v>1</v>
      </c>
      <c r="G393">
        <v>0</v>
      </c>
      <c r="H393">
        <v>3</v>
      </c>
      <c r="I393">
        <v>0</v>
      </c>
      <c r="J393">
        <v>3</v>
      </c>
      <c r="K393">
        <v>3</v>
      </c>
      <c r="L393">
        <v>1</v>
      </c>
      <c r="M393">
        <v>4</v>
      </c>
      <c r="N393">
        <v>1</v>
      </c>
      <c r="O393">
        <v>3</v>
      </c>
      <c r="P393">
        <v>5</v>
      </c>
      <c r="Q393">
        <v>2</v>
      </c>
      <c r="R393">
        <v>3</v>
      </c>
      <c r="U393" s="72">
        <f t="shared" si="62"/>
        <v>29</v>
      </c>
      <c r="V393" s="9">
        <f t="shared" si="63"/>
        <v>13</v>
      </c>
    </row>
    <row r="394" spans="1:22">
      <c r="A394" s="9" t="s">
        <v>103</v>
      </c>
      <c r="B394" s="9" t="s">
        <v>114</v>
      </c>
      <c r="C394" s="9" t="str">
        <f t="shared" si="61"/>
        <v>Benton-Franklin</v>
      </c>
      <c r="D394" s="5" t="s">
        <v>74</v>
      </c>
      <c r="E394" s="6" t="s">
        <v>11</v>
      </c>
      <c r="F394">
        <v>40</v>
      </c>
      <c r="G394">
        <v>42</v>
      </c>
      <c r="H394">
        <v>41</v>
      </c>
      <c r="I394">
        <v>37</v>
      </c>
      <c r="J394">
        <v>37</v>
      </c>
      <c r="K394">
        <v>39</v>
      </c>
      <c r="L394">
        <v>39</v>
      </c>
      <c r="M394">
        <v>30</v>
      </c>
      <c r="N394">
        <v>26</v>
      </c>
      <c r="O394">
        <v>51</v>
      </c>
      <c r="P394">
        <v>41</v>
      </c>
      <c r="Q394">
        <v>45</v>
      </c>
      <c r="R394">
        <v>45</v>
      </c>
      <c r="U394" s="72">
        <f t="shared" si="62"/>
        <v>513</v>
      </c>
      <c r="V394" s="9">
        <f t="shared" si="63"/>
        <v>182</v>
      </c>
    </row>
    <row r="395" spans="1:22">
      <c r="A395" s="9" t="s">
        <v>103</v>
      </c>
      <c r="B395" s="9" t="s">
        <v>114</v>
      </c>
      <c r="C395" s="9" t="str">
        <f t="shared" si="61"/>
        <v>Central WA (Grant-Kittitas-Klickitat-Skamania-Yakima)</v>
      </c>
      <c r="D395" s="5" t="s">
        <v>76</v>
      </c>
      <c r="E395" s="6" t="s">
        <v>13</v>
      </c>
      <c r="F395">
        <v>39</v>
      </c>
      <c r="G395">
        <v>47</v>
      </c>
      <c r="H395">
        <v>35</v>
      </c>
      <c r="I395">
        <v>41</v>
      </c>
      <c r="J395">
        <v>34</v>
      </c>
      <c r="K395">
        <v>38</v>
      </c>
      <c r="L395">
        <v>37</v>
      </c>
      <c r="M395">
        <v>22</v>
      </c>
      <c r="N395">
        <v>21</v>
      </c>
      <c r="O395">
        <v>14</v>
      </c>
      <c r="P395">
        <v>15</v>
      </c>
      <c r="Q395">
        <v>10</v>
      </c>
      <c r="R395">
        <v>7</v>
      </c>
      <c r="U395" s="72">
        <f t="shared" si="62"/>
        <v>360</v>
      </c>
      <c r="V395" s="9">
        <f t="shared" si="63"/>
        <v>46</v>
      </c>
    </row>
    <row r="396" spans="1:22">
      <c r="A396" s="9" t="s">
        <v>103</v>
      </c>
      <c r="B396" s="9" t="s">
        <v>114</v>
      </c>
      <c r="C396" s="9" t="str">
        <f t="shared" si="61"/>
        <v>Rural SW WA (Cowlitz-Grays Harbor -Lewis - Mason -Pacific-Wahkiakum)</v>
      </c>
      <c r="D396" s="5" t="s">
        <v>77</v>
      </c>
      <c r="E396" s="6" t="s">
        <v>14</v>
      </c>
      <c r="F396">
        <v>24</v>
      </c>
      <c r="G396">
        <v>20</v>
      </c>
      <c r="H396">
        <v>9</v>
      </c>
      <c r="I396">
        <v>10</v>
      </c>
      <c r="J396">
        <v>19</v>
      </c>
      <c r="K396">
        <v>18</v>
      </c>
      <c r="L396">
        <v>16</v>
      </c>
      <c r="M396">
        <v>21</v>
      </c>
      <c r="N396">
        <v>13</v>
      </c>
      <c r="O396">
        <v>0</v>
      </c>
      <c r="P396">
        <v>0</v>
      </c>
      <c r="Q396">
        <v>0</v>
      </c>
      <c r="R396">
        <v>0</v>
      </c>
      <c r="U396" s="72">
        <f t="shared" si="62"/>
        <v>150</v>
      </c>
      <c r="V396" s="9">
        <f t="shared" si="63"/>
        <v>0</v>
      </c>
    </row>
    <row r="397" spans="1:22">
      <c r="A397" s="9" t="s">
        <v>103</v>
      </c>
      <c r="B397" s="9" t="s">
        <v>114</v>
      </c>
      <c r="C397" s="9" t="str">
        <f t="shared" si="61"/>
        <v>Skagit-San Juan -Island</v>
      </c>
      <c r="D397" s="5" t="s">
        <v>78</v>
      </c>
      <c r="E397" s="7" t="s">
        <v>15</v>
      </c>
      <c r="F397">
        <v>66</v>
      </c>
      <c r="G397">
        <v>43</v>
      </c>
      <c r="H397">
        <v>15</v>
      </c>
      <c r="I397">
        <v>29</v>
      </c>
      <c r="J397">
        <v>28</v>
      </c>
      <c r="K397">
        <v>14</v>
      </c>
      <c r="L397">
        <v>21</v>
      </c>
      <c r="M397">
        <v>18</v>
      </c>
      <c r="N397">
        <v>20</v>
      </c>
      <c r="O397">
        <v>4</v>
      </c>
      <c r="P397">
        <v>6</v>
      </c>
      <c r="Q397">
        <v>3</v>
      </c>
      <c r="R397">
        <v>3</v>
      </c>
      <c r="U397" s="72">
        <f t="shared" si="62"/>
        <v>270</v>
      </c>
      <c r="V397" s="9">
        <f t="shared" si="63"/>
        <v>16</v>
      </c>
    </row>
    <row r="398" spans="1:22">
      <c r="A398" s="9" t="s">
        <v>103</v>
      </c>
      <c r="B398" s="9" t="s">
        <v>114</v>
      </c>
      <c r="C398" s="9" t="str">
        <f t="shared" si="61"/>
        <v>Clallam-Jefferson-Kitsap</v>
      </c>
      <c r="D398" s="5" t="s">
        <v>79</v>
      </c>
      <c r="E398" s="6" t="s">
        <v>16</v>
      </c>
      <c r="F398">
        <v>39</v>
      </c>
      <c r="G398">
        <v>18</v>
      </c>
      <c r="H398">
        <v>14</v>
      </c>
      <c r="I398">
        <v>15</v>
      </c>
      <c r="J398">
        <v>16</v>
      </c>
      <c r="K398">
        <v>15</v>
      </c>
      <c r="L398">
        <v>16</v>
      </c>
      <c r="M398">
        <v>8</v>
      </c>
      <c r="N398">
        <v>11</v>
      </c>
      <c r="O398">
        <v>4</v>
      </c>
      <c r="P398">
        <v>14</v>
      </c>
      <c r="Q398">
        <v>4</v>
      </c>
      <c r="R398">
        <v>5</v>
      </c>
      <c r="U398" s="72">
        <f t="shared" si="62"/>
        <v>179</v>
      </c>
      <c r="V398" s="9">
        <f t="shared" si="63"/>
        <v>27</v>
      </c>
    </row>
    <row r="399" spans="1:22">
      <c r="A399" s="9" t="s">
        <v>103</v>
      </c>
      <c r="B399" s="9" t="s">
        <v>114</v>
      </c>
      <c r="C399" s="9" t="str">
        <f t="shared" si="61"/>
        <v>King</v>
      </c>
      <c r="D399" s="4" t="s">
        <v>80</v>
      </c>
      <c r="E399" s="7" t="s">
        <v>17</v>
      </c>
      <c r="F399">
        <v>3437</v>
      </c>
      <c r="G399">
        <v>3109</v>
      </c>
      <c r="H399">
        <v>2927</v>
      </c>
      <c r="I399">
        <v>2868</v>
      </c>
      <c r="J399">
        <v>2818</v>
      </c>
      <c r="K399">
        <v>2774</v>
      </c>
      <c r="L399">
        <v>3024</v>
      </c>
      <c r="M399">
        <v>3043</v>
      </c>
      <c r="N399">
        <v>3017</v>
      </c>
      <c r="O399">
        <v>2638</v>
      </c>
      <c r="P399">
        <v>2684</v>
      </c>
      <c r="Q399">
        <v>2563</v>
      </c>
      <c r="R399">
        <v>2493</v>
      </c>
      <c r="U399" s="72">
        <f t="shared" si="62"/>
        <v>37395</v>
      </c>
      <c r="V399" s="9">
        <f t="shared" si="63"/>
        <v>10378</v>
      </c>
    </row>
    <row r="400" spans="1:22">
      <c r="A400" s="9" t="s">
        <v>103</v>
      </c>
      <c r="B400" s="9" t="s">
        <v>114</v>
      </c>
      <c r="C400" s="9" t="str">
        <f t="shared" si="61"/>
        <v>Clallam-Jefferson-Kitsap</v>
      </c>
      <c r="D400" s="5" t="s">
        <v>81</v>
      </c>
      <c r="E400" s="7" t="s">
        <v>18</v>
      </c>
      <c r="F400">
        <v>208</v>
      </c>
      <c r="G400">
        <v>171</v>
      </c>
      <c r="H400">
        <v>145</v>
      </c>
      <c r="I400">
        <v>180</v>
      </c>
      <c r="J400">
        <v>159</v>
      </c>
      <c r="K400">
        <v>139</v>
      </c>
      <c r="L400">
        <v>175</v>
      </c>
      <c r="M400">
        <v>154</v>
      </c>
      <c r="N400">
        <v>149</v>
      </c>
      <c r="O400">
        <v>64</v>
      </c>
      <c r="P400">
        <v>59</v>
      </c>
      <c r="Q400">
        <v>60</v>
      </c>
      <c r="R400">
        <v>43</v>
      </c>
      <c r="U400" s="72">
        <f t="shared" si="62"/>
        <v>1706</v>
      </c>
      <c r="V400" s="9">
        <f t="shared" si="63"/>
        <v>226</v>
      </c>
    </row>
    <row r="401" spans="1:22">
      <c r="A401" s="9" t="s">
        <v>103</v>
      </c>
      <c r="B401" s="9" t="s">
        <v>114</v>
      </c>
      <c r="C401" s="9" t="str">
        <f t="shared" si="61"/>
        <v>Central WA (Grant-Kittitas-Klickitat-Skamania-Yakima)</v>
      </c>
      <c r="D401" s="5" t="s">
        <v>82</v>
      </c>
      <c r="E401" s="7" t="s">
        <v>19</v>
      </c>
      <c r="F401">
        <v>20</v>
      </c>
      <c r="G401">
        <v>9</v>
      </c>
      <c r="H401">
        <v>9</v>
      </c>
      <c r="I401">
        <v>18</v>
      </c>
      <c r="J401">
        <v>17</v>
      </c>
      <c r="K401">
        <v>10</v>
      </c>
      <c r="L401">
        <v>12</v>
      </c>
      <c r="M401">
        <v>6</v>
      </c>
      <c r="N401">
        <v>8</v>
      </c>
      <c r="O401">
        <v>0</v>
      </c>
      <c r="P401">
        <v>0</v>
      </c>
      <c r="Q401">
        <v>0</v>
      </c>
      <c r="R401">
        <v>0</v>
      </c>
      <c r="U401" s="72">
        <f t="shared" si="62"/>
        <v>109</v>
      </c>
      <c r="V401" s="9">
        <f t="shared" si="63"/>
        <v>0</v>
      </c>
    </row>
    <row r="402" spans="1:22">
      <c r="A402" s="9" t="s">
        <v>103</v>
      </c>
      <c r="B402" s="9" t="s">
        <v>114</v>
      </c>
      <c r="C402" s="9" t="str">
        <f t="shared" si="61"/>
        <v>Central WA (Grant-Kittitas-Klickitat-Skamania-Yakima)</v>
      </c>
      <c r="D402" s="5" t="s">
        <v>83</v>
      </c>
      <c r="E402" s="7" t="s">
        <v>20</v>
      </c>
      <c r="F402">
        <v>5</v>
      </c>
      <c r="G402">
        <v>8</v>
      </c>
      <c r="H402">
        <v>4</v>
      </c>
      <c r="I402">
        <v>8</v>
      </c>
      <c r="J402">
        <v>4</v>
      </c>
      <c r="K402">
        <v>5</v>
      </c>
      <c r="L402">
        <v>0</v>
      </c>
      <c r="M402">
        <v>0</v>
      </c>
      <c r="N402">
        <v>0</v>
      </c>
      <c r="O402">
        <v>0</v>
      </c>
      <c r="P402">
        <v>0</v>
      </c>
      <c r="Q402">
        <v>0</v>
      </c>
      <c r="R402">
        <v>0</v>
      </c>
      <c r="U402" s="72">
        <f t="shared" si="62"/>
        <v>34</v>
      </c>
      <c r="V402" s="9">
        <f t="shared" si="63"/>
        <v>0</v>
      </c>
    </row>
    <row r="403" spans="1:22">
      <c r="A403" s="9" t="s">
        <v>103</v>
      </c>
      <c r="B403" s="9" t="s">
        <v>114</v>
      </c>
      <c r="C403" s="9" t="str">
        <f t="shared" si="61"/>
        <v>Rural SW WA (Cowlitz-Grays Harbor -Lewis - Mason -Pacific-Wahkiakum)</v>
      </c>
      <c r="D403" s="5" t="s">
        <v>84</v>
      </c>
      <c r="E403" s="7" t="s">
        <v>21</v>
      </c>
      <c r="F403">
        <v>34</v>
      </c>
      <c r="G403">
        <v>38</v>
      </c>
      <c r="H403">
        <v>39</v>
      </c>
      <c r="I403">
        <v>36</v>
      </c>
      <c r="J403">
        <v>30</v>
      </c>
      <c r="K403">
        <v>43</v>
      </c>
      <c r="L403">
        <v>32</v>
      </c>
      <c r="M403">
        <v>31</v>
      </c>
      <c r="N403">
        <v>25</v>
      </c>
      <c r="O403">
        <v>11</v>
      </c>
      <c r="P403">
        <v>7</v>
      </c>
      <c r="Q403">
        <v>1</v>
      </c>
      <c r="R403">
        <v>1</v>
      </c>
      <c r="U403" s="72">
        <f t="shared" si="62"/>
        <v>328</v>
      </c>
      <c r="V403" s="9">
        <f t="shared" si="63"/>
        <v>20</v>
      </c>
    </row>
    <row r="404" spans="1:22">
      <c r="A404" s="9" t="s">
        <v>103</v>
      </c>
      <c r="B404" s="9" t="s">
        <v>114</v>
      </c>
      <c r="C404" s="9" t="str">
        <f t="shared" si="61"/>
        <v>NE WA (Ferry, Stevens, Lincoln, Pend Orielle)</v>
      </c>
      <c r="D404" s="5" t="s">
        <v>85</v>
      </c>
      <c r="E404" s="7" t="s">
        <v>22</v>
      </c>
      <c r="F404">
        <v>10</v>
      </c>
      <c r="G404">
        <v>9</v>
      </c>
      <c r="H404">
        <v>8</v>
      </c>
      <c r="I404">
        <v>9</v>
      </c>
      <c r="J404">
        <v>4</v>
      </c>
      <c r="K404">
        <v>11</v>
      </c>
      <c r="L404">
        <v>9</v>
      </c>
      <c r="M404">
        <v>5</v>
      </c>
      <c r="N404">
        <v>10</v>
      </c>
      <c r="O404">
        <v>8</v>
      </c>
      <c r="P404">
        <v>6</v>
      </c>
      <c r="Q404">
        <v>8</v>
      </c>
      <c r="R404">
        <v>3</v>
      </c>
      <c r="U404" s="72">
        <f t="shared" si="62"/>
        <v>100</v>
      </c>
      <c r="V404" s="9">
        <f t="shared" si="63"/>
        <v>25</v>
      </c>
    </row>
    <row r="405" spans="1:22">
      <c r="A405" s="9" t="s">
        <v>103</v>
      </c>
      <c r="B405" s="9" t="s">
        <v>114</v>
      </c>
      <c r="C405" s="9" t="str">
        <f t="shared" ref="C405:C468" si="64">VLOOKUP(D405,$AL$4:$AN$42,3,)</f>
        <v>Rural SW WA (Cowlitz-Grays Harbor -Lewis - Mason -Pacific-Wahkiakum)</v>
      </c>
      <c r="D405" s="5" t="s">
        <v>86</v>
      </c>
      <c r="E405" s="7" t="s">
        <v>23</v>
      </c>
      <c r="F405">
        <v>10</v>
      </c>
      <c r="G405">
        <v>11</v>
      </c>
      <c r="H405">
        <v>10</v>
      </c>
      <c r="I405">
        <v>9</v>
      </c>
      <c r="J405">
        <v>11</v>
      </c>
      <c r="K405">
        <v>8</v>
      </c>
      <c r="L405">
        <v>6</v>
      </c>
      <c r="M405">
        <v>8</v>
      </c>
      <c r="N405">
        <v>11</v>
      </c>
      <c r="O405">
        <v>9</v>
      </c>
      <c r="P405">
        <v>0</v>
      </c>
      <c r="Q405">
        <v>0</v>
      </c>
      <c r="R405">
        <v>0</v>
      </c>
      <c r="U405" s="72">
        <f t="shared" si="62"/>
        <v>93</v>
      </c>
      <c r="V405" s="9">
        <f t="shared" si="63"/>
        <v>9</v>
      </c>
    </row>
    <row r="406" spans="1:22">
      <c r="A406" s="9" t="s">
        <v>103</v>
      </c>
      <c r="B406" s="9" t="s">
        <v>114</v>
      </c>
      <c r="C406" s="9" t="str">
        <f t="shared" si="64"/>
        <v>Chelan-Douglas-Okanogan</v>
      </c>
      <c r="D406" s="5" t="s">
        <v>87</v>
      </c>
      <c r="E406" s="7" t="s">
        <v>24</v>
      </c>
      <c r="F406">
        <v>2</v>
      </c>
      <c r="G406">
        <v>9</v>
      </c>
      <c r="H406">
        <v>2</v>
      </c>
      <c r="I406">
        <v>6</v>
      </c>
      <c r="J406">
        <v>5</v>
      </c>
      <c r="K406">
        <v>7</v>
      </c>
      <c r="L406">
        <v>1</v>
      </c>
      <c r="M406">
        <v>0</v>
      </c>
      <c r="N406">
        <v>4</v>
      </c>
      <c r="O406">
        <v>1</v>
      </c>
      <c r="P406">
        <v>0</v>
      </c>
      <c r="Q406">
        <v>1</v>
      </c>
      <c r="R406">
        <v>4</v>
      </c>
      <c r="U406" s="72">
        <f t="shared" si="62"/>
        <v>42</v>
      </c>
      <c r="V406" s="9">
        <f t="shared" si="63"/>
        <v>6</v>
      </c>
    </row>
    <row r="407" spans="1:22">
      <c r="A407" s="9" t="s">
        <v>103</v>
      </c>
      <c r="B407" s="9" t="s">
        <v>114</v>
      </c>
      <c r="C407" s="9" t="str">
        <f t="shared" si="64"/>
        <v>Rural SW WA (Cowlitz-Grays Harbor -Lewis - Mason -Pacific-Wahkiakum)</v>
      </c>
      <c r="D407" s="5" t="s">
        <v>88</v>
      </c>
      <c r="E407" s="7" t="s">
        <v>25</v>
      </c>
      <c r="F407">
        <v>0</v>
      </c>
      <c r="G407">
        <v>0</v>
      </c>
      <c r="H407">
        <v>0</v>
      </c>
      <c r="I407">
        <v>0</v>
      </c>
      <c r="J407">
        <v>0</v>
      </c>
      <c r="K407">
        <v>0</v>
      </c>
      <c r="L407">
        <v>0</v>
      </c>
      <c r="M407">
        <v>0</v>
      </c>
      <c r="N407">
        <v>1</v>
      </c>
      <c r="O407">
        <v>2</v>
      </c>
      <c r="P407">
        <v>2</v>
      </c>
      <c r="Q407">
        <v>1</v>
      </c>
      <c r="R407">
        <v>3</v>
      </c>
      <c r="U407" s="72">
        <f t="shared" si="62"/>
        <v>9</v>
      </c>
      <c r="V407" s="9">
        <f t="shared" si="63"/>
        <v>8</v>
      </c>
    </row>
    <row r="408" spans="1:22">
      <c r="A408" s="9" t="s">
        <v>103</v>
      </c>
      <c r="B408" s="9" t="s">
        <v>114</v>
      </c>
      <c r="C408" s="9" t="str">
        <f t="shared" si="64"/>
        <v>Pierce</v>
      </c>
      <c r="D408" s="5" t="s">
        <v>90</v>
      </c>
      <c r="E408" s="7" t="s">
        <v>27</v>
      </c>
      <c r="F408">
        <v>625</v>
      </c>
      <c r="G408">
        <v>605</v>
      </c>
      <c r="H408">
        <v>567</v>
      </c>
      <c r="I408">
        <v>555</v>
      </c>
      <c r="J408">
        <v>579</v>
      </c>
      <c r="K408">
        <v>587</v>
      </c>
      <c r="L408">
        <v>576</v>
      </c>
      <c r="M408">
        <v>511</v>
      </c>
      <c r="N408">
        <v>499</v>
      </c>
      <c r="O408">
        <v>570</v>
      </c>
      <c r="P408">
        <v>592</v>
      </c>
      <c r="Q408">
        <v>581</v>
      </c>
      <c r="R408">
        <v>584</v>
      </c>
      <c r="U408" s="72">
        <f t="shared" si="62"/>
        <v>7431</v>
      </c>
      <c r="V408" s="9">
        <f t="shared" si="63"/>
        <v>2327</v>
      </c>
    </row>
    <row r="409" spans="1:22">
      <c r="A409" s="9" t="s">
        <v>103</v>
      </c>
      <c r="B409" s="9" t="s">
        <v>114</v>
      </c>
      <c r="C409" s="9" t="str">
        <f t="shared" si="64"/>
        <v>Skagit-San Juan -Island</v>
      </c>
      <c r="D409" s="5" t="s">
        <v>91</v>
      </c>
      <c r="E409" s="7" t="s">
        <v>28</v>
      </c>
      <c r="F409">
        <v>13</v>
      </c>
      <c r="G409">
        <v>6</v>
      </c>
      <c r="H409">
        <v>16</v>
      </c>
      <c r="I409">
        <v>6</v>
      </c>
      <c r="J409">
        <v>11</v>
      </c>
      <c r="K409">
        <v>16</v>
      </c>
      <c r="L409">
        <v>14</v>
      </c>
      <c r="M409">
        <v>26</v>
      </c>
      <c r="N409">
        <v>20</v>
      </c>
      <c r="O409">
        <v>22</v>
      </c>
      <c r="P409">
        <v>23</v>
      </c>
      <c r="Q409">
        <v>17</v>
      </c>
      <c r="R409">
        <v>21</v>
      </c>
      <c r="U409" s="72">
        <f t="shared" si="62"/>
        <v>211</v>
      </c>
      <c r="V409" s="9">
        <f t="shared" si="63"/>
        <v>83</v>
      </c>
    </row>
    <row r="410" spans="1:22">
      <c r="A410" s="9" t="s">
        <v>103</v>
      </c>
      <c r="B410" s="9" t="s">
        <v>114</v>
      </c>
      <c r="C410" s="9" t="str">
        <f t="shared" si="64"/>
        <v>Skagit-San Juan -Island</v>
      </c>
      <c r="D410" s="5" t="s">
        <v>92</v>
      </c>
      <c r="E410" s="7" t="s">
        <v>29</v>
      </c>
      <c r="F410">
        <v>61</v>
      </c>
      <c r="G410">
        <v>59</v>
      </c>
      <c r="H410">
        <v>65</v>
      </c>
      <c r="I410">
        <v>69</v>
      </c>
      <c r="J410">
        <v>60</v>
      </c>
      <c r="K410">
        <v>66</v>
      </c>
      <c r="L410">
        <v>70</v>
      </c>
      <c r="M410">
        <v>74</v>
      </c>
      <c r="N410">
        <v>53</v>
      </c>
      <c r="O410">
        <v>39</v>
      </c>
      <c r="P410">
        <v>30</v>
      </c>
      <c r="Q410">
        <v>28</v>
      </c>
      <c r="R410">
        <v>30</v>
      </c>
      <c r="U410" s="72">
        <f t="shared" si="62"/>
        <v>704</v>
      </c>
      <c r="V410" s="9">
        <f t="shared" si="63"/>
        <v>127</v>
      </c>
    </row>
    <row r="411" spans="1:22">
      <c r="A411" s="9" t="s">
        <v>103</v>
      </c>
      <c r="B411" s="9" t="s">
        <v>114</v>
      </c>
      <c r="C411" s="9" t="str">
        <f t="shared" si="64"/>
        <v>Snohomish</v>
      </c>
      <c r="D411" s="5" t="s">
        <v>94</v>
      </c>
      <c r="E411" s="7" t="s">
        <v>31</v>
      </c>
      <c r="F411">
        <v>505</v>
      </c>
      <c r="G411">
        <v>468</v>
      </c>
      <c r="H411">
        <v>443</v>
      </c>
      <c r="I411">
        <v>454</v>
      </c>
      <c r="J411">
        <v>430</v>
      </c>
      <c r="K411">
        <v>401</v>
      </c>
      <c r="L411">
        <v>417</v>
      </c>
      <c r="M411">
        <v>368</v>
      </c>
      <c r="N411">
        <v>387</v>
      </c>
      <c r="O411">
        <v>244</v>
      </c>
      <c r="P411">
        <v>243</v>
      </c>
      <c r="Q411">
        <v>240</v>
      </c>
      <c r="R411">
        <v>227</v>
      </c>
      <c r="U411" s="72">
        <f t="shared" si="62"/>
        <v>4827</v>
      </c>
      <c r="V411" s="9">
        <f t="shared" si="63"/>
        <v>954</v>
      </c>
    </row>
    <row r="412" spans="1:22">
      <c r="A412" s="9" t="s">
        <v>103</v>
      </c>
      <c r="B412" s="9" t="s">
        <v>114</v>
      </c>
      <c r="C412" s="9" t="str">
        <f t="shared" si="64"/>
        <v>Spokane</v>
      </c>
      <c r="D412" s="5" t="s">
        <v>95</v>
      </c>
      <c r="E412" s="7" t="s">
        <v>32</v>
      </c>
      <c r="F412">
        <v>507</v>
      </c>
      <c r="G412">
        <v>429</v>
      </c>
      <c r="H412">
        <v>403</v>
      </c>
      <c r="I412">
        <v>472</v>
      </c>
      <c r="J412">
        <v>471</v>
      </c>
      <c r="K412">
        <v>366</v>
      </c>
      <c r="L412">
        <v>392</v>
      </c>
      <c r="M412">
        <v>405</v>
      </c>
      <c r="N412">
        <v>413</v>
      </c>
      <c r="O412">
        <v>395</v>
      </c>
      <c r="P412">
        <v>441</v>
      </c>
      <c r="Q412">
        <v>382</v>
      </c>
      <c r="R412">
        <v>395</v>
      </c>
      <c r="U412" s="72">
        <f t="shared" si="62"/>
        <v>5471</v>
      </c>
      <c r="V412" s="9">
        <f t="shared" si="63"/>
        <v>1613</v>
      </c>
    </row>
    <row r="413" spans="1:22">
      <c r="A413" s="9" t="s">
        <v>103</v>
      </c>
      <c r="B413" s="9" t="s">
        <v>114</v>
      </c>
      <c r="C413" s="9" t="str">
        <f t="shared" si="64"/>
        <v>NE WA (Ferry, Stevens, Lincoln, Pend Orielle)</v>
      </c>
      <c r="D413" s="5" t="s">
        <v>96</v>
      </c>
      <c r="E413" s="7" t="s">
        <v>33</v>
      </c>
      <c r="F413">
        <v>7</v>
      </c>
      <c r="G413">
        <v>10</v>
      </c>
      <c r="H413">
        <v>3</v>
      </c>
      <c r="I413">
        <v>3</v>
      </c>
      <c r="J413">
        <v>12</v>
      </c>
      <c r="K413">
        <v>1</v>
      </c>
      <c r="L413">
        <v>4</v>
      </c>
      <c r="M413">
        <v>10</v>
      </c>
      <c r="N413">
        <v>8</v>
      </c>
      <c r="O413">
        <v>6</v>
      </c>
      <c r="P413">
        <v>4</v>
      </c>
      <c r="Q413">
        <v>2</v>
      </c>
      <c r="R413">
        <v>1</v>
      </c>
      <c r="U413" s="72">
        <f t="shared" si="62"/>
        <v>71</v>
      </c>
      <c r="V413" s="9">
        <f t="shared" si="63"/>
        <v>13</v>
      </c>
    </row>
    <row r="414" spans="1:22">
      <c r="A414" s="9" t="s">
        <v>103</v>
      </c>
      <c r="B414" s="9" t="s">
        <v>114</v>
      </c>
      <c r="C414" s="9" t="str">
        <f t="shared" si="64"/>
        <v>Thurston</v>
      </c>
      <c r="D414" s="5" t="s">
        <v>97</v>
      </c>
      <c r="E414" s="7" t="s">
        <v>34</v>
      </c>
      <c r="F414">
        <v>233</v>
      </c>
      <c r="G414">
        <v>191</v>
      </c>
      <c r="H414">
        <v>227</v>
      </c>
      <c r="I414">
        <v>192</v>
      </c>
      <c r="J414">
        <v>175</v>
      </c>
      <c r="K414">
        <v>144</v>
      </c>
      <c r="L414">
        <v>168</v>
      </c>
      <c r="M414">
        <v>165</v>
      </c>
      <c r="N414">
        <v>171</v>
      </c>
      <c r="O414">
        <v>65</v>
      </c>
      <c r="P414">
        <v>72</v>
      </c>
      <c r="Q414">
        <v>52</v>
      </c>
      <c r="R414">
        <v>54</v>
      </c>
      <c r="U414" s="72">
        <f t="shared" si="62"/>
        <v>1909</v>
      </c>
      <c r="V414" s="9">
        <f t="shared" si="63"/>
        <v>243</v>
      </c>
    </row>
    <row r="415" spans="1:22">
      <c r="A415" s="9" t="s">
        <v>103</v>
      </c>
      <c r="B415" s="9" t="s">
        <v>114</v>
      </c>
      <c r="C415" s="9" t="str">
        <f t="shared" si="64"/>
        <v>SE WA (Adams-Asotin-Columia-Garfield-Walla Walla-Whitman)</v>
      </c>
      <c r="D415" s="5" t="s">
        <v>99</v>
      </c>
      <c r="E415" s="7" t="s">
        <v>36</v>
      </c>
      <c r="F415">
        <v>75</v>
      </c>
      <c r="G415">
        <v>69</v>
      </c>
      <c r="H415">
        <v>74</v>
      </c>
      <c r="I415">
        <v>83</v>
      </c>
      <c r="J415">
        <v>62</v>
      </c>
      <c r="K415">
        <v>77</v>
      </c>
      <c r="L415">
        <v>73</v>
      </c>
      <c r="M415">
        <v>76</v>
      </c>
      <c r="N415">
        <v>64</v>
      </c>
      <c r="O415">
        <v>80</v>
      </c>
      <c r="P415">
        <v>67</v>
      </c>
      <c r="Q415">
        <v>76</v>
      </c>
      <c r="R415">
        <v>74</v>
      </c>
      <c r="U415" s="72">
        <f t="shared" si="62"/>
        <v>950</v>
      </c>
      <c r="V415" s="9">
        <f t="shared" si="63"/>
        <v>297</v>
      </c>
    </row>
    <row r="416" spans="1:22">
      <c r="A416" s="9" t="s">
        <v>103</v>
      </c>
      <c r="B416" s="9" t="s">
        <v>114</v>
      </c>
      <c r="C416" s="9" t="str">
        <f t="shared" si="64"/>
        <v>Whatcom</v>
      </c>
      <c r="D416" s="5" t="s">
        <v>100</v>
      </c>
      <c r="E416" s="7" t="s">
        <v>37</v>
      </c>
      <c r="F416">
        <v>239</v>
      </c>
      <c r="G416">
        <v>229</v>
      </c>
      <c r="H416">
        <v>240</v>
      </c>
      <c r="I416">
        <v>231</v>
      </c>
      <c r="J416">
        <v>238</v>
      </c>
      <c r="K416">
        <v>232</v>
      </c>
      <c r="L416">
        <v>198</v>
      </c>
      <c r="M416">
        <v>225</v>
      </c>
      <c r="N416">
        <v>177</v>
      </c>
      <c r="O416">
        <v>122</v>
      </c>
      <c r="P416">
        <v>106</v>
      </c>
      <c r="Q416">
        <v>110</v>
      </c>
      <c r="R416">
        <v>100</v>
      </c>
      <c r="U416" s="72">
        <f t="shared" si="62"/>
        <v>2447</v>
      </c>
      <c r="V416" s="9">
        <f t="shared" si="63"/>
        <v>438</v>
      </c>
    </row>
    <row r="417" spans="1:22">
      <c r="A417" s="9" t="s">
        <v>103</v>
      </c>
      <c r="B417" s="9" t="s">
        <v>114</v>
      </c>
      <c r="C417" s="9" t="str">
        <f t="shared" si="64"/>
        <v>SE WA (Adams-Asotin-Columia-Garfield-Walla Walla-Whitman)</v>
      </c>
      <c r="D417" s="5" t="s">
        <v>101</v>
      </c>
      <c r="E417" s="7" t="s">
        <v>38</v>
      </c>
      <c r="F417">
        <v>20</v>
      </c>
      <c r="G417">
        <v>12</v>
      </c>
      <c r="H417">
        <v>12</v>
      </c>
      <c r="I417">
        <v>15</v>
      </c>
      <c r="J417">
        <v>6</v>
      </c>
      <c r="K417">
        <v>3</v>
      </c>
      <c r="L417">
        <v>9</v>
      </c>
      <c r="M417">
        <v>8</v>
      </c>
      <c r="N417">
        <v>9</v>
      </c>
      <c r="O417">
        <v>11</v>
      </c>
      <c r="P417">
        <v>10</v>
      </c>
      <c r="Q417">
        <v>3</v>
      </c>
      <c r="R417">
        <v>0</v>
      </c>
      <c r="U417" s="72">
        <f t="shared" si="62"/>
        <v>118</v>
      </c>
      <c r="V417" s="9">
        <f t="shared" si="63"/>
        <v>24</v>
      </c>
    </row>
    <row r="418" spans="1:22">
      <c r="A418" s="9" t="s">
        <v>103</v>
      </c>
      <c r="B418" s="9" t="s">
        <v>114</v>
      </c>
      <c r="C418" s="9" t="str">
        <f t="shared" si="64"/>
        <v>Central WA (Grant-Kittitas-Klickitat-Skamania-Yakima)</v>
      </c>
      <c r="D418" s="5" t="s">
        <v>102</v>
      </c>
      <c r="E418" s="7" t="s">
        <v>39</v>
      </c>
      <c r="F418">
        <v>154</v>
      </c>
      <c r="G418">
        <v>127</v>
      </c>
      <c r="H418">
        <v>151</v>
      </c>
      <c r="I418">
        <v>149</v>
      </c>
      <c r="J418">
        <v>142</v>
      </c>
      <c r="K418">
        <v>122</v>
      </c>
      <c r="L418">
        <v>139</v>
      </c>
      <c r="M418">
        <v>126</v>
      </c>
      <c r="N418">
        <v>103</v>
      </c>
      <c r="O418">
        <v>138</v>
      </c>
      <c r="P418">
        <v>104</v>
      </c>
      <c r="Q418">
        <v>76</v>
      </c>
      <c r="R418">
        <v>100</v>
      </c>
      <c r="U418" s="72">
        <f t="shared" si="62"/>
        <v>1631</v>
      </c>
      <c r="V418" s="9">
        <f t="shared" si="63"/>
        <v>418</v>
      </c>
    </row>
    <row r="419" spans="1:22">
      <c r="A419" s="9" t="s">
        <v>104</v>
      </c>
      <c r="B419" s="9" t="s">
        <v>114</v>
      </c>
      <c r="C419" s="9" t="str">
        <f t="shared" si="64"/>
        <v>SE WA (Adams-Asotin-Columia-Garfield-Walla Walla-Whitman)</v>
      </c>
      <c r="D419" s="5" t="s">
        <v>64</v>
      </c>
      <c r="E419" s="7" t="s">
        <v>1</v>
      </c>
      <c r="F419">
        <v>3</v>
      </c>
      <c r="G419">
        <v>2</v>
      </c>
      <c r="H419">
        <v>2</v>
      </c>
      <c r="I419">
        <v>2</v>
      </c>
      <c r="J419">
        <v>2</v>
      </c>
      <c r="K419">
        <v>0</v>
      </c>
      <c r="L419">
        <v>7</v>
      </c>
      <c r="M419">
        <v>0</v>
      </c>
      <c r="N419">
        <v>2</v>
      </c>
      <c r="O419">
        <v>3</v>
      </c>
      <c r="P419">
        <v>9</v>
      </c>
      <c r="Q419">
        <v>9</v>
      </c>
      <c r="R419">
        <v>10</v>
      </c>
      <c r="U419" s="72">
        <f t="shared" si="62"/>
        <v>51</v>
      </c>
      <c r="V419" s="9">
        <f t="shared" si="63"/>
        <v>31</v>
      </c>
    </row>
    <row r="420" spans="1:22">
      <c r="A420" s="9" t="s">
        <v>104</v>
      </c>
      <c r="B420" s="9" t="s">
        <v>114</v>
      </c>
      <c r="C420" s="9" t="str">
        <f t="shared" si="64"/>
        <v>SE WA (Adams-Asotin-Columia-Garfield-Walla Walla-Whitman)</v>
      </c>
      <c r="D420" s="5" t="s">
        <v>65</v>
      </c>
      <c r="E420" s="7" t="s">
        <v>2</v>
      </c>
      <c r="F420">
        <v>21</v>
      </c>
      <c r="G420">
        <v>22</v>
      </c>
      <c r="H420">
        <v>19</v>
      </c>
      <c r="I420">
        <v>13</v>
      </c>
      <c r="J420">
        <v>16</v>
      </c>
      <c r="K420">
        <v>11</v>
      </c>
      <c r="L420">
        <v>15</v>
      </c>
      <c r="M420">
        <v>0</v>
      </c>
      <c r="N420">
        <v>0</v>
      </c>
      <c r="O420">
        <v>0</v>
      </c>
      <c r="P420">
        <v>0</v>
      </c>
      <c r="Q420">
        <v>0</v>
      </c>
      <c r="R420">
        <v>0</v>
      </c>
      <c r="U420" s="72">
        <f t="shared" si="62"/>
        <v>117</v>
      </c>
      <c r="V420" s="9">
        <f t="shared" si="63"/>
        <v>0</v>
      </c>
    </row>
    <row r="421" spans="1:22">
      <c r="A421" s="9" t="s">
        <v>104</v>
      </c>
      <c r="B421" s="9" t="s">
        <v>114</v>
      </c>
      <c r="C421" s="9" t="str">
        <f t="shared" si="64"/>
        <v>Benton-Franklin</v>
      </c>
      <c r="D421" s="5" t="s">
        <v>66</v>
      </c>
      <c r="E421" s="7" t="s">
        <v>3</v>
      </c>
      <c r="F421">
        <v>152</v>
      </c>
      <c r="G421">
        <v>158</v>
      </c>
      <c r="H421">
        <v>161</v>
      </c>
      <c r="I421">
        <v>136</v>
      </c>
      <c r="J421">
        <v>130</v>
      </c>
      <c r="K421">
        <v>151</v>
      </c>
      <c r="L421">
        <v>108</v>
      </c>
      <c r="M421">
        <v>122</v>
      </c>
      <c r="N421">
        <v>115</v>
      </c>
      <c r="O421">
        <v>23</v>
      </c>
      <c r="P421">
        <v>25</v>
      </c>
      <c r="Q421">
        <v>30</v>
      </c>
      <c r="R421">
        <v>36</v>
      </c>
      <c r="U421" s="72">
        <f t="shared" si="62"/>
        <v>1347</v>
      </c>
      <c r="V421" s="9">
        <f t="shared" si="63"/>
        <v>114</v>
      </c>
    </row>
    <row r="422" spans="1:22">
      <c r="A422" s="9" t="s">
        <v>104</v>
      </c>
      <c r="B422" s="9" t="s">
        <v>114</v>
      </c>
      <c r="C422" s="9" t="str">
        <f t="shared" si="64"/>
        <v>Chelan-Douglas-Okanogan</v>
      </c>
      <c r="D422" s="5" t="s">
        <v>67</v>
      </c>
      <c r="E422" s="7" t="s">
        <v>4</v>
      </c>
      <c r="F422">
        <v>79</v>
      </c>
      <c r="G422">
        <v>69</v>
      </c>
      <c r="H422">
        <v>72</v>
      </c>
      <c r="I422">
        <v>71</v>
      </c>
      <c r="J422">
        <v>72</v>
      </c>
      <c r="K422">
        <v>66</v>
      </c>
      <c r="L422">
        <v>35</v>
      </c>
      <c r="M422">
        <v>28</v>
      </c>
      <c r="N422">
        <v>34</v>
      </c>
      <c r="O422">
        <v>28</v>
      </c>
      <c r="P422">
        <v>30</v>
      </c>
      <c r="Q422">
        <v>28</v>
      </c>
      <c r="R422">
        <v>24</v>
      </c>
      <c r="U422" s="72">
        <f t="shared" si="62"/>
        <v>636</v>
      </c>
      <c r="V422" s="9">
        <f t="shared" si="63"/>
        <v>110</v>
      </c>
    </row>
    <row r="423" spans="1:22">
      <c r="A423" s="9" t="s">
        <v>104</v>
      </c>
      <c r="B423" s="9" t="s">
        <v>114</v>
      </c>
      <c r="C423" s="9" t="str">
        <f t="shared" si="64"/>
        <v>Clallam-Jefferson-Kitsap</v>
      </c>
      <c r="D423" s="5" t="s">
        <v>68</v>
      </c>
      <c r="E423" s="7" t="s">
        <v>5</v>
      </c>
      <c r="F423">
        <v>27</v>
      </c>
      <c r="G423">
        <v>29</v>
      </c>
      <c r="H423">
        <v>26</v>
      </c>
      <c r="I423">
        <v>32</v>
      </c>
      <c r="J423">
        <v>27</v>
      </c>
      <c r="K423">
        <v>30</v>
      </c>
      <c r="L423">
        <v>20</v>
      </c>
      <c r="M423">
        <v>13</v>
      </c>
      <c r="N423">
        <v>20</v>
      </c>
      <c r="O423">
        <v>0</v>
      </c>
      <c r="P423">
        <v>0</v>
      </c>
      <c r="Q423">
        <v>0</v>
      </c>
      <c r="R423">
        <v>0</v>
      </c>
      <c r="U423" s="72">
        <f t="shared" si="62"/>
        <v>224</v>
      </c>
      <c r="V423" s="9">
        <f t="shared" si="63"/>
        <v>0</v>
      </c>
    </row>
    <row r="424" spans="1:22">
      <c r="A424" s="9" t="s">
        <v>104</v>
      </c>
      <c r="B424" s="9" t="s">
        <v>114</v>
      </c>
      <c r="C424" s="9" t="str">
        <f t="shared" si="64"/>
        <v>Clark</v>
      </c>
      <c r="D424" s="5" t="s">
        <v>69</v>
      </c>
      <c r="E424" s="6" t="s">
        <v>6</v>
      </c>
      <c r="F424">
        <v>337</v>
      </c>
      <c r="G424">
        <v>308</v>
      </c>
      <c r="H424">
        <v>341</v>
      </c>
      <c r="I424">
        <v>307</v>
      </c>
      <c r="J424">
        <v>279</v>
      </c>
      <c r="K424">
        <v>287</v>
      </c>
      <c r="L424">
        <v>274</v>
      </c>
      <c r="M424">
        <v>295</v>
      </c>
      <c r="N424">
        <v>274</v>
      </c>
      <c r="O424">
        <v>170</v>
      </c>
      <c r="P424">
        <v>147</v>
      </c>
      <c r="Q424">
        <v>158</v>
      </c>
      <c r="R424">
        <v>138</v>
      </c>
      <c r="U424" s="72">
        <f t="shared" si="62"/>
        <v>3315</v>
      </c>
      <c r="V424" s="9">
        <f t="shared" si="63"/>
        <v>613</v>
      </c>
    </row>
    <row r="425" spans="1:22">
      <c r="A425" s="9" t="s">
        <v>104</v>
      </c>
      <c r="B425" s="9" t="s">
        <v>114</v>
      </c>
      <c r="C425" s="9" t="str">
        <f t="shared" si="64"/>
        <v>Rural SW WA (Cowlitz-Grays Harbor -Lewis - Mason -Pacific-Wahkiakum)</v>
      </c>
      <c r="D425" s="5" t="s">
        <v>71</v>
      </c>
      <c r="E425" s="6" t="s">
        <v>8</v>
      </c>
      <c r="F425">
        <v>36</v>
      </c>
      <c r="G425">
        <v>56</v>
      </c>
      <c r="H425">
        <v>46</v>
      </c>
      <c r="I425">
        <v>49</v>
      </c>
      <c r="J425">
        <v>36</v>
      </c>
      <c r="K425">
        <v>45</v>
      </c>
      <c r="L425">
        <v>48</v>
      </c>
      <c r="M425">
        <v>38</v>
      </c>
      <c r="N425">
        <v>35</v>
      </c>
      <c r="O425">
        <v>18</v>
      </c>
      <c r="P425">
        <v>18</v>
      </c>
      <c r="Q425">
        <v>22</v>
      </c>
      <c r="R425">
        <v>16</v>
      </c>
      <c r="U425" s="72">
        <f t="shared" si="62"/>
        <v>463</v>
      </c>
      <c r="V425" s="9">
        <f t="shared" si="63"/>
        <v>74</v>
      </c>
    </row>
    <row r="426" spans="1:22">
      <c r="A426" s="9" t="s">
        <v>104</v>
      </c>
      <c r="B426" s="9" t="s">
        <v>114</v>
      </c>
      <c r="C426" s="9" t="str">
        <f t="shared" si="64"/>
        <v>NE WA (Ferry, Stevens, Lincoln, Pend Orielle)</v>
      </c>
      <c r="D426" s="5" t="s">
        <v>73</v>
      </c>
      <c r="E426" s="6" t="s">
        <v>10</v>
      </c>
      <c r="F426">
        <v>1</v>
      </c>
      <c r="G426">
        <v>2</v>
      </c>
      <c r="H426">
        <v>2</v>
      </c>
      <c r="I426">
        <v>3</v>
      </c>
      <c r="J426">
        <v>1</v>
      </c>
      <c r="K426">
        <v>3</v>
      </c>
      <c r="L426">
        <v>3</v>
      </c>
      <c r="M426">
        <v>2</v>
      </c>
      <c r="N426">
        <v>3</v>
      </c>
      <c r="O426">
        <v>5</v>
      </c>
      <c r="P426">
        <v>2</v>
      </c>
      <c r="Q426">
        <v>9</v>
      </c>
      <c r="R426">
        <v>2</v>
      </c>
      <c r="U426" s="72">
        <f t="shared" si="62"/>
        <v>38</v>
      </c>
      <c r="V426" s="9">
        <f t="shared" si="63"/>
        <v>18</v>
      </c>
    </row>
    <row r="427" spans="1:22">
      <c r="A427" s="9" t="s">
        <v>104</v>
      </c>
      <c r="B427" s="9" t="s">
        <v>114</v>
      </c>
      <c r="C427" s="9" t="str">
        <f t="shared" si="64"/>
        <v>Benton-Franklin</v>
      </c>
      <c r="D427" s="5" t="s">
        <v>74</v>
      </c>
      <c r="E427" s="6" t="s">
        <v>11</v>
      </c>
      <c r="F427">
        <v>46</v>
      </c>
      <c r="G427">
        <v>35</v>
      </c>
      <c r="H427">
        <v>35</v>
      </c>
      <c r="I427">
        <v>42</v>
      </c>
      <c r="J427">
        <v>37</v>
      </c>
      <c r="K427">
        <v>34</v>
      </c>
      <c r="L427">
        <v>39</v>
      </c>
      <c r="M427">
        <v>38</v>
      </c>
      <c r="N427">
        <v>21</v>
      </c>
      <c r="O427">
        <v>47</v>
      </c>
      <c r="P427">
        <v>45</v>
      </c>
      <c r="Q427">
        <v>31</v>
      </c>
      <c r="R427">
        <v>41</v>
      </c>
      <c r="U427" s="72">
        <f t="shared" si="62"/>
        <v>491</v>
      </c>
      <c r="V427" s="9">
        <f t="shared" si="63"/>
        <v>164</v>
      </c>
    </row>
    <row r="428" spans="1:22">
      <c r="A428" s="9" t="s">
        <v>104</v>
      </c>
      <c r="B428" s="9" t="s">
        <v>114</v>
      </c>
      <c r="C428" s="9" t="str">
        <f t="shared" si="64"/>
        <v>Central WA (Grant-Kittitas-Klickitat-Skamania-Yakima)</v>
      </c>
      <c r="D428" s="5" t="s">
        <v>76</v>
      </c>
      <c r="E428" s="6" t="s">
        <v>13</v>
      </c>
      <c r="F428">
        <v>56</v>
      </c>
      <c r="G428">
        <v>47</v>
      </c>
      <c r="H428">
        <v>48</v>
      </c>
      <c r="I428">
        <v>38</v>
      </c>
      <c r="J428">
        <v>43</v>
      </c>
      <c r="K428">
        <v>35</v>
      </c>
      <c r="L428">
        <v>50</v>
      </c>
      <c r="M428">
        <v>31</v>
      </c>
      <c r="N428">
        <v>19</v>
      </c>
      <c r="O428">
        <v>9</v>
      </c>
      <c r="P428">
        <v>13</v>
      </c>
      <c r="Q428">
        <v>11</v>
      </c>
      <c r="R428">
        <v>8</v>
      </c>
      <c r="U428" s="72">
        <f t="shared" si="62"/>
        <v>408</v>
      </c>
      <c r="V428" s="9">
        <f t="shared" si="63"/>
        <v>41</v>
      </c>
    </row>
    <row r="429" spans="1:22">
      <c r="A429" s="9" t="s">
        <v>104</v>
      </c>
      <c r="B429" s="9" t="s">
        <v>114</v>
      </c>
      <c r="C429" s="9" t="str">
        <f t="shared" si="64"/>
        <v>Rural SW WA (Cowlitz-Grays Harbor -Lewis - Mason -Pacific-Wahkiakum)</v>
      </c>
      <c r="D429" s="5" t="s">
        <v>77</v>
      </c>
      <c r="E429" s="6" t="s">
        <v>14</v>
      </c>
      <c r="F429">
        <v>16</v>
      </c>
      <c r="G429">
        <v>28</v>
      </c>
      <c r="H429">
        <v>17</v>
      </c>
      <c r="I429">
        <v>9</v>
      </c>
      <c r="J429">
        <v>12</v>
      </c>
      <c r="K429">
        <v>22</v>
      </c>
      <c r="L429">
        <v>21</v>
      </c>
      <c r="M429">
        <v>18</v>
      </c>
      <c r="N429">
        <v>21</v>
      </c>
      <c r="O429">
        <v>1</v>
      </c>
      <c r="P429">
        <v>0</v>
      </c>
      <c r="Q429">
        <v>0</v>
      </c>
      <c r="R429">
        <v>0</v>
      </c>
      <c r="U429" s="72">
        <f t="shared" si="62"/>
        <v>165</v>
      </c>
      <c r="V429" s="9">
        <f t="shared" si="63"/>
        <v>1</v>
      </c>
    </row>
    <row r="430" spans="1:22">
      <c r="A430" s="9" t="s">
        <v>104</v>
      </c>
      <c r="B430" s="9" t="s">
        <v>114</v>
      </c>
      <c r="C430" s="9" t="str">
        <f t="shared" si="64"/>
        <v>Skagit-San Juan -Island</v>
      </c>
      <c r="D430" s="5" t="s">
        <v>78</v>
      </c>
      <c r="E430" s="7" t="s">
        <v>15</v>
      </c>
      <c r="F430">
        <v>64</v>
      </c>
      <c r="G430">
        <v>31</v>
      </c>
      <c r="H430">
        <v>40</v>
      </c>
      <c r="I430">
        <v>16</v>
      </c>
      <c r="J430">
        <v>29</v>
      </c>
      <c r="K430">
        <v>26</v>
      </c>
      <c r="L430">
        <v>21</v>
      </c>
      <c r="M430">
        <v>23</v>
      </c>
      <c r="N430">
        <v>21</v>
      </c>
      <c r="O430">
        <v>10</v>
      </c>
      <c r="P430">
        <v>4</v>
      </c>
      <c r="Q430">
        <v>3</v>
      </c>
      <c r="R430">
        <v>3</v>
      </c>
      <c r="U430" s="72">
        <f t="shared" si="62"/>
        <v>291</v>
      </c>
      <c r="V430" s="9">
        <f t="shared" si="63"/>
        <v>20</v>
      </c>
    </row>
    <row r="431" spans="1:22">
      <c r="A431" s="9" t="s">
        <v>104</v>
      </c>
      <c r="B431" s="9" t="s">
        <v>114</v>
      </c>
      <c r="C431" s="9" t="str">
        <f t="shared" si="64"/>
        <v>Clallam-Jefferson-Kitsap</v>
      </c>
      <c r="D431" s="5" t="s">
        <v>79</v>
      </c>
      <c r="E431" s="6" t="s">
        <v>16</v>
      </c>
      <c r="F431">
        <v>28</v>
      </c>
      <c r="G431">
        <v>24</v>
      </c>
      <c r="H431">
        <v>13</v>
      </c>
      <c r="I431">
        <v>12</v>
      </c>
      <c r="J431">
        <v>15</v>
      </c>
      <c r="K431">
        <v>16</v>
      </c>
      <c r="L431">
        <v>12</v>
      </c>
      <c r="M431">
        <v>10</v>
      </c>
      <c r="N431">
        <v>8</v>
      </c>
      <c r="O431">
        <v>4</v>
      </c>
      <c r="P431">
        <v>4</v>
      </c>
      <c r="Q431">
        <v>4</v>
      </c>
      <c r="R431">
        <v>3</v>
      </c>
      <c r="U431" s="72">
        <f t="shared" si="62"/>
        <v>153</v>
      </c>
      <c r="V431" s="9">
        <f t="shared" si="63"/>
        <v>15</v>
      </c>
    </row>
    <row r="432" spans="1:22">
      <c r="A432" s="9" t="s">
        <v>104</v>
      </c>
      <c r="B432" s="9" t="s">
        <v>114</v>
      </c>
      <c r="C432" s="9" t="str">
        <f t="shared" si="64"/>
        <v>King</v>
      </c>
      <c r="D432" s="4" t="s">
        <v>80</v>
      </c>
      <c r="E432" s="7" t="s">
        <v>17</v>
      </c>
      <c r="F432">
        <v>3433</v>
      </c>
      <c r="G432">
        <v>3003</v>
      </c>
      <c r="H432">
        <v>2966</v>
      </c>
      <c r="I432">
        <v>2882</v>
      </c>
      <c r="J432">
        <v>2809</v>
      </c>
      <c r="K432">
        <v>2888</v>
      </c>
      <c r="L432">
        <v>2980</v>
      </c>
      <c r="M432">
        <v>3011</v>
      </c>
      <c r="N432">
        <v>3021</v>
      </c>
      <c r="O432">
        <v>2749</v>
      </c>
      <c r="P432">
        <v>2588</v>
      </c>
      <c r="Q432">
        <v>2603</v>
      </c>
      <c r="R432">
        <v>2470</v>
      </c>
      <c r="U432" s="72">
        <f t="shared" si="62"/>
        <v>37403</v>
      </c>
      <c r="V432" s="9">
        <f t="shared" si="63"/>
        <v>10410</v>
      </c>
    </row>
    <row r="433" spans="1:22">
      <c r="A433" s="9" t="s">
        <v>104</v>
      </c>
      <c r="B433" s="9" t="s">
        <v>114</v>
      </c>
      <c r="C433" s="9" t="str">
        <f t="shared" si="64"/>
        <v>Clallam-Jefferson-Kitsap</v>
      </c>
      <c r="D433" s="5" t="s">
        <v>81</v>
      </c>
      <c r="E433" s="7" t="s">
        <v>18</v>
      </c>
      <c r="F433">
        <v>191</v>
      </c>
      <c r="G433">
        <v>174</v>
      </c>
      <c r="H433">
        <v>155</v>
      </c>
      <c r="I433">
        <v>139</v>
      </c>
      <c r="J433">
        <v>171</v>
      </c>
      <c r="K433">
        <v>160</v>
      </c>
      <c r="L433">
        <v>136</v>
      </c>
      <c r="M433">
        <v>165</v>
      </c>
      <c r="N433">
        <v>140</v>
      </c>
      <c r="O433">
        <v>55</v>
      </c>
      <c r="P433">
        <v>55</v>
      </c>
      <c r="Q433">
        <v>50</v>
      </c>
      <c r="R433">
        <v>56</v>
      </c>
      <c r="U433" s="72">
        <f t="shared" si="62"/>
        <v>1647</v>
      </c>
      <c r="V433" s="9">
        <f t="shared" si="63"/>
        <v>216</v>
      </c>
    </row>
    <row r="434" spans="1:22">
      <c r="A434" s="9" t="s">
        <v>104</v>
      </c>
      <c r="B434" s="9" t="s">
        <v>114</v>
      </c>
      <c r="C434" s="9" t="str">
        <f t="shared" si="64"/>
        <v>Central WA (Grant-Kittitas-Klickitat-Skamania-Yakima)</v>
      </c>
      <c r="D434" s="5" t="s">
        <v>82</v>
      </c>
      <c r="E434" s="7" t="s">
        <v>19</v>
      </c>
      <c r="F434">
        <v>13</v>
      </c>
      <c r="G434">
        <v>15</v>
      </c>
      <c r="H434">
        <v>12</v>
      </c>
      <c r="I434">
        <v>6</v>
      </c>
      <c r="J434">
        <v>13</v>
      </c>
      <c r="K434">
        <v>14</v>
      </c>
      <c r="L434">
        <v>12</v>
      </c>
      <c r="M434">
        <v>10</v>
      </c>
      <c r="N434">
        <v>5</v>
      </c>
      <c r="O434">
        <v>0</v>
      </c>
      <c r="P434">
        <v>0</v>
      </c>
      <c r="Q434">
        <v>0</v>
      </c>
      <c r="R434">
        <v>0</v>
      </c>
      <c r="U434" s="72">
        <f t="shared" si="62"/>
        <v>100</v>
      </c>
      <c r="V434" s="9">
        <f t="shared" si="63"/>
        <v>0</v>
      </c>
    </row>
    <row r="435" spans="1:22">
      <c r="A435" s="9" t="s">
        <v>104</v>
      </c>
      <c r="B435" s="9" t="s">
        <v>114</v>
      </c>
      <c r="C435" s="9" t="str">
        <f t="shared" si="64"/>
        <v>Central WA (Grant-Kittitas-Klickitat-Skamania-Yakima)</v>
      </c>
      <c r="D435" s="5" t="s">
        <v>83</v>
      </c>
      <c r="E435" s="7" t="s">
        <v>20</v>
      </c>
      <c r="F435">
        <v>4</v>
      </c>
      <c r="G435">
        <v>2</v>
      </c>
      <c r="H435">
        <v>7</v>
      </c>
      <c r="I435">
        <v>5</v>
      </c>
      <c r="J435">
        <v>7</v>
      </c>
      <c r="K435">
        <v>4</v>
      </c>
      <c r="L435">
        <v>5</v>
      </c>
      <c r="M435">
        <v>0</v>
      </c>
      <c r="N435">
        <v>0</v>
      </c>
      <c r="O435">
        <v>0</v>
      </c>
      <c r="P435">
        <v>0</v>
      </c>
      <c r="Q435">
        <v>0</v>
      </c>
      <c r="R435">
        <v>0</v>
      </c>
      <c r="U435" s="72">
        <f t="shared" si="62"/>
        <v>34</v>
      </c>
      <c r="V435" s="9">
        <f t="shared" si="63"/>
        <v>0</v>
      </c>
    </row>
    <row r="436" spans="1:22">
      <c r="A436" s="9" t="s">
        <v>104</v>
      </c>
      <c r="B436" s="9" t="s">
        <v>114</v>
      </c>
      <c r="C436" s="9" t="str">
        <f t="shared" si="64"/>
        <v>Rural SW WA (Cowlitz-Grays Harbor -Lewis - Mason -Pacific-Wahkiakum)</v>
      </c>
      <c r="D436" s="5" t="s">
        <v>84</v>
      </c>
      <c r="E436" s="7" t="s">
        <v>21</v>
      </c>
      <c r="F436">
        <v>33</v>
      </c>
      <c r="G436">
        <v>30</v>
      </c>
      <c r="H436">
        <v>38</v>
      </c>
      <c r="I436">
        <v>45</v>
      </c>
      <c r="J436">
        <v>30</v>
      </c>
      <c r="K436">
        <v>29</v>
      </c>
      <c r="L436">
        <v>39</v>
      </c>
      <c r="M436">
        <v>32</v>
      </c>
      <c r="N436">
        <v>27</v>
      </c>
      <c r="O436">
        <v>11</v>
      </c>
      <c r="P436">
        <v>8</v>
      </c>
      <c r="Q436">
        <v>0</v>
      </c>
      <c r="R436">
        <v>0</v>
      </c>
      <c r="U436" s="72">
        <f t="shared" si="62"/>
        <v>322</v>
      </c>
      <c r="V436" s="9">
        <f t="shared" si="63"/>
        <v>19</v>
      </c>
    </row>
    <row r="437" spans="1:22">
      <c r="A437" s="9" t="s">
        <v>104</v>
      </c>
      <c r="B437" s="9" t="s">
        <v>114</v>
      </c>
      <c r="C437" s="9" t="str">
        <f t="shared" si="64"/>
        <v>NE WA (Ferry, Stevens, Lincoln, Pend Orielle)</v>
      </c>
      <c r="D437" s="5" t="s">
        <v>85</v>
      </c>
      <c r="E437" s="7" t="s">
        <v>22</v>
      </c>
      <c r="F437">
        <v>16</v>
      </c>
      <c r="G437">
        <v>11</v>
      </c>
      <c r="H437">
        <v>5</v>
      </c>
      <c r="I437">
        <v>7</v>
      </c>
      <c r="J437">
        <v>6</v>
      </c>
      <c r="K437">
        <v>4</v>
      </c>
      <c r="L437">
        <v>10</v>
      </c>
      <c r="M437">
        <v>8</v>
      </c>
      <c r="N437">
        <v>5</v>
      </c>
      <c r="O437">
        <v>11</v>
      </c>
      <c r="P437">
        <v>5</v>
      </c>
      <c r="Q437">
        <v>6</v>
      </c>
      <c r="R437">
        <v>6</v>
      </c>
      <c r="U437" s="72">
        <f t="shared" si="62"/>
        <v>100</v>
      </c>
      <c r="V437" s="9">
        <f t="shared" si="63"/>
        <v>28</v>
      </c>
    </row>
    <row r="438" spans="1:22">
      <c r="A438" s="9" t="s">
        <v>104</v>
      </c>
      <c r="B438" s="9" t="s">
        <v>114</v>
      </c>
      <c r="C438" s="9" t="str">
        <f t="shared" si="64"/>
        <v>Rural SW WA (Cowlitz-Grays Harbor -Lewis - Mason -Pacific-Wahkiakum)</v>
      </c>
      <c r="D438" s="5" t="s">
        <v>86</v>
      </c>
      <c r="E438" s="7" t="s">
        <v>23</v>
      </c>
      <c r="F438">
        <v>9</v>
      </c>
      <c r="G438">
        <v>12</v>
      </c>
      <c r="H438">
        <v>8</v>
      </c>
      <c r="I438">
        <v>14</v>
      </c>
      <c r="J438">
        <v>8</v>
      </c>
      <c r="K438">
        <v>16</v>
      </c>
      <c r="L438">
        <v>5</v>
      </c>
      <c r="M438">
        <v>10</v>
      </c>
      <c r="N438">
        <v>11</v>
      </c>
      <c r="O438">
        <v>6</v>
      </c>
      <c r="P438">
        <v>0</v>
      </c>
      <c r="Q438">
        <v>0</v>
      </c>
      <c r="R438">
        <v>0</v>
      </c>
      <c r="U438" s="72">
        <f t="shared" si="62"/>
        <v>99</v>
      </c>
      <c r="V438" s="9">
        <f t="shared" si="63"/>
        <v>6</v>
      </c>
    </row>
    <row r="439" spans="1:22">
      <c r="A439" s="9" t="s">
        <v>104</v>
      </c>
      <c r="B439" s="9" t="s">
        <v>114</v>
      </c>
      <c r="C439" s="9" t="str">
        <f t="shared" si="64"/>
        <v>Chelan-Douglas-Okanogan</v>
      </c>
      <c r="D439" s="5" t="s">
        <v>87</v>
      </c>
      <c r="E439" s="7" t="s">
        <v>24</v>
      </c>
      <c r="F439">
        <v>9</v>
      </c>
      <c r="G439">
        <v>17</v>
      </c>
      <c r="H439">
        <v>12</v>
      </c>
      <c r="I439">
        <v>2</v>
      </c>
      <c r="J439">
        <v>9</v>
      </c>
      <c r="K439">
        <v>10</v>
      </c>
      <c r="L439">
        <v>10</v>
      </c>
      <c r="M439">
        <v>5</v>
      </c>
      <c r="N439">
        <v>2</v>
      </c>
      <c r="O439">
        <v>4</v>
      </c>
      <c r="P439">
        <v>3</v>
      </c>
      <c r="Q439">
        <v>0</v>
      </c>
      <c r="R439">
        <v>1</v>
      </c>
      <c r="U439" s="72">
        <f t="shared" si="62"/>
        <v>84</v>
      </c>
      <c r="V439" s="9">
        <f t="shared" si="63"/>
        <v>8</v>
      </c>
    </row>
    <row r="440" spans="1:22">
      <c r="A440" s="9" t="s">
        <v>104</v>
      </c>
      <c r="B440" s="9" t="s">
        <v>114</v>
      </c>
      <c r="C440" s="9" t="str">
        <f t="shared" si="64"/>
        <v>Rural SW WA (Cowlitz-Grays Harbor -Lewis - Mason -Pacific-Wahkiakum)</v>
      </c>
      <c r="D440" s="5" t="s">
        <v>88</v>
      </c>
      <c r="E440" s="7" t="s">
        <v>25</v>
      </c>
      <c r="F440">
        <v>0</v>
      </c>
      <c r="G440">
        <v>0</v>
      </c>
      <c r="H440">
        <v>0</v>
      </c>
      <c r="I440">
        <v>0</v>
      </c>
      <c r="J440">
        <v>0</v>
      </c>
      <c r="K440">
        <v>0</v>
      </c>
      <c r="L440">
        <v>0</v>
      </c>
      <c r="M440">
        <v>1</v>
      </c>
      <c r="N440">
        <v>0</v>
      </c>
      <c r="O440">
        <v>1</v>
      </c>
      <c r="P440">
        <v>2</v>
      </c>
      <c r="Q440">
        <v>1</v>
      </c>
      <c r="R440">
        <v>1</v>
      </c>
      <c r="U440" s="72">
        <f t="shared" si="62"/>
        <v>6</v>
      </c>
      <c r="V440" s="9">
        <f t="shared" si="63"/>
        <v>5</v>
      </c>
    </row>
    <row r="441" spans="1:22">
      <c r="A441" s="9" t="s">
        <v>104</v>
      </c>
      <c r="B441" s="9" t="s">
        <v>114</v>
      </c>
      <c r="C441" s="9" t="str">
        <f t="shared" si="64"/>
        <v>Pierce</v>
      </c>
      <c r="D441" s="5" t="s">
        <v>90</v>
      </c>
      <c r="E441" s="7" t="s">
        <v>27</v>
      </c>
      <c r="F441">
        <v>680</v>
      </c>
      <c r="G441">
        <v>609</v>
      </c>
      <c r="H441">
        <v>574</v>
      </c>
      <c r="I441">
        <v>560</v>
      </c>
      <c r="J441">
        <v>539</v>
      </c>
      <c r="K441">
        <v>555</v>
      </c>
      <c r="L441">
        <v>602</v>
      </c>
      <c r="M441">
        <v>538</v>
      </c>
      <c r="N441">
        <v>501</v>
      </c>
      <c r="O441">
        <v>551</v>
      </c>
      <c r="P441">
        <v>569</v>
      </c>
      <c r="Q441">
        <v>556</v>
      </c>
      <c r="R441">
        <v>555</v>
      </c>
      <c r="U441" s="72">
        <f t="shared" si="62"/>
        <v>7389</v>
      </c>
      <c r="V441" s="9">
        <f t="shared" si="63"/>
        <v>2231</v>
      </c>
    </row>
    <row r="442" spans="1:22">
      <c r="A442" s="9" t="s">
        <v>104</v>
      </c>
      <c r="B442" s="9" t="s">
        <v>114</v>
      </c>
      <c r="C442" s="9" t="str">
        <f t="shared" si="64"/>
        <v>Skagit-San Juan -Island</v>
      </c>
      <c r="D442" s="5" t="s">
        <v>91</v>
      </c>
      <c r="E442" s="7" t="s">
        <v>28</v>
      </c>
      <c r="F442">
        <v>21</v>
      </c>
      <c r="G442">
        <v>11</v>
      </c>
      <c r="H442">
        <v>9</v>
      </c>
      <c r="I442">
        <v>14</v>
      </c>
      <c r="J442">
        <v>7</v>
      </c>
      <c r="K442">
        <v>21</v>
      </c>
      <c r="L442">
        <v>23</v>
      </c>
      <c r="M442">
        <v>15</v>
      </c>
      <c r="N442">
        <v>30</v>
      </c>
      <c r="O442">
        <v>23</v>
      </c>
      <c r="P442">
        <v>25</v>
      </c>
      <c r="Q442">
        <v>26</v>
      </c>
      <c r="R442">
        <v>17</v>
      </c>
      <c r="U442" s="72">
        <f t="shared" si="62"/>
        <v>242</v>
      </c>
      <c r="V442" s="9">
        <f t="shared" si="63"/>
        <v>91</v>
      </c>
    </row>
    <row r="443" spans="1:22">
      <c r="A443" s="9" t="s">
        <v>104</v>
      </c>
      <c r="B443" s="9" t="s">
        <v>114</v>
      </c>
      <c r="C443" s="9" t="str">
        <f t="shared" si="64"/>
        <v>Skagit-San Juan -Island</v>
      </c>
      <c r="D443" s="5" t="s">
        <v>92</v>
      </c>
      <c r="E443" s="7" t="s">
        <v>29</v>
      </c>
      <c r="F443">
        <v>57</v>
      </c>
      <c r="G443">
        <v>60</v>
      </c>
      <c r="H443">
        <v>58</v>
      </c>
      <c r="I443">
        <v>70</v>
      </c>
      <c r="J443">
        <v>73</v>
      </c>
      <c r="K443">
        <v>63</v>
      </c>
      <c r="L443">
        <v>61</v>
      </c>
      <c r="M443">
        <v>71</v>
      </c>
      <c r="N443">
        <v>70</v>
      </c>
      <c r="O443">
        <v>32</v>
      </c>
      <c r="P443">
        <v>37</v>
      </c>
      <c r="Q443">
        <v>23</v>
      </c>
      <c r="R443">
        <v>25</v>
      </c>
      <c r="U443" s="72">
        <f t="shared" si="62"/>
        <v>700</v>
      </c>
      <c r="V443" s="9">
        <f t="shared" si="63"/>
        <v>117</v>
      </c>
    </row>
    <row r="444" spans="1:22">
      <c r="A444" s="9" t="s">
        <v>104</v>
      </c>
      <c r="B444" s="9" t="s">
        <v>114</v>
      </c>
      <c r="C444" s="9" t="str">
        <f t="shared" si="64"/>
        <v>Snohomish</v>
      </c>
      <c r="D444" s="5" t="s">
        <v>94</v>
      </c>
      <c r="E444" s="7" t="s">
        <v>31</v>
      </c>
      <c r="F444">
        <v>538</v>
      </c>
      <c r="G444">
        <v>454</v>
      </c>
      <c r="H444">
        <v>457</v>
      </c>
      <c r="I444">
        <v>429</v>
      </c>
      <c r="J444">
        <v>454</v>
      </c>
      <c r="K444">
        <v>415</v>
      </c>
      <c r="L444">
        <v>398</v>
      </c>
      <c r="M444">
        <v>393</v>
      </c>
      <c r="N444">
        <v>373</v>
      </c>
      <c r="O444">
        <v>282</v>
      </c>
      <c r="P444">
        <v>273</v>
      </c>
      <c r="Q444">
        <v>238</v>
      </c>
      <c r="R444">
        <v>253</v>
      </c>
      <c r="U444" s="72">
        <f t="shared" si="62"/>
        <v>4957</v>
      </c>
      <c r="V444" s="9">
        <f t="shared" si="63"/>
        <v>1046</v>
      </c>
    </row>
    <row r="445" spans="1:22">
      <c r="A445" s="9" t="s">
        <v>104</v>
      </c>
      <c r="B445" s="9" t="s">
        <v>114</v>
      </c>
      <c r="C445" s="9" t="str">
        <f t="shared" si="64"/>
        <v>Spokane</v>
      </c>
      <c r="D445" s="5" t="s">
        <v>95</v>
      </c>
      <c r="E445" s="7" t="s">
        <v>32</v>
      </c>
      <c r="F445">
        <v>432</v>
      </c>
      <c r="G445">
        <v>440</v>
      </c>
      <c r="H445">
        <v>395</v>
      </c>
      <c r="I445">
        <v>388</v>
      </c>
      <c r="J445">
        <v>454</v>
      </c>
      <c r="K445">
        <v>439</v>
      </c>
      <c r="L445">
        <v>367</v>
      </c>
      <c r="M445">
        <v>397</v>
      </c>
      <c r="N445">
        <v>404</v>
      </c>
      <c r="O445">
        <v>437</v>
      </c>
      <c r="P445">
        <v>404</v>
      </c>
      <c r="Q445">
        <v>432</v>
      </c>
      <c r="R445">
        <v>373</v>
      </c>
      <c r="U445" s="72">
        <f t="shared" si="62"/>
        <v>5362</v>
      </c>
      <c r="V445" s="9">
        <f t="shared" si="63"/>
        <v>1646</v>
      </c>
    </row>
    <row r="446" spans="1:22">
      <c r="A446" s="9" t="s">
        <v>104</v>
      </c>
      <c r="B446" s="9" t="s">
        <v>114</v>
      </c>
      <c r="C446" s="9" t="str">
        <f t="shared" si="64"/>
        <v>NE WA (Ferry, Stevens, Lincoln, Pend Orielle)</v>
      </c>
      <c r="D446" s="5" t="s">
        <v>96</v>
      </c>
      <c r="E446" s="7" t="s">
        <v>33</v>
      </c>
      <c r="F446">
        <v>11</v>
      </c>
      <c r="G446">
        <v>7</v>
      </c>
      <c r="H446">
        <v>8</v>
      </c>
      <c r="I446">
        <v>4</v>
      </c>
      <c r="J446">
        <v>10</v>
      </c>
      <c r="K446">
        <v>10</v>
      </c>
      <c r="L446">
        <v>2</v>
      </c>
      <c r="M446">
        <v>3</v>
      </c>
      <c r="N446">
        <v>10</v>
      </c>
      <c r="O446">
        <v>6</v>
      </c>
      <c r="P446">
        <v>4</v>
      </c>
      <c r="Q446">
        <v>6</v>
      </c>
      <c r="R446">
        <v>4</v>
      </c>
      <c r="U446" s="72">
        <f t="shared" si="62"/>
        <v>85</v>
      </c>
      <c r="V446" s="9">
        <f t="shared" si="63"/>
        <v>20</v>
      </c>
    </row>
    <row r="447" spans="1:22">
      <c r="A447" s="9" t="s">
        <v>104</v>
      </c>
      <c r="B447" s="9" t="s">
        <v>114</v>
      </c>
      <c r="C447" s="9" t="str">
        <f t="shared" si="64"/>
        <v>Thurston</v>
      </c>
      <c r="D447" s="5" t="s">
        <v>97</v>
      </c>
      <c r="E447" s="7" t="s">
        <v>34</v>
      </c>
      <c r="F447">
        <v>209</v>
      </c>
      <c r="G447">
        <v>175</v>
      </c>
      <c r="H447">
        <v>162</v>
      </c>
      <c r="I447">
        <v>169</v>
      </c>
      <c r="J447">
        <v>162</v>
      </c>
      <c r="K447">
        <v>149</v>
      </c>
      <c r="L447">
        <v>163</v>
      </c>
      <c r="M447">
        <v>157</v>
      </c>
      <c r="N447">
        <v>158</v>
      </c>
      <c r="O447">
        <v>84</v>
      </c>
      <c r="P447">
        <v>69</v>
      </c>
      <c r="Q447">
        <v>58</v>
      </c>
      <c r="R447">
        <v>54</v>
      </c>
      <c r="U447" s="72">
        <f t="shared" si="62"/>
        <v>1769</v>
      </c>
      <c r="V447" s="9">
        <f t="shared" si="63"/>
        <v>265</v>
      </c>
    </row>
    <row r="448" spans="1:22">
      <c r="A448" s="9" t="s">
        <v>104</v>
      </c>
      <c r="B448" s="9" t="s">
        <v>114</v>
      </c>
      <c r="C448" s="9" t="str">
        <f t="shared" si="64"/>
        <v>SE WA (Adams-Asotin-Columia-Garfield-Walla Walla-Whitman)</v>
      </c>
      <c r="D448" s="5" t="s">
        <v>99</v>
      </c>
      <c r="E448" s="7" t="s">
        <v>36</v>
      </c>
      <c r="F448">
        <v>77</v>
      </c>
      <c r="G448">
        <v>78</v>
      </c>
      <c r="H448">
        <v>67</v>
      </c>
      <c r="I448">
        <v>77</v>
      </c>
      <c r="J448">
        <v>82</v>
      </c>
      <c r="K448">
        <v>58</v>
      </c>
      <c r="L448">
        <v>85</v>
      </c>
      <c r="M448">
        <v>78</v>
      </c>
      <c r="N448">
        <v>78</v>
      </c>
      <c r="O448">
        <v>72</v>
      </c>
      <c r="P448">
        <v>71</v>
      </c>
      <c r="Q448">
        <v>68</v>
      </c>
      <c r="R448">
        <v>64</v>
      </c>
      <c r="U448" s="72">
        <f t="shared" si="62"/>
        <v>955</v>
      </c>
      <c r="V448" s="9">
        <f t="shared" si="63"/>
        <v>275</v>
      </c>
    </row>
    <row r="449" spans="1:22">
      <c r="A449" s="9" t="s">
        <v>104</v>
      </c>
      <c r="B449" s="9" t="s">
        <v>114</v>
      </c>
      <c r="C449" s="9" t="str">
        <f t="shared" si="64"/>
        <v>Whatcom</v>
      </c>
      <c r="D449" s="5" t="s">
        <v>100</v>
      </c>
      <c r="E449" s="7" t="s">
        <v>37</v>
      </c>
      <c r="F449">
        <v>252</v>
      </c>
      <c r="G449">
        <v>235</v>
      </c>
      <c r="H449">
        <v>226</v>
      </c>
      <c r="I449">
        <v>233</v>
      </c>
      <c r="J449">
        <v>210</v>
      </c>
      <c r="K449">
        <v>234</v>
      </c>
      <c r="L449">
        <v>201</v>
      </c>
      <c r="M449">
        <v>200</v>
      </c>
      <c r="N449">
        <v>212</v>
      </c>
      <c r="O449">
        <v>102</v>
      </c>
      <c r="P449">
        <v>124</v>
      </c>
      <c r="Q449">
        <v>97</v>
      </c>
      <c r="R449">
        <v>93</v>
      </c>
      <c r="U449" s="72">
        <f t="shared" si="62"/>
        <v>2419</v>
      </c>
      <c r="V449" s="9">
        <f t="shared" si="63"/>
        <v>416</v>
      </c>
    </row>
    <row r="450" spans="1:22">
      <c r="A450" s="9" t="s">
        <v>104</v>
      </c>
      <c r="B450" s="9" t="s">
        <v>114</v>
      </c>
      <c r="C450" s="9" t="str">
        <f t="shared" si="64"/>
        <v>SE WA (Adams-Asotin-Columia-Garfield-Walla Walla-Whitman)</v>
      </c>
      <c r="D450" s="5" t="s">
        <v>101</v>
      </c>
      <c r="E450" s="7" t="s">
        <v>38</v>
      </c>
      <c r="F450">
        <v>15</v>
      </c>
      <c r="G450">
        <v>16</v>
      </c>
      <c r="H450">
        <v>13</v>
      </c>
      <c r="I450">
        <v>9</v>
      </c>
      <c r="J450">
        <v>11</v>
      </c>
      <c r="K450">
        <v>3</v>
      </c>
      <c r="L450">
        <v>5</v>
      </c>
      <c r="M450">
        <v>8</v>
      </c>
      <c r="N450">
        <v>7</v>
      </c>
      <c r="O450">
        <v>8</v>
      </c>
      <c r="P450">
        <v>10</v>
      </c>
      <c r="Q450">
        <v>9</v>
      </c>
      <c r="R450">
        <v>3</v>
      </c>
      <c r="U450" s="72">
        <f t="shared" si="62"/>
        <v>117</v>
      </c>
      <c r="V450" s="9">
        <f t="shared" si="63"/>
        <v>30</v>
      </c>
    </row>
    <row r="451" spans="1:22">
      <c r="A451" s="9" t="s">
        <v>104</v>
      </c>
      <c r="B451" s="9" t="s">
        <v>114</v>
      </c>
      <c r="C451" s="9" t="str">
        <f t="shared" si="64"/>
        <v>Central WA (Grant-Kittitas-Klickitat-Skamania-Yakima)</v>
      </c>
      <c r="D451" s="5" t="s">
        <v>102</v>
      </c>
      <c r="E451" s="7" t="s">
        <v>39</v>
      </c>
      <c r="F451">
        <v>146</v>
      </c>
      <c r="G451">
        <v>136</v>
      </c>
      <c r="H451">
        <v>116</v>
      </c>
      <c r="I451">
        <v>143</v>
      </c>
      <c r="J451">
        <v>139</v>
      </c>
      <c r="K451">
        <v>140</v>
      </c>
      <c r="L451">
        <v>120</v>
      </c>
      <c r="M451">
        <v>126</v>
      </c>
      <c r="N451">
        <v>118</v>
      </c>
      <c r="O451">
        <v>111</v>
      </c>
      <c r="P451">
        <v>124</v>
      </c>
      <c r="Q451">
        <v>95</v>
      </c>
      <c r="R451">
        <v>77</v>
      </c>
      <c r="U451" s="72">
        <f t="shared" ref="U451:U514" si="65">SUM(F451:T451)</f>
        <v>1591</v>
      </c>
      <c r="V451" s="9">
        <f t="shared" ref="V451:V514" si="66">SUM(O451:T451)</f>
        <v>407</v>
      </c>
    </row>
    <row r="452" spans="1:22">
      <c r="A452" s="9" t="s">
        <v>105</v>
      </c>
      <c r="B452" s="9" t="s">
        <v>114</v>
      </c>
      <c r="C452" s="9" t="str">
        <f t="shared" si="64"/>
        <v>SE WA (Adams-Asotin-Columia-Garfield-Walla Walla-Whitman)</v>
      </c>
      <c r="D452" s="5" t="s">
        <v>64</v>
      </c>
      <c r="E452" s="7" t="s">
        <v>1</v>
      </c>
      <c r="F452">
        <v>2</v>
      </c>
      <c r="G452">
        <v>3</v>
      </c>
      <c r="H452">
        <v>2</v>
      </c>
      <c r="I452">
        <v>2</v>
      </c>
      <c r="J452">
        <v>2</v>
      </c>
      <c r="K452">
        <v>3</v>
      </c>
      <c r="L452">
        <v>1</v>
      </c>
      <c r="M452">
        <v>8</v>
      </c>
      <c r="N452">
        <v>1</v>
      </c>
      <c r="O452">
        <v>4</v>
      </c>
      <c r="P452">
        <v>7</v>
      </c>
      <c r="Q452">
        <v>10</v>
      </c>
      <c r="R452">
        <v>26</v>
      </c>
      <c r="U452" s="72">
        <f t="shared" si="65"/>
        <v>71</v>
      </c>
      <c r="V452" s="9">
        <f t="shared" si="66"/>
        <v>47</v>
      </c>
    </row>
    <row r="453" spans="1:22">
      <c r="A453" s="9" t="s">
        <v>105</v>
      </c>
      <c r="B453" s="9" t="s">
        <v>114</v>
      </c>
      <c r="C453" s="9" t="str">
        <f t="shared" si="64"/>
        <v>SE WA (Adams-Asotin-Columia-Garfield-Walla Walla-Whitman)</v>
      </c>
      <c r="D453" s="5" t="s">
        <v>65</v>
      </c>
      <c r="E453" s="7" t="s">
        <v>2</v>
      </c>
      <c r="F453">
        <v>13</v>
      </c>
      <c r="G453">
        <v>12</v>
      </c>
      <c r="H453">
        <v>13</v>
      </c>
      <c r="I453">
        <v>15</v>
      </c>
      <c r="J453">
        <v>8</v>
      </c>
      <c r="K453">
        <v>14</v>
      </c>
      <c r="L453">
        <v>8</v>
      </c>
      <c r="U453" s="72">
        <f t="shared" si="65"/>
        <v>83</v>
      </c>
      <c r="V453" s="9">
        <f t="shared" si="66"/>
        <v>0</v>
      </c>
    </row>
    <row r="454" spans="1:22">
      <c r="A454" s="9" t="s">
        <v>105</v>
      </c>
      <c r="B454" s="9" t="s">
        <v>114</v>
      </c>
      <c r="C454" s="9" t="str">
        <f t="shared" si="64"/>
        <v>Benton-Franklin</v>
      </c>
      <c r="D454" s="5" t="s">
        <v>66</v>
      </c>
      <c r="E454" s="7" t="s">
        <v>3</v>
      </c>
      <c r="F454">
        <v>141</v>
      </c>
      <c r="G454">
        <v>166</v>
      </c>
      <c r="H454">
        <v>149</v>
      </c>
      <c r="I454">
        <v>140</v>
      </c>
      <c r="J454">
        <v>137</v>
      </c>
      <c r="K454">
        <v>127</v>
      </c>
      <c r="L454">
        <v>139</v>
      </c>
      <c r="M454">
        <v>112</v>
      </c>
      <c r="N454">
        <v>118</v>
      </c>
      <c r="O454">
        <v>23</v>
      </c>
      <c r="P454">
        <v>20</v>
      </c>
      <c r="Q454">
        <v>31</v>
      </c>
      <c r="R454">
        <v>30</v>
      </c>
      <c r="U454" s="72">
        <f t="shared" si="65"/>
        <v>1333</v>
      </c>
      <c r="V454" s="9">
        <f t="shared" si="66"/>
        <v>104</v>
      </c>
    </row>
    <row r="455" spans="1:22">
      <c r="A455" s="9" t="s">
        <v>105</v>
      </c>
      <c r="B455" s="9" t="s">
        <v>114</v>
      </c>
      <c r="C455" s="9" t="str">
        <f t="shared" si="64"/>
        <v>Chelan-Douglas-Okanogan</v>
      </c>
      <c r="D455" s="5" t="s">
        <v>67</v>
      </c>
      <c r="E455" s="7" t="s">
        <v>4</v>
      </c>
      <c r="F455">
        <v>83</v>
      </c>
      <c r="G455">
        <v>71</v>
      </c>
      <c r="H455">
        <v>69</v>
      </c>
      <c r="I455">
        <v>79</v>
      </c>
      <c r="J455">
        <v>74</v>
      </c>
      <c r="K455">
        <v>63</v>
      </c>
      <c r="L455">
        <v>41</v>
      </c>
      <c r="M455">
        <v>40</v>
      </c>
      <c r="N455">
        <v>30</v>
      </c>
      <c r="O455">
        <v>39</v>
      </c>
      <c r="P455">
        <v>24</v>
      </c>
      <c r="Q455">
        <v>25</v>
      </c>
      <c r="R455">
        <v>24</v>
      </c>
      <c r="U455" s="72">
        <f t="shared" si="65"/>
        <v>662</v>
      </c>
      <c r="V455" s="9">
        <f t="shared" si="66"/>
        <v>112</v>
      </c>
    </row>
    <row r="456" spans="1:22">
      <c r="A456" s="9" t="s">
        <v>105</v>
      </c>
      <c r="B456" s="9" t="s">
        <v>114</v>
      </c>
      <c r="C456" s="9" t="str">
        <f t="shared" si="64"/>
        <v>Clallam-Jefferson-Kitsap</v>
      </c>
      <c r="D456" s="5" t="s">
        <v>68</v>
      </c>
      <c r="E456" s="7" t="s">
        <v>5</v>
      </c>
      <c r="F456">
        <v>20</v>
      </c>
      <c r="G456">
        <v>25</v>
      </c>
      <c r="H456">
        <v>27</v>
      </c>
      <c r="I456">
        <v>31</v>
      </c>
      <c r="J456">
        <v>29</v>
      </c>
      <c r="K456">
        <v>29</v>
      </c>
      <c r="L456">
        <v>27</v>
      </c>
      <c r="M456">
        <v>17</v>
      </c>
      <c r="N456">
        <v>9</v>
      </c>
      <c r="U456" s="72">
        <f t="shared" si="65"/>
        <v>214</v>
      </c>
      <c r="V456" s="9">
        <f t="shared" si="66"/>
        <v>0</v>
      </c>
    </row>
    <row r="457" spans="1:22">
      <c r="A457" s="9" t="s">
        <v>105</v>
      </c>
      <c r="B457" s="9" t="s">
        <v>114</v>
      </c>
      <c r="C457" s="9" t="str">
        <f t="shared" si="64"/>
        <v>Clark</v>
      </c>
      <c r="D457" s="5" t="s">
        <v>69</v>
      </c>
      <c r="E457" s="6" t="s">
        <v>6</v>
      </c>
      <c r="F457">
        <v>337</v>
      </c>
      <c r="G457">
        <v>329</v>
      </c>
      <c r="H457">
        <v>305</v>
      </c>
      <c r="I457">
        <v>325</v>
      </c>
      <c r="J457">
        <v>302</v>
      </c>
      <c r="K457">
        <v>267</v>
      </c>
      <c r="L457">
        <v>277</v>
      </c>
      <c r="M457">
        <v>274</v>
      </c>
      <c r="N457">
        <v>266</v>
      </c>
      <c r="O457">
        <v>182</v>
      </c>
      <c r="P457">
        <v>166</v>
      </c>
      <c r="Q457">
        <v>128</v>
      </c>
      <c r="R457">
        <v>148</v>
      </c>
      <c r="U457" s="72">
        <f t="shared" si="65"/>
        <v>3306</v>
      </c>
      <c r="V457" s="9">
        <f t="shared" si="66"/>
        <v>624</v>
      </c>
    </row>
    <row r="458" spans="1:22">
      <c r="A458" s="9" t="s">
        <v>105</v>
      </c>
      <c r="B458" s="9" t="s">
        <v>114</v>
      </c>
      <c r="C458" s="9" t="str">
        <f t="shared" si="64"/>
        <v>Rural SW WA (Cowlitz-Grays Harbor -Lewis - Mason -Pacific-Wahkiakum)</v>
      </c>
      <c r="D458" s="5" t="s">
        <v>71</v>
      </c>
      <c r="E458" s="6" t="s">
        <v>8</v>
      </c>
      <c r="F458">
        <v>54</v>
      </c>
      <c r="G458">
        <v>53</v>
      </c>
      <c r="H458">
        <v>59</v>
      </c>
      <c r="I458">
        <v>61</v>
      </c>
      <c r="J458">
        <v>61</v>
      </c>
      <c r="K458">
        <v>52</v>
      </c>
      <c r="L458">
        <v>46</v>
      </c>
      <c r="M458">
        <v>50</v>
      </c>
      <c r="N458">
        <v>43</v>
      </c>
      <c r="O458">
        <v>30</v>
      </c>
      <c r="P458">
        <v>22</v>
      </c>
      <c r="Q458">
        <v>18</v>
      </c>
      <c r="R458">
        <v>26</v>
      </c>
      <c r="U458" s="72">
        <f t="shared" si="65"/>
        <v>575</v>
      </c>
      <c r="V458" s="9">
        <f t="shared" si="66"/>
        <v>96</v>
      </c>
    </row>
    <row r="459" spans="1:22">
      <c r="A459" s="9" t="s">
        <v>105</v>
      </c>
      <c r="B459" s="9" t="s">
        <v>114</v>
      </c>
      <c r="C459" s="9" t="str">
        <f t="shared" si="64"/>
        <v>NE WA (Ferry, Stevens, Lincoln, Pend Orielle)</v>
      </c>
      <c r="D459" s="5" t="s">
        <v>73</v>
      </c>
      <c r="E459" s="6" t="s">
        <v>10</v>
      </c>
      <c r="F459">
        <v>4</v>
      </c>
      <c r="G459">
        <v>2</v>
      </c>
      <c r="I459">
        <v>2</v>
      </c>
      <c r="J459">
        <v>1</v>
      </c>
      <c r="L459">
        <v>3</v>
      </c>
      <c r="M459">
        <v>2</v>
      </c>
      <c r="N459">
        <v>2</v>
      </c>
      <c r="O459">
        <v>9</v>
      </c>
      <c r="P459">
        <v>3</v>
      </c>
      <c r="Q459">
        <v>2</v>
      </c>
      <c r="R459">
        <v>8</v>
      </c>
      <c r="U459" s="72">
        <f t="shared" si="65"/>
        <v>38</v>
      </c>
      <c r="V459" s="9">
        <f t="shared" si="66"/>
        <v>22</v>
      </c>
    </row>
    <row r="460" spans="1:22">
      <c r="A460" s="9" t="s">
        <v>105</v>
      </c>
      <c r="B460" s="9" t="s">
        <v>114</v>
      </c>
      <c r="C460" s="9" t="str">
        <f t="shared" si="64"/>
        <v>Benton-Franklin</v>
      </c>
      <c r="D460" s="5" t="s">
        <v>74</v>
      </c>
      <c r="E460" s="6" t="s">
        <v>11</v>
      </c>
      <c r="F460">
        <v>34</v>
      </c>
      <c r="G460">
        <v>47</v>
      </c>
      <c r="H460">
        <v>43</v>
      </c>
      <c r="I460">
        <v>36</v>
      </c>
      <c r="J460">
        <v>47</v>
      </c>
      <c r="K460">
        <v>40</v>
      </c>
      <c r="L460">
        <v>34</v>
      </c>
      <c r="M460">
        <v>42</v>
      </c>
      <c r="N460">
        <v>38</v>
      </c>
      <c r="O460">
        <v>48</v>
      </c>
      <c r="P460">
        <v>52</v>
      </c>
      <c r="Q460">
        <v>46</v>
      </c>
      <c r="R460">
        <v>32</v>
      </c>
      <c r="U460" s="72">
        <f t="shared" si="65"/>
        <v>539</v>
      </c>
      <c r="V460" s="9">
        <f t="shared" si="66"/>
        <v>178</v>
      </c>
    </row>
    <row r="461" spans="1:22">
      <c r="A461" s="9" t="s">
        <v>105</v>
      </c>
      <c r="B461" s="9" t="s">
        <v>114</v>
      </c>
      <c r="C461" s="9" t="str">
        <f t="shared" si="64"/>
        <v>Central WA (Grant-Kittitas-Klickitat-Skamania-Yakima)</v>
      </c>
      <c r="D461" s="5" t="s">
        <v>76</v>
      </c>
      <c r="E461" s="6" t="s">
        <v>13</v>
      </c>
      <c r="F461">
        <v>50</v>
      </c>
      <c r="G461">
        <v>53</v>
      </c>
      <c r="H461">
        <v>50</v>
      </c>
      <c r="I461">
        <v>49</v>
      </c>
      <c r="J461">
        <v>48</v>
      </c>
      <c r="K461">
        <v>51</v>
      </c>
      <c r="L461">
        <v>43</v>
      </c>
      <c r="M461">
        <v>29</v>
      </c>
      <c r="N461">
        <v>22</v>
      </c>
      <c r="O461">
        <v>15</v>
      </c>
      <c r="P461">
        <v>7</v>
      </c>
      <c r="Q461">
        <v>11</v>
      </c>
      <c r="R461">
        <v>10</v>
      </c>
      <c r="U461" s="72">
        <f t="shared" si="65"/>
        <v>438</v>
      </c>
      <c r="V461" s="9">
        <f t="shared" si="66"/>
        <v>43</v>
      </c>
    </row>
    <row r="462" spans="1:22">
      <c r="A462" s="9" t="s">
        <v>105</v>
      </c>
      <c r="B462" s="9" t="s">
        <v>114</v>
      </c>
      <c r="C462" s="9" t="str">
        <f t="shared" si="64"/>
        <v>Rural SW WA (Cowlitz-Grays Harbor -Lewis - Mason -Pacific-Wahkiakum)</v>
      </c>
      <c r="D462" s="5" t="s">
        <v>77</v>
      </c>
      <c r="E462" s="6" t="s">
        <v>14</v>
      </c>
      <c r="F462">
        <v>21</v>
      </c>
      <c r="G462">
        <v>14</v>
      </c>
      <c r="H462">
        <v>25</v>
      </c>
      <c r="I462">
        <v>23</v>
      </c>
      <c r="J462">
        <v>10</v>
      </c>
      <c r="K462">
        <v>16</v>
      </c>
      <c r="L462">
        <v>25</v>
      </c>
      <c r="M462">
        <v>18</v>
      </c>
      <c r="N462">
        <v>21</v>
      </c>
      <c r="P462">
        <v>1</v>
      </c>
      <c r="U462" s="72">
        <f t="shared" si="65"/>
        <v>174</v>
      </c>
      <c r="V462" s="9">
        <f t="shared" si="66"/>
        <v>1</v>
      </c>
    </row>
    <row r="463" spans="1:22">
      <c r="A463" s="9" t="s">
        <v>105</v>
      </c>
      <c r="B463" s="9" t="s">
        <v>114</v>
      </c>
      <c r="C463" s="9" t="str">
        <f t="shared" si="64"/>
        <v>Skagit-San Juan -Island</v>
      </c>
      <c r="D463" s="5" t="s">
        <v>78</v>
      </c>
      <c r="E463" s="7" t="s">
        <v>15</v>
      </c>
      <c r="F463">
        <v>71</v>
      </c>
      <c r="G463">
        <v>30</v>
      </c>
      <c r="H463">
        <v>28</v>
      </c>
      <c r="I463">
        <v>31</v>
      </c>
      <c r="J463">
        <v>13</v>
      </c>
      <c r="K463">
        <v>26</v>
      </c>
      <c r="L463">
        <v>23</v>
      </c>
      <c r="M463">
        <v>25</v>
      </c>
      <c r="N463">
        <v>18</v>
      </c>
      <c r="O463">
        <v>7</v>
      </c>
      <c r="P463">
        <v>5</v>
      </c>
      <c r="Q463">
        <v>4</v>
      </c>
      <c r="R463">
        <v>5</v>
      </c>
      <c r="U463" s="72">
        <f t="shared" si="65"/>
        <v>286</v>
      </c>
      <c r="V463" s="9">
        <f t="shared" si="66"/>
        <v>21</v>
      </c>
    </row>
    <row r="464" spans="1:22">
      <c r="A464" s="9" t="s">
        <v>105</v>
      </c>
      <c r="B464" s="9" t="s">
        <v>114</v>
      </c>
      <c r="C464" s="9" t="str">
        <f t="shared" si="64"/>
        <v>Clallam-Jefferson-Kitsap</v>
      </c>
      <c r="D464" s="5" t="s">
        <v>79</v>
      </c>
      <c r="E464" s="6" t="s">
        <v>16</v>
      </c>
      <c r="F464">
        <v>37</v>
      </c>
      <c r="G464">
        <v>17</v>
      </c>
      <c r="H464">
        <v>19</v>
      </c>
      <c r="I464">
        <v>20</v>
      </c>
      <c r="J464">
        <v>13</v>
      </c>
      <c r="K464">
        <v>17</v>
      </c>
      <c r="L464">
        <v>14</v>
      </c>
      <c r="M464">
        <v>14</v>
      </c>
      <c r="N464">
        <v>7</v>
      </c>
      <c r="P464">
        <v>2</v>
      </c>
      <c r="Q464">
        <v>2</v>
      </c>
      <c r="R464">
        <v>6</v>
      </c>
      <c r="U464" s="72">
        <f t="shared" si="65"/>
        <v>168</v>
      </c>
      <c r="V464" s="9">
        <f t="shared" si="66"/>
        <v>10</v>
      </c>
    </row>
    <row r="465" spans="1:22">
      <c r="A465" s="9" t="s">
        <v>105</v>
      </c>
      <c r="B465" s="9" t="s">
        <v>114</v>
      </c>
      <c r="C465" s="9" t="str">
        <f t="shared" si="64"/>
        <v>King</v>
      </c>
      <c r="D465" s="4" t="s">
        <v>80</v>
      </c>
      <c r="E465" s="7" t="s">
        <v>17</v>
      </c>
      <c r="F465">
        <v>3529</v>
      </c>
      <c r="G465">
        <v>3016</v>
      </c>
      <c r="H465">
        <v>2812</v>
      </c>
      <c r="I465">
        <v>2975</v>
      </c>
      <c r="J465">
        <v>2936</v>
      </c>
      <c r="K465">
        <v>2997</v>
      </c>
      <c r="L465">
        <v>3161</v>
      </c>
      <c r="M465">
        <v>3071</v>
      </c>
      <c r="N465">
        <v>3065</v>
      </c>
      <c r="O465">
        <v>2758</v>
      </c>
      <c r="P465">
        <v>2790</v>
      </c>
      <c r="Q465">
        <v>2548</v>
      </c>
      <c r="R465">
        <v>2566</v>
      </c>
      <c r="U465" s="72">
        <f t="shared" si="65"/>
        <v>38224</v>
      </c>
      <c r="V465" s="9">
        <f t="shared" si="66"/>
        <v>10662</v>
      </c>
    </row>
    <row r="466" spans="1:22">
      <c r="A466" s="9" t="s">
        <v>105</v>
      </c>
      <c r="B466" s="9" t="s">
        <v>114</v>
      </c>
      <c r="C466" s="9" t="str">
        <f t="shared" si="64"/>
        <v>Clallam-Jefferson-Kitsap</v>
      </c>
      <c r="D466" s="5" t="s">
        <v>81</v>
      </c>
      <c r="E466" s="7" t="s">
        <v>18</v>
      </c>
      <c r="F466">
        <v>219</v>
      </c>
      <c r="G466">
        <v>178</v>
      </c>
      <c r="H466">
        <v>180</v>
      </c>
      <c r="I466">
        <v>153</v>
      </c>
      <c r="J466">
        <v>147</v>
      </c>
      <c r="K466">
        <v>168</v>
      </c>
      <c r="L466">
        <v>165</v>
      </c>
      <c r="M466">
        <v>142</v>
      </c>
      <c r="N466">
        <v>148</v>
      </c>
      <c r="O466">
        <v>74</v>
      </c>
      <c r="P466">
        <v>50</v>
      </c>
      <c r="Q466">
        <v>43</v>
      </c>
      <c r="R466">
        <v>47</v>
      </c>
      <c r="U466" s="72">
        <f t="shared" si="65"/>
        <v>1714</v>
      </c>
      <c r="V466" s="9">
        <f t="shared" si="66"/>
        <v>214</v>
      </c>
    </row>
    <row r="467" spans="1:22">
      <c r="A467" s="9" t="s">
        <v>105</v>
      </c>
      <c r="B467" s="9" t="s">
        <v>114</v>
      </c>
      <c r="C467" s="9" t="str">
        <f t="shared" si="64"/>
        <v>Central WA (Grant-Kittitas-Klickitat-Skamania-Yakima)</v>
      </c>
      <c r="D467" s="5" t="s">
        <v>82</v>
      </c>
      <c r="E467" s="7" t="s">
        <v>19</v>
      </c>
      <c r="F467">
        <v>10</v>
      </c>
      <c r="G467">
        <v>5</v>
      </c>
      <c r="H467">
        <v>11</v>
      </c>
      <c r="I467">
        <v>7</v>
      </c>
      <c r="J467">
        <v>7</v>
      </c>
      <c r="K467">
        <v>12</v>
      </c>
      <c r="L467">
        <v>14</v>
      </c>
      <c r="M467">
        <v>9</v>
      </c>
      <c r="N467">
        <v>7</v>
      </c>
      <c r="U467" s="72">
        <f t="shared" si="65"/>
        <v>82</v>
      </c>
      <c r="V467" s="9">
        <f t="shared" si="66"/>
        <v>0</v>
      </c>
    </row>
    <row r="468" spans="1:22">
      <c r="A468" s="9" t="s">
        <v>105</v>
      </c>
      <c r="B468" s="9" t="s">
        <v>114</v>
      </c>
      <c r="C468" s="9" t="str">
        <f t="shared" si="64"/>
        <v>Central WA (Grant-Kittitas-Klickitat-Skamania-Yakima)</v>
      </c>
      <c r="D468" s="5" t="s">
        <v>83</v>
      </c>
      <c r="E468" s="7" t="s">
        <v>20</v>
      </c>
      <c r="F468">
        <v>8</v>
      </c>
      <c r="G468">
        <v>15</v>
      </c>
      <c r="H468">
        <v>5</v>
      </c>
      <c r="I468">
        <v>20</v>
      </c>
      <c r="J468">
        <v>8</v>
      </c>
      <c r="K468">
        <v>9</v>
      </c>
      <c r="L468">
        <v>11</v>
      </c>
      <c r="M468">
        <v>2</v>
      </c>
      <c r="N468">
        <v>2</v>
      </c>
      <c r="U468" s="72">
        <f t="shared" si="65"/>
        <v>80</v>
      </c>
      <c r="V468" s="9">
        <f t="shared" si="66"/>
        <v>0</v>
      </c>
    </row>
    <row r="469" spans="1:22">
      <c r="A469" s="9" t="s">
        <v>105</v>
      </c>
      <c r="B469" s="9" t="s">
        <v>114</v>
      </c>
      <c r="C469" s="9" t="str">
        <f t="shared" ref="C469:C532" si="67">VLOOKUP(D469,$AL$4:$AN$42,3,)</f>
        <v>Rural SW WA (Cowlitz-Grays Harbor -Lewis - Mason -Pacific-Wahkiakum)</v>
      </c>
      <c r="D469" s="5" t="s">
        <v>84</v>
      </c>
      <c r="E469" s="7" t="s">
        <v>21</v>
      </c>
      <c r="F469">
        <v>39</v>
      </c>
      <c r="G469">
        <v>31</v>
      </c>
      <c r="H469">
        <v>31</v>
      </c>
      <c r="I469">
        <v>36</v>
      </c>
      <c r="J469">
        <v>42</v>
      </c>
      <c r="K469">
        <v>32</v>
      </c>
      <c r="L469">
        <v>32</v>
      </c>
      <c r="M469">
        <v>32</v>
      </c>
      <c r="N469">
        <v>29</v>
      </c>
      <c r="O469">
        <v>4</v>
      </c>
      <c r="P469">
        <v>6</v>
      </c>
      <c r="R469">
        <v>1</v>
      </c>
      <c r="U469" s="72">
        <f t="shared" si="65"/>
        <v>315</v>
      </c>
      <c r="V469" s="9">
        <f t="shared" si="66"/>
        <v>11</v>
      </c>
    </row>
    <row r="470" spans="1:22">
      <c r="A470" s="9" t="s">
        <v>105</v>
      </c>
      <c r="B470" s="9" t="s">
        <v>114</v>
      </c>
      <c r="C470" s="9" t="str">
        <f t="shared" si="67"/>
        <v>NE WA (Ferry, Stevens, Lincoln, Pend Orielle)</v>
      </c>
      <c r="D470" s="5" t="s">
        <v>85</v>
      </c>
      <c r="E470" s="7" t="s">
        <v>22</v>
      </c>
      <c r="F470">
        <v>10</v>
      </c>
      <c r="G470">
        <v>14</v>
      </c>
      <c r="H470">
        <v>13</v>
      </c>
      <c r="I470">
        <v>5</v>
      </c>
      <c r="J470">
        <v>7</v>
      </c>
      <c r="K470">
        <v>10</v>
      </c>
      <c r="L470">
        <v>5</v>
      </c>
      <c r="M470">
        <v>9</v>
      </c>
      <c r="N470">
        <v>8</v>
      </c>
      <c r="O470">
        <v>4</v>
      </c>
      <c r="P470">
        <v>8</v>
      </c>
      <c r="Q470">
        <v>7</v>
      </c>
      <c r="R470">
        <v>9</v>
      </c>
      <c r="U470" s="72">
        <f t="shared" si="65"/>
        <v>109</v>
      </c>
      <c r="V470" s="9">
        <f t="shared" si="66"/>
        <v>28</v>
      </c>
    </row>
    <row r="471" spans="1:22">
      <c r="A471" s="9" t="s">
        <v>105</v>
      </c>
      <c r="B471" s="9" t="s">
        <v>114</v>
      </c>
      <c r="C471" s="9" t="str">
        <f t="shared" si="67"/>
        <v>Rural SW WA (Cowlitz-Grays Harbor -Lewis - Mason -Pacific-Wahkiakum)</v>
      </c>
      <c r="D471" s="5" t="s">
        <v>86</v>
      </c>
      <c r="E471" s="7" t="s">
        <v>23</v>
      </c>
      <c r="F471">
        <v>13</v>
      </c>
      <c r="G471">
        <v>14</v>
      </c>
      <c r="H471">
        <v>9</v>
      </c>
      <c r="I471">
        <v>10</v>
      </c>
      <c r="J471">
        <v>13</v>
      </c>
      <c r="K471">
        <v>8</v>
      </c>
      <c r="L471">
        <v>11</v>
      </c>
      <c r="M471">
        <v>8</v>
      </c>
      <c r="N471">
        <v>11</v>
      </c>
      <c r="U471" s="72">
        <f t="shared" si="65"/>
        <v>97</v>
      </c>
      <c r="V471" s="9">
        <f t="shared" si="66"/>
        <v>0</v>
      </c>
    </row>
    <row r="472" spans="1:22">
      <c r="A472" s="9" t="s">
        <v>105</v>
      </c>
      <c r="B472" s="9" t="s">
        <v>114</v>
      </c>
      <c r="C472" s="9" t="str">
        <f t="shared" si="67"/>
        <v>Chelan-Douglas-Okanogan</v>
      </c>
      <c r="D472" s="5" t="s">
        <v>87</v>
      </c>
      <c r="E472" s="7" t="s">
        <v>24</v>
      </c>
      <c r="G472">
        <v>6</v>
      </c>
      <c r="H472">
        <v>3</v>
      </c>
      <c r="I472">
        <v>8</v>
      </c>
      <c r="J472">
        <v>2</v>
      </c>
      <c r="K472">
        <v>3</v>
      </c>
      <c r="L472">
        <v>6</v>
      </c>
      <c r="M472">
        <v>1</v>
      </c>
      <c r="N472">
        <v>4</v>
      </c>
      <c r="O472">
        <v>2</v>
      </c>
      <c r="P472">
        <v>1</v>
      </c>
      <c r="R472">
        <v>3</v>
      </c>
      <c r="U472" s="72">
        <f t="shared" si="65"/>
        <v>39</v>
      </c>
      <c r="V472" s="9">
        <f t="shared" si="66"/>
        <v>6</v>
      </c>
    </row>
    <row r="473" spans="1:22">
      <c r="A473" s="9" t="s">
        <v>105</v>
      </c>
      <c r="B473" s="9" t="s">
        <v>114</v>
      </c>
      <c r="C473" s="9" t="str">
        <f t="shared" si="67"/>
        <v>Rural SW WA (Cowlitz-Grays Harbor -Lewis - Mason -Pacific-Wahkiakum)</v>
      </c>
      <c r="D473" s="5" t="s">
        <v>88</v>
      </c>
      <c r="E473" s="7" t="s">
        <v>25</v>
      </c>
      <c r="N473">
        <v>2</v>
      </c>
      <c r="O473">
        <v>2</v>
      </c>
      <c r="Q473">
        <v>3</v>
      </c>
      <c r="R473">
        <v>1</v>
      </c>
      <c r="U473" s="72">
        <f t="shared" si="65"/>
        <v>8</v>
      </c>
      <c r="V473" s="9">
        <f t="shared" si="66"/>
        <v>6</v>
      </c>
    </row>
    <row r="474" spans="1:22">
      <c r="A474" s="9" t="s">
        <v>105</v>
      </c>
      <c r="B474" s="9" t="s">
        <v>114</v>
      </c>
      <c r="C474" s="9" t="str">
        <f t="shared" si="67"/>
        <v>Pierce</v>
      </c>
      <c r="D474" s="5" t="s">
        <v>90</v>
      </c>
      <c r="E474" s="7" t="s">
        <v>27</v>
      </c>
      <c r="F474">
        <v>705</v>
      </c>
      <c r="G474">
        <v>662</v>
      </c>
      <c r="H474">
        <v>614</v>
      </c>
      <c r="I474">
        <v>608</v>
      </c>
      <c r="J474">
        <v>586</v>
      </c>
      <c r="K474">
        <v>553</v>
      </c>
      <c r="L474">
        <v>615</v>
      </c>
      <c r="M474">
        <v>616</v>
      </c>
      <c r="N474">
        <v>549</v>
      </c>
      <c r="O474">
        <v>568</v>
      </c>
      <c r="P474">
        <v>556</v>
      </c>
      <c r="Q474">
        <v>524</v>
      </c>
      <c r="R474">
        <v>542</v>
      </c>
      <c r="U474" s="72">
        <f t="shared" si="65"/>
        <v>7698</v>
      </c>
      <c r="V474" s="9">
        <f t="shared" si="66"/>
        <v>2190</v>
      </c>
    </row>
    <row r="475" spans="1:22">
      <c r="A475" s="9" t="s">
        <v>105</v>
      </c>
      <c r="B475" s="9" t="s">
        <v>114</v>
      </c>
      <c r="C475" s="9" t="str">
        <f t="shared" si="67"/>
        <v>Skagit-San Juan -Island</v>
      </c>
      <c r="D475" s="5" t="s">
        <v>91</v>
      </c>
      <c r="E475" s="7" t="s">
        <v>28</v>
      </c>
      <c r="F475">
        <v>22</v>
      </c>
      <c r="G475">
        <v>11</v>
      </c>
      <c r="H475">
        <v>10</v>
      </c>
      <c r="I475">
        <v>10</v>
      </c>
      <c r="J475">
        <v>11</v>
      </c>
      <c r="K475">
        <v>6</v>
      </c>
      <c r="L475">
        <v>26</v>
      </c>
      <c r="M475">
        <v>20</v>
      </c>
      <c r="N475">
        <v>16</v>
      </c>
      <c r="O475">
        <v>30</v>
      </c>
      <c r="P475">
        <v>25</v>
      </c>
      <c r="Q475">
        <v>22</v>
      </c>
      <c r="R475">
        <v>24</v>
      </c>
      <c r="U475" s="72">
        <f t="shared" si="65"/>
        <v>233</v>
      </c>
      <c r="V475" s="9">
        <f t="shared" si="66"/>
        <v>101</v>
      </c>
    </row>
    <row r="476" spans="1:22">
      <c r="A476" s="9" t="s">
        <v>105</v>
      </c>
      <c r="B476" s="9" t="s">
        <v>114</v>
      </c>
      <c r="C476" s="9" t="str">
        <f t="shared" si="67"/>
        <v>Skagit-San Juan -Island</v>
      </c>
      <c r="D476" s="5" t="s">
        <v>92</v>
      </c>
      <c r="E476" s="7" t="s">
        <v>29</v>
      </c>
      <c r="F476">
        <v>68</v>
      </c>
      <c r="G476">
        <v>54</v>
      </c>
      <c r="H476">
        <v>63</v>
      </c>
      <c r="I476">
        <v>52</v>
      </c>
      <c r="J476">
        <v>72</v>
      </c>
      <c r="K476">
        <v>65</v>
      </c>
      <c r="L476">
        <v>56</v>
      </c>
      <c r="M476">
        <v>64</v>
      </c>
      <c r="N476">
        <v>68</v>
      </c>
      <c r="O476">
        <v>32</v>
      </c>
      <c r="P476">
        <v>29</v>
      </c>
      <c r="Q476">
        <v>26</v>
      </c>
      <c r="R476">
        <v>20</v>
      </c>
      <c r="U476" s="72">
        <f t="shared" si="65"/>
        <v>669</v>
      </c>
      <c r="V476" s="9">
        <f t="shared" si="66"/>
        <v>107</v>
      </c>
    </row>
    <row r="477" spans="1:22">
      <c r="A477" s="9" t="s">
        <v>105</v>
      </c>
      <c r="B477" s="9" t="s">
        <v>114</v>
      </c>
      <c r="C477" s="9" t="str">
        <f t="shared" si="67"/>
        <v>Snohomish</v>
      </c>
      <c r="D477" s="5" t="s">
        <v>94</v>
      </c>
      <c r="E477" s="7" t="s">
        <v>31</v>
      </c>
      <c r="F477">
        <v>547</v>
      </c>
      <c r="G477">
        <v>540</v>
      </c>
      <c r="H477">
        <v>463</v>
      </c>
      <c r="I477">
        <v>508</v>
      </c>
      <c r="J477">
        <v>452</v>
      </c>
      <c r="K477">
        <v>504</v>
      </c>
      <c r="L477">
        <v>460</v>
      </c>
      <c r="M477">
        <v>408</v>
      </c>
      <c r="N477">
        <v>436</v>
      </c>
      <c r="O477">
        <v>256</v>
      </c>
      <c r="P477">
        <v>251</v>
      </c>
      <c r="Q477">
        <v>244</v>
      </c>
      <c r="R477">
        <v>222</v>
      </c>
      <c r="U477" s="72">
        <f t="shared" si="65"/>
        <v>5291</v>
      </c>
      <c r="V477" s="9">
        <f t="shared" si="66"/>
        <v>973</v>
      </c>
    </row>
    <row r="478" spans="1:22">
      <c r="A478" s="9" t="s">
        <v>105</v>
      </c>
      <c r="B478" s="9" t="s">
        <v>114</v>
      </c>
      <c r="C478" s="9" t="str">
        <f t="shared" si="67"/>
        <v>Spokane</v>
      </c>
      <c r="D478" s="5" t="s">
        <v>95</v>
      </c>
      <c r="E478" s="7" t="s">
        <v>32</v>
      </c>
      <c r="F478">
        <v>504</v>
      </c>
      <c r="G478">
        <v>364</v>
      </c>
      <c r="H478">
        <v>422</v>
      </c>
      <c r="I478">
        <v>387</v>
      </c>
      <c r="J478">
        <v>374</v>
      </c>
      <c r="K478">
        <v>429</v>
      </c>
      <c r="L478">
        <v>411</v>
      </c>
      <c r="M478">
        <v>357</v>
      </c>
      <c r="N478">
        <v>409</v>
      </c>
      <c r="O478">
        <v>389</v>
      </c>
      <c r="P478">
        <v>432</v>
      </c>
      <c r="Q478">
        <v>387</v>
      </c>
      <c r="R478">
        <v>412</v>
      </c>
      <c r="U478" s="72">
        <f t="shared" si="65"/>
        <v>5277</v>
      </c>
      <c r="V478" s="9">
        <f t="shared" si="66"/>
        <v>1620</v>
      </c>
    </row>
    <row r="479" spans="1:22">
      <c r="A479" s="9" t="s">
        <v>105</v>
      </c>
      <c r="B479" s="9" t="s">
        <v>114</v>
      </c>
      <c r="C479" s="9" t="str">
        <f t="shared" si="67"/>
        <v>NE WA (Ferry, Stevens, Lincoln, Pend Orielle)</v>
      </c>
      <c r="D479" s="5" t="s">
        <v>96</v>
      </c>
      <c r="E479" s="7" t="s">
        <v>33</v>
      </c>
      <c r="F479">
        <v>11</v>
      </c>
      <c r="G479">
        <v>6</v>
      </c>
      <c r="H479">
        <v>12</v>
      </c>
      <c r="I479">
        <v>9</v>
      </c>
      <c r="J479">
        <v>7</v>
      </c>
      <c r="K479">
        <v>12</v>
      </c>
      <c r="L479">
        <v>4</v>
      </c>
      <c r="M479">
        <v>7</v>
      </c>
      <c r="N479">
        <v>3</v>
      </c>
      <c r="P479">
        <v>1</v>
      </c>
      <c r="R479">
        <v>3</v>
      </c>
      <c r="U479" s="72">
        <f t="shared" si="65"/>
        <v>75</v>
      </c>
      <c r="V479" s="9">
        <f t="shared" si="66"/>
        <v>4</v>
      </c>
    </row>
    <row r="480" spans="1:22">
      <c r="A480" s="9" t="s">
        <v>105</v>
      </c>
      <c r="B480" s="9" t="s">
        <v>114</v>
      </c>
      <c r="C480" s="9" t="str">
        <f t="shared" si="67"/>
        <v>Thurston</v>
      </c>
      <c r="D480" s="5" t="s">
        <v>97</v>
      </c>
      <c r="E480" s="7" t="s">
        <v>34</v>
      </c>
      <c r="F480">
        <v>195</v>
      </c>
      <c r="G480">
        <v>156</v>
      </c>
      <c r="H480">
        <v>163</v>
      </c>
      <c r="I480">
        <v>143</v>
      </c>
      <c r="J480">
        <v>164</v>
      </c>
      <c r="K480">
        <v>161</v>
      </c>
      <c r="L480">
        <v>172</v>
      </c>
      <c r="M480">
        <v>158</v>
      </c>
      <c r="N480">
        <v>153</v>
      </c>
      <c r="O480">
        <v>59</v>
      </c>
      <c r="P480">
        <v>78</v>
      </c>
      <c r="Q480">
        <v>59</v>
      </c>
      <c r="R480">
        <v>53</v>
      </c>
      <c r="U480" s="72">
        <f t="shared" si="65"/>
        <v>1714</v>
      </c>
      <c r="V480" s="9">
        <f t="shared" si="66"/>
        <v>249</v>
      </c>
    </row>
    <row r="481" spans="1:22">
      <c r="A481" s="9" t="s">
        <v>105</v>
      </c>
      <c r="B481" s="9" t="s">
        <v>114</v>
      </c>
      <c r="C481" s="9" t="str">
        <f t="shared" si="67"/>
        <v>SE WA (Adams-Asotin-Columia-Garfield-Walla Walla-Whitman)</v>
      </c>
      <c r="D481" s="5" t="s">
        <v>99</v>
      </c>
      <c r="E481" s="7" t="s">
        <v>36</v>
      </c>
      <c r="F481">
        <v>67</v>
      </c>
      <c r="G481">
        <v>78</v>
      </c>
      <c r="H481">
        <v>76</v>
      </c>
      <c r="I481">
        <v>68</v>
      </c>
      <c r="J481">
        <v>74</v>
      </c>
      <c r="K481">
        <v>80</v>
      </c>
      <c r="L481">
        <v>66</v>
      </c>
      <c r="M481">
        <v>88</v>
      </c>
      <c r="N481">
        <v>68</v>
      </c>
      <c r="O481">
        <v>68</v>
      </c>
      <c r="P481">
        <v>57</v>
      </c>
      <c r="Q481">
        <v>60</v>
      </c>
      <c r="R481">
        <v>59</v>
      </c>
      <c r="U481" s="72">
        <f t="shared" si="65"/>
        <v>909</v>
      </c>
      <c r="V481" s="9">
        <f t="shared" si="66"/>
        <v>244</v>
      </c>
    </row>
    <row r="482" spans="1:22">
      <c r="A482" s="9" t="s">
        <v>105</v>
      </c>
      <c r="B482" s="9" t="s">
        <v>114</v>
      </c>
      <c r="C482" s="9" t="str">
        <f t="shared" si="67"/>
        <v>Whatcom</v>
      </c>
      <c r="D482" s="5" t="s">
        <v>100</v>
      </c>
      <c r="E482" s="7" t="s">
        <v>37</v>
      </c>
      <c r="F482">
        <v>255</v>
      </c>
      <c r="G482">
        <v>237</v>
      </c>
      <c r="H482">
        <v>221</v>
      </c>
      <c r="I482">
        <v>221</v>
      </c>
      <c r="J482">
        <v>214</v>
      </c>
      <c r="K482">
        <v>217</v>
      </c>
      <c r="L482">
        <v>209</v>
      </c>
      <c r="M482">
        <v>197</v>
      </c>
      <c r="N482">
        <v>191</v>
      </c>
      <c r="O482">
        <v>121</v>
      </c>
      <c r="P482">
        <v>96</v>
      </c>
      <c r="Q482">
        <v>112</v>
      </c>
      <c r="R482">
        <v>89</v>
      </c>
      <c r="U482" s="72">
        <f t="shared" si="65"/>
        <v>2380</v>
      </c>
      <c r="V482" s="9">
        <f t="shared" si="66"/>
        <v>418</v>
      </c>
    </row>
    <row r="483" spans="1:22">
      <c r="A483" s="9" t="s">
        <v>105</v>
      </c>
      <c r="B483" s="9" t="s">
        <v>114</v>
      </c>
      <c r="C483" s="9" t="str">
        <f t="shared" si="67"/>
        <v>SE WA (Adams-Asotin-Columia-Garfield-Walla Walla-Whitman)</v>
      </c>
      <c r="D483" s="5" t="s">
        <v>101</v>
      </c>
      <c r="E483" s="7" t="s">
        <v>38</v>
      </c>
      <c r="F483">
        <v>18</v>
      </c>
      <c r="G483">
        <v>13</v>
      </c>
      <c r="H483">
        <v>11</v>
      </c>
      <c r="I483">
        <v>9</v>
      </c>
      <c r="J483">
        <v>7</v>
      </c>
      <c r="K483">
        <v>10</v>
      </c>
      <c r="L483">
        <v>3</v>
      </c>
      <c r="M483">
        <v>4</v>
      </c>
      <c r="N483">
        <v>8</v>
      </c>
      <c r="O483">
        <v>7</v>
      </c>
      <c r="P483">
        <v>9</v>
      </c>
      <c r="Q483">
        <v>10</v>
      </c>
      <c r="R483">
        <v>8</v>
      </c>
      <c r="U483" s="72">
        <f t="shared" si="65"/>
        <v>117</v>
      </c>
      <c r="V483" s="9">
        <f t="shared" si="66"/>
        <v>34</v>
      </c>
    </row>
    <row r="484" spans="1:22">
      <c r="A484" s="9" t="s">
        <v>105</v>
      </c>
      <c r="B484" s="9" t="s">
        <v>114</v>
      </c>
      <c r="C484" s="9" t="str">
        <f t="shared" si="67"/>
        <v>Central WA (Grant-Kittitas-Klickitat-Skamania-Yakima)</v>
      </c>
      <c r="D484" s="5" t="s">
        <v>102</v>
      </c>
      <c r="E484" s="7" t="s">
        <v>39</v>
      </c>
      <c r="F484">
        <v>137</v>
      </c>
      <c r="G484">
        <v>131</v>
      </c>
      <c r="H484">
        <v>117</v>
      </c>
      <c r="I484">
        <v>109</v>
      </c>
      <c r="J484">
        <v>132</v>
      </c>
      <c r="K484">
        <v>134</v>
      </c>
      <c r="L484">
        <v>137</v>
      </c>
      <c r="M484">
        <v>115</v>
      </c>
      <c r="N484">
        <v>120</v>
      </c>
      <c r="O484">
        <v>124</v>
      </c>
      <c r="P484">
        <v>101</v>
      </c>
      <c r="Q484">
        <v>122</v>
      </c>
      <c r="R484">
        <v>102</v>
      </c>
      <c r="U484" s="72">
        <f t="shared" si="65"/>
        <v>1581</v>
      </c>
      <c r="V484" s="9">
        <f t="shared" si="66"/>
        <v>449</v>
      </c>
    </row>
    <row r="485" spans="1:22">
      <c r="A485" s="9" t="s">
        <v>106</v>
      </c>
      <c r="B485" s="9" t="s">
        <v>114</v>
      </c>
      <c r="C485" s="9" t="str">
        <f t="shared" si="67"/>
        <v>SE WA (Adams-Asotin-Columia-Garfield-Walla Walla-Whitman)</v>
      </c>
      <c r="D485" s="5" t="s">
        <v>64</v>
      </c>
      <c r="E485" s="7" t="s">
        <v>1</v>
      </c>
      <c r="F485">
        <v>3</v>
      </c>
      <c r="G485">
        <v>2</v>
      </c>
      <c r="H485">
        <v>3</v>
      </c>
      <c r="I485">
        <v>2</v>
      </c>
      <c r="J485">
        <v>2</v>
      </c>
      <c r="K485">
        <v>1</v>
      </c>
      <c r="L485">
        <v>6</v>
      </c>
      <c r="M485">
        <v>8</v>
      </c>
      <c r="N485">
        <v>1</v>
      </c>
      <c r="O485">
        <v>6</v>
      </c>
      <c r="P485">
        <v>6</v>
      </c>
      <c r="Q485">
        <v>14</v>
      </c>
      <c r="R485">
        <v>20</v>
      </c>
      <c r="U485" s="72">
        <f t="shared" si="65"/>
        <v>74</v>
      </c>
      <c r="V485" s="9">
        <f t="shared" si="66"/>
        <v>46</v>
      </c>
    </row>
    <row r="486" spans="1:22">
      <c r="A486" s="9" t="s">
        <v>106</v>
      </c>
      <c r="B486" s="9" t="s">
        <v>114</v>
      </c>
      <c r="C486" s="9" t="str">
        <f t="shared" si="67"/>
        <v>SE WA (Adams-Asotin-Columia-Garfield-Walla Walla-Whitman)</v>
      </c>
      <c r="D486" s="5" t="s">
        <v>65</v>
      </c>
      <c r="E486" s="7" t="s">
        <v>2</v>
      </c>
      <c r="F486">
        <v>18</v>
      </c>
      <c r="G486">
        <v>15</v>
      </c>
      <c r="H486">
        <v>12</v>
      </c>
      <c r="I486">
        <v>12</v>
      </c>
      <c r="J486">
        <v>10</v>
      </c>
      <c r="K486">
        <v>4</v>
      </c>
      <c r="L486">
        <v>14</v>
      </c>
      <c r="M486">
        <v>0</v>
      </c>
      <c r="N486">
        <v>0</v>
      </c>
      <c r="O486">
        <v>0</v>
      </c>
      <c r="P486">
        <v>0</v>
      </c>
      <c r="Q486">
        <v>0</v>
      </c>
      <c r="R486">
        <v>0</v>
      </c>
      <c r="U486" s="72">
        <f t="shared" si="65"/>
        <v>85</v>
      </c>
      <c r="V486" s="9">
        <f t="shared" si="66"/>
        <v>0</v>
      </c>
    </row>
    <row r="487" spans="1:22">
      <c r="A487" s="9" t="s">
        <v>106</v>
      </c>
      <c r="B487" s="9" t="s">
        <v>114</v>
      </c>
      <c r="C487" s="9" t="str">
        <f t="shared" si="67"/>
        <v>Benton-Franklin</v>
      </c>
      <c r="D487" s="5" t="s">
        <v>66</v>
      </c>
      <c r="E487" s="7" t="s">
        <v>3</v>
      </c>
      <c r="F487">
        <v>128</v>
      </c>
      <c r="G487">
        <v>110</v>
      </c>
      <c r="H487">
        <v>111</v>
      </c>
      <c r="I487">
        <v>113</v>
      </c>
      <c r="J487">
        <v>97</v>
      </c>
      <c r="K487">
        <v>106</v>
      </c>
      <c r="L487">
        <v>110</v>
      </c>
      <c r="M487">
        <v>125</v>
      </c>
      <c r="N487">
        <v>100</v>
      </c>
      <c r="O487">
        <v>54</v>
      </c>
      <c r="P487">
        <v>25</v>
      </c>
      <c r="Q487">
        <v>30</v>
      </c>
      <c r="R487">
        <v>28</v>
      </c>
      <c r="U487" s="72">
        <f t="shared" si="65"/>
        <v>1137</v>
      </c>
      <c r="V487" s="9">
        <f t="shared" si="66"/>
        <v>137</v>
      </c>
    </row>
    <row r="488" spans="1:22">
      <c r="A488" s="9" t="s">
        <v>106</v>
      </c>
      <c r="B488" s="9" t="s">
        <v>114</v>
      </c>
      <c r="C488" s="9" t="str">
        <f t="shared" si="67"/>
        <v>Chelan-Douglas-Okanogan</v>
      </c>
      <c r="D488" s="5" t="s">
        <v>67</v>
      </c>
      <c r="E488" s="7" t="s">
        <v>4</v>
      </c>
      <c r="F488">
        <v>44</v>
      </c>
      <c r="G488">
        <v>42</v>
      </c>
      <c r="H488">
        <v>49</v>
      </c>
      <c r="I488">
        <v>52</v>
      </c>
      <c r="J488">
        <v>51</v>
      </c>
      <c r="K488">
        <v>62</v>
      </c>
      <c r="L488">
        <v>37</v>
      </c>
      <c r="M488">
        <v>36</v>
      </c>
      <c r="N488">
        <v>36</v>
      </c>
      <c r="O488">
        <v>29</v>
      </c>
      <c r="P488">
        <v>39</v>
      </c>
      <c r="Q488">
        <v>25</v>
      </c>
      <c r="R488">
        <v>22</v>
      </c>
      <c r="U488" s="72">
        <f t="shared" si="65"/>
        <v>524</v>
      </c>
      <c r="V488" s="9">
        <f t="shared" si="66"/>
        <v>115</v>
      </c>
    </row>
    <row r="489" spans="1:22">
      <c r="A489" s="9" t="s">
        <v>106</v>
      </c>
      <c r="B489" s="9" t="s">
        <v>114</v>
      </c>
      <c r="C489" s="9" t="str">
        <f t="shared" si="67"/>
        <v>Clallam-Jefferson-Kitsap</v>
      </c>
      <c r="D489" s="5" t="s">
        <v>68</v>
      </c>
      <c r="E489" s="7" t="s">
        <v>5</v>
      </c>
      <c r="F489">
        <v>17</v>
      </c>
      <c r="G489">
        <v>15</v>
      </c>
      <c r="H489">
        <v>11</v>
      </c>
      <c r="I489">
        <v>13</v>
      </c>
      <c r="J489">
        <v>23</v>
      </c>
      <c r="K489">
        <v>11</v>
      </c>
      <c r="L489">
        <v>15</v>
      </c>
      <c r="M489">
        <v>12</v>
      </c>
      <c r="N489">
        <v>14</v>
      </c>
      <c r="O489">
        <v>0</v>
      </c>
      <c r="P489">
        <v>0</v>
      </c>
      <c r="Q489">
        <v>0</v>
      </c>
      <c r="R489">
        <v>0</v>
      </c>
      <c r="U489" s="72">
        <f t="shared" si="65"/>
        <v>131</v>
      </c>
      <c r="V489" s="9">
        <f t="shared" si="66"/>
        <v>0</v>
      </c>
    </row>
    <row r="490" spans="1:22">
      <c r="A490" s="9" t="s">
        <v>106</v>
      </c>
      <c r="B490" s="9" t="s">
        <v>114</v>
      </c>
      <c r="C490" s="9" t="str">
        <f t="shared" si="67"/>
        <v>Clark</v>
      </c>
      <c r="D490" s="5" t="s">
        <v>69</v>
      </c>
      <c r="E490" s="6" t="s">
        <v>6</v>
      </c>
      <c r="F490">
        <v>348</v>
      </c>
      <c r="G490">
        <v>325</v>
      </c>
      <c r="H490">
        <v>304</v>
      </c>
      <c r="I490">
        <v>287</v>
      </c>
      <c r="J490">
        <v>294</v>
      </c>
      <c r="K490">
        <v>296</v>
      </c>
      <c r="L490">
        <v>286</v>
      </c>
      <c r="M490">
        <v>263</v>
      </c>
      <c r="N490">
        <v>258</v>
      </c>
      <c r="O490">
        <v>207</v>
      </c>
      <c r="P490">
        <v>184</v>
      </c>
      <c r="Q490">
        <v>145</v>
      </c>
      <c r="R490">
        <v>131</v>
      </c>
      <c r="U490" s="72">
        <f t="shared" si="65"/>
        <v>3328</v>
      </c>
      <c r="V490" s="9">
        <f t="shared" si="66"/>
        <v>667</v>
      </c>
    </row>
    <row r="491" spans="1:22">
      <c r="A491" s="9" t="s">
        <v>106</v>
      </c>
      <c r="B491" s="9" t="s">
        <v>114</v>
      </c>
      <c r="C491" s="9" t="str">
        <f t="shared" si="67"/>
        <v>Rural SW WA (Cowlitz-Grays Harbor -Lewis - Mason -Pacific-Wahkiakum)</v>
      </c>
      <c r="D491" s="5" t="s">
        <v>71</v>
      </c>
      <c r="E491" s="6" t="s">
        <v>8</v>
      </c>
      <c r="F491">
        <v>20</v>
      </c>
      <c r="G491">
        <v>30</v>
      </c>
      <c r="H491">
        <v>18</v>
      </c>
      <c r="I491">
        <v>22</v>
      </c>
      <c r="J491">
        <v>21</v>
      </c>
      <c r="K491">
        <v>26</v>
      </c>
      <c r="L491">
        <v>18</v>
      </c>
      <c r="M491">
        <v>20</v>
      </c>
      <c r="N491">
        <v>27</v>
      </c>
      <c r="O491">
        <v>6</v>
      </c>
      <c r="P491">
        <v>4</v>
      </c>
      <c r="Q491">
        <v>3</v>
      </c>
      <c r="R491">
        <v>4</v>
      </c>
      <c r="U491" s="72">
        <f t="shared" si="65"/>
        <v>219</v>
      </c>
      <c r="V491" s="9">
        <f t="shared" si="66"/>
        <v>17</v>
      </c>
    </row>
    <row r="492" spans="1:22">
      <c r="A492" s="9" t="s">
        <v>106</v>
      </c>
      <c r="B492" s="9" t="s">
        <v>114</v>
      </c>
      <c r="C492" s="9" t="str">
        <f t="shared" si="67"/>
        <v>NE WA (Ferry, Stevens, Lincoln, Pend Orielle)</v>
      </c>
      <c r="D492" s="5" t="s">
        <v>73</v>
      </c>
      <c r="E492" s="6" t="s">
        <v>10</v>
      </c>
      <c r="F492">
        <v>1</v>
      </c>
      <c r="G492">
        <v>4</v>
      </c>
      <c r="H492">
        <v>2</v>
      </c>
      <c r="I492">
        <v>0</v>
      </c>
      <c r="J492">
        <v>4</v>
      </c>
      <c r="K492">
        <v>1</v>
      </c>
      <c r="L492">
        <v>0</v>
      </c>
      <c r="M492">
        <v>4</v>
      </c>
      <c r="N492">
        <v>2</v>
      </c>
      <c r="O492">
        <v>3</v>
      </c>
      <c r="P492">
        <v>9</v>
      </c>
      <c r="Q492">
        <v>2</v>
      </c>
      <c r="R492">
        <v>1</v>
      </c>
      <c r="U492" s="72">
        <f t="shared" si="65"/>
        <v>33</v>
      </c>
      <c r="V492" s="9">
        <f t="shared" si="66"/>
        <v>15</v>
      </c>
    </row>
    <row r="493" spans="1:22">
      <c r="A493" s="9" t="s">
        <v>106</v>
      </c>
      <c r="B493" s="9" t="s">
        <v>114</v>
      </c>
      <c r="C493" s="9" t="str">
        <f t="shared" si="67"/>
        <v>Benton-Franklin</v>
      </c>
      <c r="D493" s="5" t="s">
        <v>74</v>
      </c>
      <c r="E493" s="6" t="s">
        <v>11</v>
      </c>
      <c r="F493">
        <v>48</v>
      </c>
      <c r="G493">
        <v>9</v>
      </c>
      <c r="H493">
        <v>28</v>
      </c>
      <c r="I493">
        <v>11</v>
      </c>
      <c r="J493">
        <v>11</v>
      </c>
      <c r="K493">
        <v>21</v>
      </c>
      <c r="L493">
        <v>13</v>
      </c>
      <c r="M493">
        <v>16</v>
      </c>
      <c r="N493">
        <v>21</v>
      </c>
      <c r="O493">
        <v>51</v>
      </c>
      <c r="P493">
        <v>43</v>
      </c>
      <c r="Q493">
        <v>39</v>
      </c>
      <c r="R493">
        <v>38</v>
      </c>
      <c r="U493" s="72">
        <f t="shared" si="65"/>
        <v>349</v>
      </c>
      <c r="V493" s="9">
        <f t="shared" si="66"/>
        <v>171</v>
      </c>
    </row>
    <row r="494" spans="1:22">
      <c r="A494" s="9" t="s">
        <v>106</v>
      </c>
      <c r="B494" s="9" t="s">
        <v>114</v>
      </c>
      <c r="C494" s="9" t="str">
        <f t="shared" si="67"/>
        <v>Central WA (Grant-Kittitas-Klickitat-Skamania-Yakima)</v>
      </c>
      <c r="D494" s="5" t="s">
        <v>76</v>
      </c>
      <c r="E494" s="6" t="s">
        <v>13</v>
      </c>
      <c r="F494">
        <v>55</v>
      </c>
      <c r="G494">
        <v>37</v>
      </c>
      <c r="H494">
        <v>46</v>
      </c>
      <c r="I494">
        <v>44</v>
      </c>
      <c r="J494">
        <v>41</v>
      </c>
      <c r="K494">
        <v>46</v>
      </c>
      <c r="L494">
        <v>52</v>
      </c>
      <c r="M494">
        <v>26</v>
      </c>
      <c r="N494">
        <v>22</v>
      </c>
      <c r="O494">
        <v>13</v>
      </c>
      <c r="P494">
        <v>9</v>
      </c>
      <c r="Q494">
        <v>6</v>
      </c>
      <c r="R494">
        <v>15</v>
      </c>
      <c r="U494" s="72">
        <f t="shared" si="65"/>
        <v>412</v>
      </c>
      <c r="V494" s="9">
        <f t="shared" si="66"/>
        <v>43</v>
      </c>
    </row>
    <row r="495" spans="1:22">
      <c r="A495" s="9" t="s">
        <v>106</v>
      </c>
      <c r="B495" s="9" t="s">
        <v>114</v>
      </c>
      <c r="C495" s="9" t="str">
        <f t="shared" si="67"/>
        <v>Rural SW WA (Cowlitz-Grays Harbor -Lewis - Mason -Pacific-Wahkiakum)</v>
      </c>
      <c r="D495" s="5" t="s">
        <v>77</v>
      </c>
      <c r="E495" s="6" t="s">
        <v>14</v>
      </c>
      <c r="F495">
        <v>22</v>
      </c>
      <c r="G495">
        <v>18</v>
      </c>
      <c r="H495">
        <v>14</v>
      </c>
      <c r="I495">
        <v>20</v>
      </c>
      <c r="J495">
        <v>17</v>
      </c>
      <c r="K495">
        <v>9</v>
      </c>
      <c r="L495">
        <v>13</v>
      </c>
      <c r="M495">
        <v>26</v>
      </c>
      <c r="N495">
        <v>13</v>
      </c>
      <c r="O495">
        <v>0</v>
      </c>
      <c r="P495">
        <v>0</v>
      </c>
      <c r="Q495">
        <v>0</v>
      </c>
      <c r="R495">
        <v>0</v>
      </c>
      <c r="U495" s="72">
        <f t="shared" si="65"/>
        <v>152</v>
      </c>
      <c r="V495" s="9">
        <f t="shared" si="66"/>
        <v>0</v>
      </c>
    </row>
    <row r="496" spans="1:22">
      <c r="A496" s="9" t="s">
        <v>106</v>
      </c>
      <c r="B496" s="9" t="s">
        <v>114</v>
      </c>
      <c r="C496" s="9" t="str">
        <f t="shared" si="67"/>
        <v>Skagit-San Juan -Island</v>
      </c>
      <c r="D496" s="5" t="s">
        <v>78</v>
      </c>
      <c r="E496" s="7" t="s">
        <v>15</v>
      </c>
      <c r="F496">
        <v>58</v>
      </c>
      <c r="G496">
        <v>42</v>
      </c>
      <c r="H496">
        <v>32</v>
      </c>
      <c r="I496">
        <v>23</v>
      </c>
      <c r="J496">
        <v>31</v>
      </c>
      <c r="K496">
        <v>13</v>
      </c>
      <c r="L496">
        <v>26</v>
      </c>
      <c r="M496">
        <v>24</v>
      </c>
      <c r="N496">
        <v>19</v>
      </c>
      <c r="O496">
        <v>9</v>
      </c>
      <c r="P496">
        <v>2</v>
      </c>
      <c r="Q496">
        <v>3</v>
      </c>
      <c r="R496">
        <v>1</v>
      </c>
      <c r="U496" s="72">
        <f t="shared" si="65"/>
        <v>283</v>
      </c>
      <c r="V496" s="9">
        <f t="shared" si="66"/>
        <v>15</v>
      </c>
    </row>
    <row r="497" spans="1:22">
      <c r="A497" s="9" t="s">
        <v>106</v>
      </c>
      <c r="B497" s="9" t="s">
        <v>114</v>
      </c>
      <c r="C497" s="9" t="str">
        <f t="shared" si="67"/>
        <v>Clallam-Jefferson-Kitsap</v>
      </c>
      <c r="D497" s="5" t="s">
        <v>79</v>
      </c>
      <c r="E497" s="6" t="s">
        <v>16</v>
      </c>
      <c r="F497">
        <v>42</v>
      </c>
      <c r="G497">
        <v>20</v>
      </c>
      <c r="H497">
        <v>21</v>
      </c>
      <c r="I497">
        <v>19</v>
      </c>
      <c r="J497">
        <v>18</v>
      </c>
      <c r="K497">
        <v>14</v>
      </c>
      <c r="L497">
        <v>11</v>
      </c>
      <c r="M497">
        <v>13</v>
      </c>
      <c r="N497">
        <v>10</v>
      </c>
      <c r="O497">
        <v>0</v>
      </c>
      <c r="P497">
        <v>0</v>
      </c>
      <c r="Q497">
        <v>0</v>
      </c>
      <c r="R497">
        <v>0</v>
      </c>
      <c r="U497" s="72">
        <f t="shared" si="65"/>
        <v>168</v>
      </c>
      <c r="V497" s="9">
        <f t="shared" si="66"/>
        <v>0</v>
      </c>
    </row>
    <row r="498" spans="1:22">
      <c r="A498" s="9" t="s">
        <v>106</v>
      </c>
      <c r="B498" s="9" t="s">
        <v>114</v>
      </c>
      <c r="C498" s="9" t="str">
        <f t="shared" si="67"/>
        <v>King</v>
      </c>
      <c r="D498" s="4" t="s">
        <v>80</v>
      </c>
      <c r="E498" s="7" t="s">
        <v>17</v>
      </c>
      <c r="F498">
        <v>2677</v>
      </c>
      <c r="G498">
        <v>2515</v>
      </c>
      <c r="H498">
        <v>2360</v>
      </c>
      <c r="I498">
        <v>2395</v>
      </c>
      <c r="J498">
        <v>2448</v>
      </c>
      <c r="K498">
        <v>2471</v>
      </c>
      <c r="L498">
        <v>2829</v>
      </c>
      <c r="M498">
        <v>2760</v>
      </c>
      <c r="N498">
        <v>2688</v>
      </c>
      <c r="O498">
        <v>2363</v>
      </c>
      <c r="P498">
        <v>2344</v>
      </c>
      <c r="Q498">
        <v>2252</v>
      </c>
      <c r="R498">
        <v>2135</v>
      </c>
      <c r="U498" s="72">
        <f t="shared" si="65"/>
        <v>32237</v>
      </c>
      <c r="V498" s="9">
        <f t="shared" si="66"/>
        <v>9094</v>
      </c>
    </row>
    <row r="499" spans="1:22">
      <c r="A499" s="9" t="s">
        <v>106</v>
      </c>
      <c r="B499" s="9" t="s">
        <v>114</v>
      </c>
      <c r="C499" s="9" t="str">
        <f t="shared" si="67"/>
        <v>Clallam-Jefferson-Kitsap</v>
      </c>
      <c r="D499" s="5" t="s">
        <v>81</v>
      </c>
      <c r="E499" s="7" t="s">
        <v>18</v>
      </c>
      <c r="F499">
        <v>158</v>
      </c>
      <c r="G499">
        <v>105</v>
      </c>
      <c r="H499">
        <v>129</v>
      </c>
      <c r="I499">
        <v>116</v>
      </c>
      <c r="J499">
        <v>107</v>
      </c>
      <c r="K499">
        <v>95</v>
      </c>
      <c r="L499">
        <v>146</v>
      </c>
      <c r="M499">
        <v>126</v>
      </c>
      <c r="N499">
        <v>129</v>
      </c>
      <c r="O499">
        <v>42</v>
      </c>
      <c r="P499">
        <v>57</v>
      </c>
      <c r="Q499">
        <v>43</v>
      </c>
      <c r="R499">
        <v>38</v>
      </c>
      <c r="U499" s="72">
        <f t="shared" si="65"/>
        <v>1291</v>
      </c>
      <c r="V499" s="9">
        <f t="shared" si="66"/>
        <v>180</v>
      </c>
    </row>
    <row r="500" spans="1:22">
      <c r="A500" s="9" t="s">
        <v>106</v>
      </c>
      <c r="B500" s="9" t="s">
        <v>114</v>
      </c>
      <c r="C500" s="9" t="str">
        <f t="shared" si="67"/>
        <v>Central WA (Grant-Kittitas-Klickitat-Skamania-Yakima)</v>
      </c>
      <c r="D500" s="5" t="s">
        <v>82</v>
      </c>
      <c r="E500" s="7" t="s">
        <v>19</v>
      </c>
      <c r="F500">
        <v>21</v>
      </c>
      <c r="G500">
        <v>29</v>
      </c>
      <c r="H500">
        <v>10</v>
      </c>
      <c r="I500">
        <v>15</v>
      </c>
      <c r="J500">
        <v>12</v>
      </c>
      <c r="K500">
        <v>10</v>
      </c>
      <c r="L500">
        <v>11</v>
      </c>
      <c r="M500">
        <v>7</v>
      </c>
      <c r="N500">
        <v>7</v>
      </c>
      <c r="O500">
        <v>0</v>
      </c>
      <c r="P500">
        <v>0</v>
      </c>
      <c r="Q500">
        <v>0</v>
      </c>
      <c r="R500">
        <v>0</v>
      </c>
      <c r="U500" s="72">
        <f t="shared" si="65"/>
        <v>122</v>
      </c>
      <c r="V500" s="9">
        <f t="shared" si="66"/>
        <v>0</v>
      </c>
    </row>
    <row r="501" spans="1:22">
      <c r="A501" s="9" t="s">
        <v>106</v>
      </c>
      <c r="B501" s="9" t="s">
        <v>114</v>
      </c>
      <c r="C501" s="9" t="str">
        <f t="shared" si="67"/>
        <v>Central WA (Grant-Kittitas-Klickitat-Skamania-Yakima)</v>
      </c>
      <c r="D501" s="5" t="s">
        <v>83</v>
      </c>
      <c r="E501" s="7" t="s">
        <v>20</v>
      </c>
      <c r="F501">
        <v>0</v>
      </c>
      <c r="G501">
        <v>0</v>
      </c>
      <c r="H501">
        <v>1</v>
      </c>
      <c r="I501">
        <v>1</v>
      </c>
      <c r="J501">
        <v>5</v>
      </c>
      <c r="K501">
        <v>0</v>
      </c>
      <c r="L501">
        <v>1</v>
      </c>
      <c r="M501">
        <v>5</v>
      </c>
      <c r="N501">
        <v>3</v>
      </c>
      <c r="O501">
        <v>0</v>
      </c>
      <c r="P501">
        <v>0</v>
      </c>
      <c r="Q501">
        <v>0</v>
      </c>
      <c r="R501">
        <v>0</v>
      </c>
      <c r="U501" s="72">
        <f t="shared" si="65"/>
        <v>16</v>
      </c>
      <c r="V501" s="9">
        <f t="shared" si="66"/>
        <v>0</v>
      </c>
    </row>
    <row r="502" spans="1:22">
      <c r="A502" s="9" t="s">
        <v>106</v>
      </c>
      <c r="B502" s="9" t="s">
        <v>114</v>
      </c>
      <c r="C502" s="9" t="str">
        <f t="shared" si="67"/>
        <v>Rural SW WA (Cowlitz-Grays Harbor -Lewis - Mason -Pacific-Wahkiakum)</v>
      </c>
      <c r="D502" s="5" t="s">
        <v>84</v>
      </c>
      <c r="E502" s="7" t="s">
        <v>21</v>
      </c>
      <c r="F502">
        <v>35</v>
      </c>
      <c r="G502">
        <v>44</v>
      </c>
      <c r="H502">
        <v>29</v>
      </c>
      <c r="I502">
        <v>29</v>
      </c>
      <c r="J502">
        <v>34</v>
      </c>
      <c r="K502">
        <v>38</v>
      </c>
      <c r="L502">
        <v>31</v>
      </c>
      <c r="M502">
        <v>34</v>
      </c>
      <c r="N502">
        <v>36</v>
      </c>
      <c r="O502">
        <v>15</v>
      </c>
      <c r="P502">
        <v>4</v>
      </c>
      <c r="Q502">
        <v>3</v>
      </c>
      <c r="R502">
        <v>0</v>
      </c>
      <c r="U502" s="72">
        <f t="shared" si="65"/>
        <v>332</v>
      </c>
      <c r="V502" s="9">
        <f t="shared" si="66"/>
        <v>22</v>
      </c>
    </row>
    <row r="503" spans="1:22">
      <c r="A503" s="9" t="s">
        <v>106</v>
      </c>
      <c r="B503" s="9" t="s">
        <v>114</v>
      </c>
      <c r="C503" s="9" t="str">
        <f t="shared" si="67"/>
        <v>NE WA (Ferry, Stevens, Lincoln, Pend Orielle)</v>
      </c>
      <c r="D503" s="5" t="s">
        <v>85</v>
      </c>
      <c r="E503" s="7" t="s">
        <v>22</v>
      </c>
      <c r="F503">
        <v>8</v>
      </c>
      <c r="G503">
        <v>7</v>
      </c>
      <c r="H503">
        <v>12</v>
      </c>
      <c r="I503">
        <v>9</v>
      </c>
      <c r="J503">
        <v>6</v>
      </c>
      <c r="K503">
        <v>6</v>
      </c>
      <c r="L503">
        <v>6</v>
      </c>
      <c r="M503">
        <v>7</v>
      </c>
      <c r="N503">
        <v>2</v>
      </c>
      <c r="O503">
        <v>7</v>
      </c>
      <c r="P503">
        <v>1</v>
      </c>
      <c r="Q503">
        <v>5</v>
      </c>
      <c r="R503">
        <v>4</v>
      </c>
      <c r="U503" s="72">
        <f t="shared" si="65"/>
        <v>80</v>
      </c>
      <c r="V503" s="9">
        <f t="shared" si="66"/>
        <v>17</v>
      </c>
    </row>
    <row r="504" spans="1:22">
      <c r="A504" s="9" t="s">
        <v>106</v>
      </c>
      <c r="B504" s="9" t="s">
        <v>114</v>
      </c>
      <c r="C504" s="9" t="str">
        <f t="shared" si="67"/>
        <v>Rural SW WA (Cowlitz-Grays Harbor -Lewis - Mason -Pacific-Wahkiakum)</v>
      </c>
      <c r="D504" s="5" t="s">
        <v>86</v>
      </c>
      <c r="E504" s="7" t="s">
        <v>23</v>
      </c>
      <c r="F504">
        <v>10</v>
      </c>
      <c r="G504">
        <v>12</v>
      </c>
      <c r="H504">
        <v>9</v>
      </c>
      <c r="I504">
        <v>11</v>
      </c>
      <c r="J504">
        <v>9</v>
      </c>
      <c r="K504">
        <v>10</v>
      </c>
      <c r="L504">
        <v>6</v>
      </c>
      <c r="M504">
        <v>9</v>
      </c>
      <c r="N504">
        <v>7</v>
      </c>
      <c r="O504">
        <v>9</v>
      </c>
      <c r="P504">
        <v>0</v>
      </c>
      <c r="Q504">
        <v>0</v>
      </c>
      <c r="R504">
        <v>0</v>
      </c>
      <c r="U504" s="72">
        <f t="shared" si="65"/>
        <v>92</v>
      </c>
      <c r="V504" s="9">
        <f t="shared" si="66"/>
        <v>9</v>
      </c>
    </row>
    <row r="505" spans="1:22">
      <c r="A505" s="9" t="s">
        <v>106</v>
      </c>
      <c r="B505" s="9" t="s">
        <v>114</v>
      </c>
      <c r="C505" s="9" t="str">
        <f t="shared" si="67"/>
        <v>Chelan-Douglas-Okanogan</v>
      </c>
      <c r="D505" s="5" t="s">
        <v>87</v>
      </c>
      <c r="E505" s="7" t="s">
        <v>24</v>
      </c>
      <c r="F505">
        <v>3</v>
      </c>
      <c r="G505">
        <v>4</v>
      </c>
      <c r="H505">
        <v>5</v>
      </c>
      <c r="I505">
        <v>3</v>
      </c>
      <c r="J505">
        <v>7</v>
      </c>
      <c r="K505">
        <v>2</v>
      </c>
      <c r="L505">
        <v>6</v>
      </c>
      <c r="M505">
        <v>3</v>
      </c>
      <c r="N505">
        <v>3</v>
      </c>
      <c r="O505">
        <v>1</v>
      </c>
      <c r="P505">
        <v>0</v>
      </c>
      <c r="Q505">
        <v>0</v>
      </c>
      <c r="R505">
        <v>8</v>
      </c>
      <c r="U505" s="72">
        <f t="shared" si="65"/>
        <v>45</v>
      </c>
      <c r="V505" s="9">
        <f t="shared" si="66"/>
        <v>9</v>
      </c>
    </row>
    <row r="506" spans="1:22">
      <c r="A506" s="9" t="s">
        <v>106</v>
      </c>
      <c r="B506" s="9" t="s">
        <v>114</v>
      </c>
      <c r="C506" s="9" t="str">
        <f t="shared" si="67"/>
        <v>Rural SW WA (Cowlitz-Grays Harbor -Lewis - Mason -Pacific-Wahkiakum)</v>
      </c>
      <c r="D506" s="5" t="s">
        <v>88</v>
      </c>
      <c r="E506" s="7" t="s">
        <v>25</v>
      </c>
      <c r="F506">
        <v>0</v>
      </c>
      <c r="G506">
        <v>0</v>
      </c>
      <c r="H506">
        <v>0</v>
      </c>
      <c r="I506">
        <v>0</v>
      </c>
      <c r="J506">
        <v>0</v>
      </c>
      <c r="K506">
        <v>0</v>
      </c>
      <c r="L506">
        <v>0</v>
      </c>
      <c r="M506">
        <v>1</v>
      </c>
      <c r="N506">
        <v>1</v>
      </c>
      <c r="O506">
        <v>1</v>
      </c>
      <c r="P506">
        <v>0</v>
      </c>
      <c r="Q506">
        <v>2</v>
      </c>
      <c r="R506">
        <v>3</v>
      </c>
      <c r="U506" s="72">
        <f t="shared" si="65"/>
        <v>8</v>
      </c>
      <c r="V506" s="9">
        <f t="shared" si="66"/>
        <v>6</v>
      </c>
    </row>
    <row r="507" spans="1:22">
      <c r="A507" s="9" t="s">
        <v>106</v>
      </c>
      <c r="B507" s="9" t="s">
        <v>114</v>
      </c>
      <c r="C507" s="9" t="str">
        <f t="shared" si="67"/>
        <v>Pierce</v>
      </c>
      <c r="D507" s="5" t="s">
        <v>90</v>
      </c>
      <c r="E507" s="7" t="s">
        <v>27</v>
      </c>
      <c r="F507">
        <v>580</v>
      </c>
      <c r="G507">
        <v>558</v>
      </c>
      <c r="H507">
        <v>546</v>
      </c>
      <c r="I507">
        <v>515</v>
      </c>
      <c r="J507">
        <v>477</v>
      </c>
      <c r="K507">
        <v>484</v>
      </c>
      <c r="L507">
        <v>505</v>
      </c>
      <c r="M507">
        <v>520</v>
      </c>
      <c r="N507">
        <v>533</v>
      </c>
      <c r="O507">
        <v>527</v>
      </c>
      <c r="P507">
        <v>550</v>
      </c>
      <c r="Q507">
        <v>448</v>
      </c>
      <c r="R507">
        <v>471</v>
      </c>
      <c r="U507" s="72">
        <f t="shared" si="65"/>
        <v>6714</v>
      </c>
      <c r="V507" s="9">
        <f t="shared" si="66"/>
        <v>1996</v>
      </c>
    </row>
    <row r="508" spans="1:22">
      <c r="A508" s="9" t="s">
        <v>106</v>
      </c>
      <c r="B508" s="9" t="s">
        <v>114</v>
      </c>
      <c r="C508" s="9" t="str">
        <f t="shared" si="67"/>
        <v>Skagit-San Juan -Island</v>
      </c>
      <c r="D508" s="5" t="s">
        <v>91</v>
      </c>
      <c r="E508" s="7" t="s">
        <v>28</v>
      </c>
      <c r="F508">
        <v>20</v>
      </c>
      <c r="G508">
        <v>17</v>
      </c>
      <c r="H508">
        <v>14</v>
      </c>
      <c r="I508">
        <v>13</v>
      </c>
      <c r="J508">
        <v>11</v>
      </c>
      <c r="K508">
        <v>12</v>
      </c>
      <c r="L508">
        <v>12</v>
      </c>
      <c r="M508">
        <v>23</v>
      </c>
      <c r="N508">
        <v>24</v>
      </c>
      <c r="O508">
        <v>22</v>
      </c>
      <c r="P508">
        <v>27</v>
      </c>
      <c r="Q508">
        <v>24</v>
      </c>
      <c r="R508">
        <v>21</v>
      </c>
      <c r="U508" s="72">
        <f t="shared" si="65"/>
        <v>240</v>
      </c>
      <c r="V508" s="9">
        <f t="shared" si="66"/>
        <v>94</v>
      </c>
    </row>
    <row r="509" spans="1:22">
      <c r="A509" s="9" t="s">
        <v>106</v>
      </c>
      <c r="B509" s="9" t="s">
        <v>114</v>
      </c>
      <c r="C509" s="9" t="str">
        <f t="shared" si="67"/>
        <v>Skagit-San Juan -Island</v>
      </c>
      <c r="D509" s="5" t="s">
        <v>92</v>
      </c>
      <c r="E509" s="7" t="s">
        <v>29</v>
      </c>
      <c r="F509">
        <v>52</v>
      </c>
      <c r="G509">
        <v>69</v>
      </c>
      <c r="H509">
        <v>53</v>
      </c>
      <c r="I509">
        <v>56</v>
      </c>
      <c r="J509">
        <v>57</v>
      </c>
      <c r="K509">
        <v>69</v>
      </c>
      <c r="L509">
        <v>76</v>
      </c>
      <c r="M509">
        <v>55</v>
      </c>
      <c r="N509">
        <v>65</v>
      </c>
      <c r="O509">
        <v>46</v>
      </c>
      <c r="P509">
        <v>31</v>
      </c>
      <c r="Q509">
        <v>22</v>
      </c>
      <c r="R509">
        <v>22</v>
      </c>
      <c r="U509" s="72">
        <f t="shared" si="65"/>
        <v>673</v>
      </c>
      <c r="V509" s="9">
        <f t="shared" si="66"/>
        <v>121</v>
      </c>
    </row>
    <row r="510" spans="1:22">
      <c r="A510" s="9" t="s">
        <v>106</v>
      </c>
      <c r="B510" s="9" t="s">
        <v>114</v>
      </c>
      <c r="C510" s="9" t="str">
        <f t="shared" si="67"/>
        <v>Snohomish</v>
      </c>
      <c r="D510" s="5" t="s">
        <v>94</v>
      </c>
      <c r="E510" s="7" t="s">
        <v>31</v>
      </c>
      <c r="F510">
        <v>570</v>
      </c>
      <c r="G510">
        <v>464</v>
      </c>
      <c r="H510">
        <v>431</v>
      </c>
      <c r="I510">
        <v>418</v>
      </c>
      <c r="J510">
        <v>412</v>
      </c>
      <c r="K510">
        <v>380</v>
      </c>
      <c r="L510">
        <v>396</v>
      </c>
      <c r="M510">
        <v>369</v>
      </c>
      <c r="N510">
        <v>300</v>
      </c>
      <c r="O510">
        <v>399</v>
      </c>
      <c r="P510">
        <v>399</v>
      </c>
      <c r="Q510">
        <v>347</v>
      </c>
      <c r="R510">
        <v>334</v>
      </c>
      <c r="U510" s="72">
        <f t="shared" si="65"/>
        <v>5219</v>
      </c>
      <c r="V510" s="9">
        <f t="shared" si="66"/>
        <v>1479</v>
      </c>
    </row>
    <row r="511" spans="1:22">
      <c r="A511" s="9" t="s">
        <v>106</v>
      </c>
      <c r="B511" s="9" t="s">
        <v>114</v>
      </c>
      <c r="C511" s="9" t="str">
        <f t="shared" si="67"/>
        <v>Spokane</v>
      </c>
      <c r="D511" s="5" t="s">
        <v>95</v>
      </c>
      <c r="E511" s="7" t="s">
        <v>32</v>
      </c>
      <c r="F511">
        <v>436</v>
      </c>
      <c r="G511">
        <v>380</v>
      </c>
      <c r="H511">
        <v>344</v>
      </c>
      <c r="I511">
        <v>398</v>
      </c>
      <c r="J511">
        <v>349</v>
      </c>
      <c r="K511">
        <v>325</v>
      </c>
      <c r="L511">
        <v>377</v>
      </c>
      <c r="M511">
        <v>353</v>
      </c>
      <c r="N511">
        <v>324</v>
      </c>
      <c r="O511">
        <v>379</v>
      </c>
      <c r="P511">
        <v>385</v>
      </c>
      <c r="Q511">
        <v>395</v>
      </c>
      <c r="R511">
        <v>385</v>
      </c>
      <c r="U511" s="72">
        <f t="shared" si="65"/>
        <v>4830</v>
      </c>
      <c r="V511" s="9">
        <f t="shared" si="66"/>
        <v>1544</v>
      </c>
    </row>
    <row r="512" spans="1:22">
      <c r="A512" s="9" t="s">
        <v>106</v>
      </c>
      <c r="B512" s="9" t="s">
        <v>114</v>
      </c>
      <c r="C512" s="9" t="str">
        <f t="shared" si="67"/>
        <v>NE WA (Ferry, Stevens, Lincoln, Pend Orielle)</v>
      </c>
      <c r="D512" s="5" t="s">
        <v>96</v>
      </c>
      <c r="E512" s="7" t="s">
        <v>33</v>
      </c>
      <c r="F512">
        <v>11</v>
      </c>
      <c r="G512">
        <v>2</v>
      </c>
      <c r="H512">
        <v>4</v>
      </c>
      <c r="I512">
        <v>13</v>
      </c>
      <c r="J512">
        <v>7</v>
      </c>
      <c r="K512">
        <v>7</v>
      </c>
      <c r="L512">
        <v>7</v>
      </c>
      <c r="M512">
        <v>6</v>
      </c>
      <c r="N512">
        <v>3</v>
      </c>
      <c r="O512">
        <v>2</v>
      </c>
      <c r="P512">
        <v>3</v>
      </c>
      <c r="Q512">
        <v>1</v>
      </c>
      <c r="R512">
        <v>0</v>
      </c>
      <c r="U512" s="72">
        <f t="shared" si="65"/>
        <v>66</v>
      </c>
      <c r="V512" s="9">
        <f t="shared" si="66"/>
        <v>6</v>
      </c>
    </row>
    <row r="513" spans="1:22">
      <c r="A513" s="9" t="s">
        <v>106</v>
      </c>
      <c r="B513" s="9" t="s">
        <v>114</v>
      </c>
      <c r="C513" s="9" t="str">
        <f t="shared" si="67"/>
        <v>Thurston</v>
      </c>
      <c r="D513" s="5" t="s">
        <v>97</v>
      </c>
      <c r="E513" s="7" t="s">
        <v>34</v>
      </c>
      <c r="F513">
        <v>175</v>
      </c>
      <c r="G513">
        <v>164</v>
      </c>
      <c r="H513">
        <v>147</v>
      </c>
      <c r="I513">
        <v>156</v>
      </c>
      <c r="J513">
        <v>128</v>
      </c>
      <c r="K513">
        <v>140</v>
      </c>
      <c r="L513">
        <v>173</v>
      </c>
      <c r="M513">
        <v>178</v>
      </c>
      <c r="N513">
        <v>146</v>
      </c>
      <c r="O513">
        <v>77</v>
      </c>
      <c r="P513">
        <v>53</v>
      </c>
      <c r="Q513">
        <v>68</v>
      </c>
      <c r="R513">
        <v>51</v>
      </c>
      <c r="U513" s="72">
        <f t="shared" si="65"/>
        <v>1656</v>
      </c>
      <c r="V513" s="9">
        <f t="shared" si="66"/>
        <v>249</v>
      </c>
    </row>
    <row r="514" spans="1:22">
      <c r="A514" s="9" t="s">
        <v>106</v>
      </c>
      <c r="B514" s="9" t="s">
        <v>114</v>
      </c>
      <c r="C514" s="9" t="str">
        <f t="shared" si="67"/>
        <v>SE WA (Adams-Asotin-Columia-Garfield-Walla Walla-Whitman)</v>
      </c>
      <c r="D514" s="5" t="s">
        <v>99</v>
      </c>
      <c r="E514" s="7" t="s">
        <v>36</v>
      </c>
      <c r="F514">
        <v>79</v>
      </c>
      <c r="G514">
        <v>56</v>
      </c>
      <c r="H514">
        <v>72</v>
      </c>
      <c r="I514">
        <v>74</v>
      </c>
      <c r="J514">
        <v>66</v>
      </c>
      <c r="K514">
        <v>64</v>
      </c>
      <c r="L514">
        <v>74</v>
      </c>
      <c r="M514">
        <v>64</v>
      </c>
      <c r="N514">
        <v>78</v>
      </c>
      <c r="O514">
        <v>71</v>
      </c>
      <c r="P514">
        <v>58</v>
      </c>
      <c r="Q514">
        <v>53</v>
      </c>
      <c r="R514">
        <v>50</v>
      </c>
      <c r="U514" s="72">
        <f t="shared" si="65"/>
        <v>859</v>
      </c>
      <c r="V514" s="9">
        <f t="shared" si="66"/>
        <v>232</v>
      </c>
    </row>
    <row r="515" spans="1:22">
      <c r="A515" s="9" t="s">
        <v>106</v>
      </c>
      <c r="B515" s="9" t="s">
        <v>114</v>
      </c>
      <c r="C515" s="9" t="str">
        <f t="shared" si="67"/>
        <v>Whatcom</v>
      </c>
      <c r="D515" s="5" t="s">
        <v>100</v>
      </c>
      <c r="E515" s="7" t="s">
        <v>37</v>
      </c>
      <c r="F515">
        <v>220</v>
      </c>
      <c r="G515">
        <v>223</v>
      </c>
      <c r="H515">
        <v>214</v>
      </c>
      <c r="I515">
        <v>197</v>
      </c>
      <c r="J515">
        <v>213</v>
      </c>
      <c r="K515">
        <v>196</v>
      </c>
      <c r="L515">
        <v>195</v>
      </c>
      <c r="M515">
        <v>205</v>
      </c>
      <c r="N515">
        <v>169</v>
      </c>
      <c r="O515">
        <v>90</v>
      </c>
      <c r="P515">
        <v>109</v>
      </c>
      <c r="Q515">
        <v>79</v>
      </c>
      <c r="R515">
        <v>100</v>
      </c>
      <c r="U515" s="72">
        <f t="shared" ref="U515:U578" si="68">SUM(F515:T515)</f>
        <v>2210</v>
      </c>
      <c r="V515" s="9">
        <f t="shared" ref="V515:V578" si="69">SUM(O515:T515)</f>
        <v>378</v>
      </c>
    </row>
    <row r="516" spans="1:22">
      <c r="A516" s="9" t="s">
        <v>106</v>
      </c>
      <c r="B516" s="9" t="s">
        <v>114</v>
      </c>
      <c r="C516" s="9" t="str">
        <f t="shared" si="67"/>
        <v>SE WA (Adams-Asotin-Columia-Garfield-Walla Walla-Whitman)</v>
      </c>
      <c r="D516" s="5" t="s">
        <v>101</v>
      </c>
      <c r="E516" s="7" t="s">
        <v>38</v>
      </c>
      <c r="F516">
        <v>19</v>
      </c>
      <c r="G516">
        <v>10</v>
      </c>
      <c r="H516">
        <v>9</v>
      </c>
      <c r="I516">
        <v>8</v>
      </c>
      <c r="J516">
        <v>9</v>
      </c>
      <c r="K516">
        <v>4</v>
      </c>
      <c r="L516">
        <v>9</v>
      </c>
      <c r="M516">
        <v>3</v>
      </c>
      <c r="N516">
        <v>3</v>
      </c>
      <c r="O516">
        <v>7</v>
      </c>
      <c r="P516">
        <v>7</v>
      </c>
      <c r="Q516">
        <v>7</v>
      </c>
      <c r="R516">
        <v>8</v>
      </c>
      <c r="U516" s="72">
        <f t="shared" si="68"/>
        <v>103</v>
      </c>
      <c r="V516" s="9">
        <f t="shared" si="69"/>
        <v>29</v>
      </c>
    </row>
    <row r="517" spans="1:22">
      <c r="A517" s="9" t="s">
        <v>106</v>
      </c>
      <c r="B517" s="9" t="s">
        <v>114</v>
      </c>
      <c r="C517" s="9" t="str">
        <f t="shared" si="67"/>
        <v>Central WA (Grant-Kittitas-Klickitat-Skamania-Yakima)</v>
      </c>
      <c r="D517" s="5" t="s">
        <v>102</v>
      </c>
      <c r="E517" s="7" t="s">
        <v>39</v>
      </c>
      <c r="F517">
        <v>152</v>
      </c>
      <c r="G517">
        <v>129</v>
      </c>
      <c r="H517">
        <v>125</v>
      </c>
      <c r="I517">
        <v>112</v>
      </c>
      <c r="J517">
        <v>109</v>
      </c>
      <c r="K517">
        <v>127</v>
      </c>
      <c r="L517">
        <v>135</v>
      </c>
      <c r="M517">
        <v>131</v>
      </c>
      <c r="N517">
        <v>102</v>
      </c>
      <c r="O517">
        <v>57</v>
      </c>
      <c r="P517">
        <v>64</v>
      </c>
      <c r="Q517">
        <v>37</v>
      </c>
      <c r="R517">
        <v>301</v>
      </c>
      <c r="U517" s="72">
        <f t="shared" si="68"/>
        <v>1581</v>
      </c>
      <c r="V517" s="9">
        <f t="shared" si="69"/>
        <v>459</v>
      </c>
    </row>
    <row r="518" spans="1:22">
      <c r="A518" s="9" t="s">
        <v>107</v>
      </c>
      <c r="B518" s="9" t="s">
        <v>114</v>
      </c>
      <c r="C518" s="9" t="str">
        <f t="shared" si="67"/>
        <v>SE WA (Adams-Asotin-Columia-Garfield-Walla Walla-Whitman)</v>
      </c>
      <c r="D518" s="5" t="s">
        <v>64</v>
      </c>
      <c r="E518" s="7" t="s">
        <v>1</v>
      </c>
      <c r="F518">
        <v>0</v>
      </c>
      <c r="G518">
        <v>2</v>
      </c>
      <c r="H518">
        <v>3</v>
      </c>
      <c r="I518">
        <v>4</v>
      </c>
      <c r="J518">
        <v>2</v>
      </c>
      <c r="K518">
        <v>2</v>
      </c>
      <c r="L518">
        <v>1</v>
      </c>
      <c r="M518">
        <v>7</v>
      </c>
      <c r="N518">
        <v>3</v>
      </c>
      <c r="O518">
        <v>8</v>
      </c>
      <c r="P518">
        <v>9</v>
      </c>
      <c r="Q518">
        <v>11</v>
      </c>
      <c r="R518">
        <v>0</v>
      </c>
      <c r="U518" s="72">
        <f t="shared" si="68"/>
        <v>52</v>
      </c>
      <c r="V518" s="9">
        <f t="shared" si="69"/>
        <v>28</v>
      </c>
    </row>
    <row r="519" spans="1:22">
      <c r="A519" s="9" t="s">
        <v>107</v>
      </c>
      <c r="B519" s="9" t="s">
        <v>114</v>
      </c>
      <c r="C519" s="9" t="str">
        <f t="shared" si="67"/>
        <v>SE WA (Adams-Asotin-Columia-Garfield-Walla Walla-Whitman)</v>
      </c>
      <c r="D519" s="5" t="s">
        <v>65</v>
      </c>
      <c r="E519" s="7" t="s">
        <v>2</v>
      </c>
      <c r="F519">
        <v>17</v>
      </c>
      <c r="G519">
        <v>15</v>
      </c>
      <c r="H519">
        <v>15</v>
      </c>
      <c r="I519">
        <v>9</v>
      </c>
      <c r="J519">
        <v>13</v>
      </c>
      <c r="K519">
        <v>13</v>
      </c>
      <c r="L519">
        <v>6</v>
      </c>
      <c r="M519">
        <v>10</v>
      </c>
      <c r="N519">
        <v>0</v>
      </c>
      <c r="O519">
        <v>0</v>
      </c>
      <c r="P519">
        <v>0</v>
      </c>
      <c r="Q519">
        <v>0</v>
      </c>
      <c r="U519" s="72">
        <f t="shared" si="68"/>
        <v>98</v>
      </c>
      <c r="V519" s="9">
        <f t="shared" si="69"/>
        <v>0</v>
      </c>
    </row>
    <row r="520" spans="1:22">
      <c r="A520" s="9" t="s">
        <v>107</v>
      </c>
      <c r="B520" s="9" t="s">
        <v>114</v>
      </c>
      <c r="C520" s="9" t="str">
        <f t="shared" si="67"/>
        <v>Benton-Franklin</v>
      </c>
      <c r="D520" s="5" t="s">
        <v>66</v>
      </c>
      <c r="E520" s="7" t="s">
        <v>3</v>
      </c>
      <c r="F520">
        <v>182</v>
      </c>
      <c r="G520">
        <v>182</v>
      </c>
      <c r="H520">
        <v>154</v>
      </c>
      <c r="I520">
        <v>160</v>
      </c>
      <c r="J520">
        <v>156</v>
      </c>
      <c r="K520">
        <v>151</v>
      </c>
      <c r="L520">
        <v>149</v>
      </c>
      <c r="M520">
        <v>127</v>
      </c>
      <c r="N520">
        <v>147</v>
      </c>
      <c r="O520">
        <v>24</v>
      </c>
      <c r="P520">
        <v>45</v>
      </c>
      <c r="Q520">
        <v>16</v>
      </c>
      <c r="R520">
        <v>29</v>
      </c>
      <c r="U520" s="72">
        <f t="shared" si="68"/>
        <v>1522</v>
      </c>
      <c r="V520" s="9">
        <f t="shared" si="69"/>
        <v>114</v>
      </c>
    </row>
    <row r="521" spans="1:22">
      <c r="A521" s="9" t="s">
        <v>107</v>
      </c>
      <c r="B521" s="9" t="s">
        <v>114</v>
      </c>
      <c r="C521" s="9" t="str">
        <f t="shared" si="67"/>
        <v>Chelan-Douglas-Okanogan</v>
      </c>
      <c r="D521" s="5" t="s">
        <v>67</v>
      </c>
      <c r="E521" s="7" t="s">
        <v>4</v>
      </c>
      <c r="F521">
        <v>82</v>
      </c>
      <c r="G521">
        <v>61</v>
      </c>
      <c r="H521">
        <v>65</v>
      </c>
      <c r="I521">
        <v>59</v>
      </c>
      <c r="J521">
        <v>67</v>
      </c>
      <c r="K521">
        <v>67</v>
      </c>
      <c r="L521">
        <v>49</v>
      </c>
      <c r="M521">
        <v>37</v>
      </c>
      <c r="N521">
        <v>36</v>
      </c>
      <c r="O521">
        <v>28</v>
      </c>
      <c r="P521">
        <v>27</v>
      </c>
      <c r="Q521">
        <v>25</v>
      </c>
      <c r="R521">
        <v>0</v>
      </c>
      <c r="U521" s="72">
        <f t="shared" si="68"/>
        <v>603</v>
      </c>
      <c r="V521" s="9">
        <f t="shared" si="69"/>
        <v>80</v>
      </c>
    </row>
    <row r="522" spans="1:22">
      <c r="A522" s="9" t="s">
        <v>107</v>
      </c>
      <c r="B522" s="9" t="s">
        <v>114</v>
      </c>
      <c r="C522" s="9" t="str">
        <f t="shared" si="67"/>
        <v>Clallam-Jefferson-Kitsap</v>
      </c>
      <c r="D522" s="5" t="s">
        <v>68</v>
      </c>
      <c r="E522" s="7" t="s">
        <v>5</v>
      </c>
      <c r="F522">
        <v>20</v>
      </c>
      <c r="G522">
        <v>26</v>
      </c>
      <c r="H522">
        <v>25</v>
      </c>
      <c r="I522">
        <v>22</v>
      </c>
      <c r="J522">
        <v>21</v>
      </c>
      <c r="K522">
        <v>30</v>
      </c>
      <c r="L522">
        <v>17</v>
      </c>
      <c r="M522">
        <v>14</v>
      </c>
      <c r="N522">
        <v>9</v>
      </c>
      <c r="O522">
        <v>7</v>
      </c>
      <c r="P522">
        <v>0</v>
      </c>
      <c r="Q522">
        <v>0</v>
      </c>
      <c r="R522">
        <v>62</v>
      </c>
      <c r="U522" s="72">
        <f t="shared" si="68"/>
        <v>253</v>
      </c>
      <c r="V522" s="9">
        <f t="shared" si="69"/>
        <v>69</v>
      </c>
    </row>
    <row r="523" spans="1:22">
      <c r="A523" s="9" t="s">
        <v>107</v>
      </c>
      <c r="B523" s="9" t="s">
        <v>114</v>
      </c>
      <c r="C523" s="9" t="str">
        <f t="shared" si="67"/>
        <v>Clark</v>
      </c>
      <c r="D523" s="5" t="s">
        <v>69</v>
      </c>
      <c r="E523" s="6" t="s">
        <v>6</v>
      </c>
      <c r="F523">
        <v>443</v>
      </c>
      <c r="G523">
        <v>359</v>
      </c>
      <c r="H523">
        <v>352</v>
      </c>
      <c r="I523">
        <v>311</v>
      </c>
      <c r="J523">
        <v>303</v>
      </c>
      <c r="K523">
        <v>313</v>
      </c>
      <c r="L523">
        <v>292</v>
      </c>
      <c r="M523">
        <v>234</v>
      </c>
      <c r="N523">
        <v>259</v>
      </c>
      <c r="O523">
        <v>166</v>
      </c>
      <c r="P523">
        <v>190</v>
      </c>
      <c r="Q523">
        <v>164</v>
      </c>
      <c r="R523">
        <v>5</v>
      </c>
      <c r="U523" s="72">
        <f t="shared" si="68"/>
        <v>3391</v>
      </c>
      <c r="V523" s="9">
        <f t="shared" si="69"/>
        <v>525</v>
      </c>
    </row>
    <row r="524" spans="1:22">
      <c r="A524" s="9" t="s">
        <v>107</v>
      </c>
      <c r="B524" s="9" t="s">
        <v>114</v>
      </c>
      <c r="C524" s="9" t="str">
        <f t="shared" si="67"/>
        <v>Rural SW WA (Cowlitz-Grays Harbor -Lewis - Mason -Pacific-Wahkiakum)</v>
      </c>
      <c r="D524" s="5" t="s">
        <v>71</v>
      </c>
      <c r="E524" s="6" t="s">
        <v>8</v>
      </c>
      <c r="F524">
        <v>13</v>
      </c>
      <c r="G524">
        <v>21</v>
      </c>
      <c r="H524">
        <v>26</v>
      </c>
      <c r="I524">
        <v>18</v>
      </c>
      <c r="J524">
        <v>21</v>
      </c>
      <c r="K524">
        <v>15</v>
      </c>
      <c r="L524">
        <v>18</v>
      </c>
      <c r="M524">
        <v>30</v>
      </c>
      <c r="N524">
        <v>34</v>
      </c>
      <c r="O524">
        <v>29</v>
      </c>
      <c r="P524">
        <v>20</v>
      </c>
      <c r="Q524">
        <v>22</v>
      </c>
      <c r="R524">
        <v>0</v>
      </c>
      <c r="U524" s="72">
        <f t="shared" si="68"/>
        <v>267</v>
      </c>
      <c r="V524" s="9">
        <f t="shared" si="69"/>
        <v>71</v>
      </c>
    </row>
    <row r="525" spans="1:22">
      <c r="A525" s="9" t="s">
        <v>107</v>
      </c>
      <c r="B525" s="9" t="s">
        <v>114</v>
      </c>
      <c r="C525" s="9" t="str">
        <f t="shared" si="67"/>
        <v>NE WA (Ferry, Stevens, Lincoln, Pend Orielle)</v>
      </c>
      <c r="D525" s="5" t="s">
        <v>73</v>
      </c>
      <c r="E525" s="6" t="s">
        <v>10</v>
      </c>
      <c r="R525">
        <v>17</v>
      </c>
      <c r="U525" s="72">
        <f t="shared" si="68"/>
        <v>17</v>
      </c>
      <c r="V525" s="9">
        <f t="shared" si="69"/>
        <v>17</v>
      </c>
    </row>
    <row r="526" spans="1:22">
      <c r="A526" s="9" t="s">
        <v>107</v>
      </c>
      <c r="B526" s="9" t="s">
        <v>114</v>
      </c>
      <c r="C526" s="9" t="str">
        <f t="shared" si="67"/>
        <v>Benton-Franklin</v>
      </c>
      <c r="D526" s="5" t="s">
        <v>74</v>
      </c>
      <c r="E526" s="6" t="s">
        <v>11</v>
      </c>
      <c r="F526">
        <v>36</v>
      </c>
      <c r="G526">
        <v>25</v>
      </c>
      <c r="H526">
        <v>19</v>
      </c>
      <c r="I526">
        <v>30</v>
      </c>
      <c r="J526">
        <v>18</v>
      </c>
      <c r="K526">
        <v>16</v>
      </c>
      <c r="L526">
        <v>14</v>
      </c>
      <c r="M526">
        <v>20</v>
      </c>
      <c r="N526">
        <v>13</v>
      </c>
      <c r="O526">
        <v>73</v>
      </c>
      <c r="P526">
        <v>50</v>
      </c>
      <c r="Q526">
        <v>38</v>
      </c>
      <c r="R526">
        <v>17</v>
      </c>
      <c r="U526" s="72">
        <f t="shared" si="68"/>
        <v>369</v>
      </c>
      <c r="V526" s="9">
        <f t="shared" si="69"/>
        <v>178</v>
      </c>
    </row>
    <row r="527" spans="1:22">
      <c r="A527" s="9" t="s">
        <v>107</v>
      </c>
      <c r="B527" s="9" t="s">
        <v>114</v>
      </c>
      <c r="C527" s="9" t="str">
        <f t="shared" si="67"/>
        <v>Central WA (Grant-Kittitas-Klickitat-Skamania-Yakima)</v>
      </c>
      <c r="D527" s="5" t="s">
        <v>76</v>
      </c>
      <c r="E527" s="6" t="s">
        <v>13</v>
      </c>
      <c r="F527">
        <v>40</v>
      </c>
      <c r="G527">
        <v>49</v>
      </c>
      <c r="H527">
        <v>34</v>
      </c>
      <c r="I527">
        <v>51</v>
      </c>
      <c r="J527">
        <v>45</v>
      </c>
      <c r="K527">
        <v>40</v>
      </c>
      <c r="L527">
        <v>41</v>
      </c>
      <c r="M527">
        <v>21</v>
      </c>
      <c r="N527">
        <v>22</v>
      </c>
      <c r="O527">
        <v>9</v>
      </c>
      <c r="P527">
        <v>13</v>
      </c>
      <c r="Q527">
        <v>11</v>
      </c>
      <c r="R527">
        <v>5</v>
      </c>
      <c r="U527" s="72">
        <f t="shared" si="68"/>
        <v>381</v>
      </c>
      <c r="V527" s="9">
        <f t="shared" si="69"/>
        <v>38</v>
      </c>
    </row>
    <row r="528" spans="1:22">
      <c r="A528" s="9" t="s">
        <v>107</v>
      </c>
      <c r="B528" s="9" t="s">
        <v>114</v>
      </c>
      <c r="C528" s="9" t="str">
        <f t="shared" si="67"/>
        <v>Rural SW WA (Cowlitz-Grays Harbor -Lewis - Mason -Pacific-Wahkiakum)</v>
      </c>
      <c r="D528" s="5" t="s">
        <v>77</v>
      </c>
      <c r="E528" s="6" t="s">
        <v>14</v>
      </c>
      <c r="F528">
        <v>15</v>
      </c>
      <c r="G528">
        <v>17</v>
      </c>
      <c r="H528">
        <v>18</v>
      </c>
      <c r="I528">
        <v>11</v>
      </c>
      <c r="J528">
        <v>16</v>
      </c>
      <c r="K528">
        <v>17</v>
      </c>
      <c r="L528">
        <v>7</v>
      </c>
      <c r="M528">
        <v>9</v>
      </c>
      <c r="N528">
        <v>23</v>
      </c>
      <c r="O528">
        <v>0</v>
      </c>
      <c r="P528">
        <v>0</v>
      </c>
      <c r="Q528">
        <v>0</v>
      </c>
      <c r="R528">
        <v>0</v>
      </c>
      <c r="U528" s="72">
        <f t="shared" si="68"/>
        <v>133</v>
      </c>
      <c r="V528" s="9">
        <f t="shared" si="69"/>
        <v>0</v>
      </c>
    </row>
    <row r="529" spans="1:22">
      <c r="A529" s="9" t="s">
        <v>107</v>
      </c>
      <c r="B529" s="9" t="s">
        <v>114</v>
      </c>
      <c r="C529" s="9" t="str">
        <f t="shared" si="67"/>
        <v>Skagit-San Juan -Island</v>
      </c>
      <c r="D529" s="5" t="s">
        <v>78</v>
      </c>
      <c r="E529" s="7" t="s">
        <v>15</v>
      </c>
      <c r="F529">
        <v>19</v>
      </c>
      <c r="G529">
        <v>28</v>
      </c>
      <c r="H529">
        <v>22</v>
      </c>
      <c r="I529">
        <v>26</v>
      </c>
      <c r="J529">
        <v>14</v>
      </c>
      <c r="K529">
        <v>22</v>
      </c>
      <c r="L529">
        <v>10</v>
      </c>
      <c r="M529">
        <v>14</v>
      </c>
      <c r="N529">
        <v>16</v>
      </c>
      <c r="O529">
        <v>6</v>
      </c>
      <c r="P529">
        <v>6</v>
      </c>
      <c r="Q529">
        <v>1</v>
      </c>
      <c r="R529">
        <v>9</v>
      </c>
      <c r="U529" s="72">
        <f t="shared" si="68"/>
        <v>193</v>
      </c>
      <c r="V529" s="9">
        <f t="shared" si="69"/>
        <v>22</v>
      </c>
    </row>
    <row r="530" spans="1:22">
      <c r="A530" s="9" t="s">
        <v>107</v>
      </c>
      <c r="B530" s="9" t="s">
        <v>114</v>
      </c>
      <c r="C530" s="9" t="str">
        <f t="shared" si="67"/>
        <v>Clallam-Jefferson-Kitsap</v>
      </c>
      <c r="D530" s="5" t="s">
        <v>79</v>
      </c>
      <c r="E530" s="6" t="s">
        <v>16</v>
      </c>
      <c r="F530">
        <v>40</v>
      </c>
      <c r="G530">
        <v>22</v>
      </c>
      <c r="H530">
        <v>14</v>
      </c>
      <c r="I530">
        <v>25</v>
      </c>
      <c r="J530">
        <v>9</v>
      </c>
      <c r="K530">
        <v>15</v>
      </c>
      <c r="L530">
        <v>7</v>
      </c>
      <c r="M530">
        <v>6</v>
      </c>
      <c r="N530">
        <v>14</v>
      </c>
      <c r="O530">
        <v>0</v>
      </c>
      <c r="P530">
        <v>0</v>
      </c>
      <c r="Q530">
        <v>0</v>
      </c>
      <c r="R530">
        <v>3</v>
      </c>
      <c r="U530" s="72">
        <f t="shared" si="68"/>
        <v>155</v>
      </c>
      <c r="V530" s="9">
        <f t="shared" si="69"/>
        <v>3</v>
      </c>
    </row>
    <row r="531" spans="1:22">
      <c r="A531" s="9" t="s">
        <v>107</v>
      </c>
      <c r="B531" s="9" t="s">
        <v>114</v>
      </c>
      <c r="C531" s="9" t="str">
        <f t="shared" si="67"/>
        <v>King</v>
      </c>
      <c r="D531" s="4" t="s">
        <v>80</v>
      </c>
      <c r="E531" s="7" t="s">
        <v>17</v>
      </c>
      <c r="F531">
        <v>2852</v>
      </c>
      <c r="G531">
        <v>2514</v>
      </c>
      <c r="H531">
        <v>2534</v>
      </c>
      <c r="I531">
        <v>2528</v>
      </c>
      <c r="J531">
        <v>2455</v>
      </c>
      <c r="K531">
        <v>2642</v>
      </c>
      <c r="L531">
        <v>2829</v>
      </c>
      <c r="M531">
        <v>2804</v>
      </c>
      <c r="N531">
        <v>2809</v>
      </c>
      <c r="O531">
        <v>2543</v>
      </c>
      <c r="P531">
        <v>2501</v>
      </c>
      <c r="Q531">
        <v>2464</v>
      </c>
      <c r="R531">
        <v>2295</v>
      </c>
      <c r="U531" s="72">
        <f t="shared" si="68"/>
        <v>33770</v>
      </c>
      <c r="V531" s="9">
        <f t="shared" si="69"/>
        <v>9803</v>
      </c>
    </row>
    <row r="532" spans="1:22">
      <c r="A532" s="9" t="s">
        <v>107</v>
      </c>
      <c r="B532" s="9" t="s">
        <v>114</v>
      </c>
      <c r="C532" s="9" t="str">
        <f t="shared" si="67"/>
        <v>Clallam-Jefferson-Kitsap</v>
      </c>
      <c r="D532" s="5" t="s">
        <v>81</v>
      </c>
      <c r="E532" s="7" t="s">
        <v>18</v>
      </c>
      <c r="F532">
        <v>160</v>
      </c>
      <c r="G532">
        <v>155</v>
      </c>
      <c r="H532">
        <v>133</v>
      </c>
      <c r="I532">
        <v>157</v>
      </c>
      <c r="J532">
        <v>123</v>
      </c>
      <c r="K532">
        <v>138</v>
      </c>
      <c r="L532">
        <v>121</v>
      </c>
      <c r="M532">
        <v>141</v>
      </c>
      <c r="N532">
        <v>145</v>
      </c>
      <c r="O532">
        <v>61</v>
      </c>
      <c r="P532">
        <v>50</v>
      </c>
      <c r="Q532">
        <v>49</v>
      </c>
      <c r="R532">
        <v>46</v>
      </c>
      <c r="U532" s="72">
        <f t="shared" si="68"/>
        <v>1479</v>
      </c>
      <c r="V532" s="9">
        <f t="shared" si="69"/>
        <v>206</v>
      </c>
    </row>
    <row r="533" spans="1:22">
      <c r="A533" s="9" t="s">
        <v>107</v>
      </c>
      <c r="B533" s="9" t="s">
        <v>114</v>
      </c>
      <c r="C533" s="9" t="str">
        <f t="shared" ref="C533:C668" si="70">VLOOKUP(D533,$AL$4:$AN$42,3,)</f>
        <v>Central WA (Grant-Kittitas-Klickitat-Skamania-Yakima)</v>
      </c>
      <c r="D533" s="5" t="s">
        <v>82</v>
      </c>
      <c r="E533" s="7" t="s">
        <v>19</v>
      </c>
      <c r="F533">
        <v>10</v>
      </c>
      <c r="G533">
        <v>7</v>
      </c>
      <c r="H533">
        <v>12</v>
      </c>
      <c r="I533">
        <v>5</v>
      </c>
      <c r="J533">
        <v>12</v>
      </c>
      <c r="K533">
        <v>8</v>
      </c>
      <c r="L533">
        <v>5</v>
      </c>
      <c r="M533">
        <v>8</v>
      </c>
      <c r="N533">
        <v>5</v>
      </c>
      <c r="O533">
        <v>0</v>
      </c>
      <c r="P533">
        <v>0</v>
      </c>
      <c r="Q533">
        <v>0</v>
      </c>
      <c r="R533">
        <v>13</v>
      </c>
      <c r="U533" s="72">
        <f t="shared" si="68"/>
        <v>85</v>
      </c>
      <c r="V533" s="9">
        <f t="shared" si="69"/>
        <v>13</v>
      </c>
    </row>
    <row r="534" spans="1:22">
      <c r="A534" s="9" t="s">
        <v>107</v>
      </c>
      <c r="B534" s="9" t="s">
        <v>114</v>
      </c>
      <c r="C534" s="9" t="str">
        <f t="shared" si="70"/>
        <v>Central WA (Grant-Kittitas-Klickitat-Skamania-Yakima)</v>
      </c>
      <c r="D534" s="5" t="s">
        <v>83</v>
      </c>
      <c r="E534" s="7" t="s">
        <v>20</v>
      </c>
      <c r="F534">
        <v>7</v>
      </c>
      <c r="G534">
        <v>0</v>
      </c>
      <c r="H534">
        <v>1</v>
      </c>
      <c r="I534">
        <v>1</v>
      </c>
      <c r="J534">
        <v>5</v>
      </c>
      <c r="K534">
        <v>6</v>
      </c>
      <c r="L534">
        <v>1</v>
      </c>
      <c r="M534">
        <v>1</v>
      </c>
      <c r="N534">
        <v>2</v>
      </c>
      <c r="O534">
        <v>0</v>
      </c>
      <c r="P534">
        <v>0</v>
      </c>
      <c r="Q534">
        <v>0</v>
      </c>
      <c r="R534">
        <v>0</v>
      </c>
      <c r="U534" s="72">
        <f t="shared" si="68"/>
        <v>24</v>
      </c>
      <c r="V534" s="9">
        <f t="shared" si="69"/>
        <v>0</v>
      </c>
    </row>
    <row r="535" spans="1:22">
      <c r="A535" s="9" t="s">
        <v>107</v>
      </c>
      <c r="B535" s="9" t="s">
        <v>114</v>
      </c>
      <c r="C535" s="9" t="str">
        <f t="shared" si="70"/>
        <v>Rural SW WA (Cowlitz-Grays Harbor -Lewis - Mason -Pacific-Wahkiakum)</v>
      </c>
      <c r="D535" s="5" t="s">
        <v>84</v>
      </c>
      <c r="E535" s="7" t="s">
        <v>21</v>
      </c>
      <c r="F535">
        <v>44</v>
      </c>
      <c r="G535">
        <v>40</v>
      </c>
      <c r="H535">
        <v>37</v>
      </c>
      <c r="I535">
        <v>31</v>
      </c>
      <c r="J535">
        <v>28</v>
      </c>
      <c r="K535">
        <v>41</v>
      </c>
      <c r="L535">
        <v>40</v>
      </c>
      <c r="M535">
        <v>27</v>
      </c>
      <c r="N535">
        <v>34</v>
      </c>
      <c r="O535">
        <v>12</v>
      </c>
      <c r="P535">
        <v>10</v>
      </c>
      <c r="Q535">
        <v>1</v>
      </c>
      <c r="R535">
        <v>6</v>
      </c>
      <c r="U535" s="72">
        <f t="shared" si="68"/>
        <v>351</v>
      </c>
      <c r="V535" s="9">
        <f t="shared" si="69"/>
        <v>29</v>
      </c>
    </row>
    <row r="536" spans="1:22">
      <c r="A536" s="9" t="s">
        <v>107</v>
      </c>
      <c r="B536" s="9" t="s">
        <v>114</v>
      </c>
      <c r="C536" s="9" t="str">
        <f t="shared" si="70"/>
        <v>NE WA (Ferry, Stevens, Lincoln, Pend Orielle)</v>
      </c>
      <c r="D536" s="5" t="s">
        <v>85</v>
      </c>
      <c r="E536" s="7" t="s">
        <v>22</v>
      </c>
      <c r="F536">
        <v>9</v>
      </c>
      <c r="G536">
        <v>5</v>
      </c>
      <c r="H536">
        <v>5</v>
      </c>
      <c r="I536">
        <v>8</v>
      </c>
      <c r="J536">
        <v>12</v>
      </c>
      <c r="K536">
        <v>5</v>
      </c>
      <c r="L536">
        <v>5</v>
      </c>
      <c r="M536">
        <v>2</v>
      </c>
      <c r="N536">
        <v>7</v>
      </c>
      <c r="O536">
        <v>1</v>
      </c>
      <c r="P536">
        <v>6</v>
      </c>
      <c r="Q536">
        <v>0</v>
      </c>
      <c r="R536">
        <v>0</v>
      </c>
      <c r="U536" s="72">
        <f t="shared" si="68"/>
        <v>65</v>
      </c>
      <c r="V536" s="9">
        <f t="shared" si="69"/>
        <v>7</v>
      </c>
    </row>
    <row r="537" spans="1:22">
      <c r="A537" s="9" t="s">
        <v>107</v>
      </c>
      <c r="B537" s="9" t="s">
        <v>114</v>
      </c>
      <c r="C537" s="9" t="str">
        <f t="shared" si="70"/>
        <v>Rural SW WA (Cowlitz-Grays Harbor -Lewis - Mason -Pacific-Wahkiakum)</v>
      </c>
      <c r="D537" s="5" t="s">
        <v>86</v>
      </c>
      <c r="E537" s="7" t="s">
        <v>23</v>
      </c>
      <c r="F537">
        <v>20</v>
      </c>
      <c r="G537">
        <v>19</v>
      </c>
      <c r="H537">
        <v>13</v>
      </c>
      <c r="I537">
        <v>9</v>
      </c>
      <c r="J537">
        <v>15</v>
      </c>
      <c r="K537">
        <v>8</v>
      </c>
      <c r="L537">
        <v>12</v>
      </c>
      <c r="M537">
        <v>7</v>
      </c>
      <c r="N537">
        <v>12</v>
      </c>
      <c r="O537">
        <v>7</v>
      </c>
      <c r="P537">
        <v>0</v>
      </c>
      <c r="Q537">
        <v>0</v>
      </c>
      <c r="R537">
        <v>0</v>
      </c>
      <c r="U537" s="72">
        <f t="shared" si="68"/>
        <v>122</v>
      </c>
      <c r="V537" s="9">
        <f t="shared" si="69"/>
        <v>7</v>
      </c>
    </row>
    <row r="538" spans="1:22">
      <c r="A538" s="9" t="s">
        <v>107</v>
      </c>
      <c r="B538" s="9" t="s">
        <v>114</v>
      </c>
      <c r="C538" s="9" t="str">
        <f t="shared" si="70"/>
        <v>Chelan-Douglas-Okanogan</v>
      </c>
      <c r="D538" s="5" t="s">
        <v>87</v>
      </c>
      <c r="E538" s="7" t="s">
        <v>24</v>
      </c>
      <c r="F538">
        <v>14</v>
      </c>
      <c r="G538">
        <v>6</v>
      </c>
      <c r="H538">
        <v>4</v>
      </c>
      <c r="I538">
        <v>6</v>
      </c>
      <c r="J538">
        <v>0</v>
      </c>
      <c r="K538">
        <v>3</v>
      </c>
      <c r="L538">
        <v>1</v>
      </c>
      <c r="M538">
        <v>1</v>
      </c>
      <c r="N538">
        <v>0</v>
      </c>
      <c r="O538">
        <v>3</v>
      </c>
      <c r="P538">
        <v>0</v>
      </c>
      <c r="Q538">
        <v>1</v>
      </c>
      <c r="R538">
        <v>1</v>
      </c>
      <c r="U538" s="72">
        <f t="shared" si="68"/>
        <v>40</v>
      </c>
      <c r="V538" s="9">
        <f t="shared" si="69"/>
        <v>5</v>
      </c>
    </row>
    <row r="539" spans="1:22">
      <c r="A539" s="9" t="s">
        <v>107</v>
      </c>
      <c r="B539" s="9" t="s">
        <v>114</v>
      </c>
      <c r="C539" s="9" t="str">
        <f t="shared" si="70"/>
        <v>Rural SW WA (Cowlitz-Grays Harbor -Lewis - Mason -Pacific-Wahkiakum)</v>
      </c>
      <c r="D539" s="5" t="s">
        <v>88</v>
      </c>
      <c r="E539" s="7" t="s">
        <v>25</v>
      </c>
      <c r="F539">
        <v>0</v>
      </c>
      <c r="G539">
        <v>0</v>
      </c>
      <c r="H539">
        <v>0</v>
      </c>
      <c r="I539">
        <v>0</v>
      </c>
      <c r="J539">
        <v>0</v>
      </c>
      <c r="K539">
        <v>0</v>
      </c>
      <c r="L539">
        <v>0</v>
      </c>
      <c r="M539">
        <v>1</v>
      </c>
      <c r="N539">
        <v>0</v>
      </c>
      <c r="O539">
        <v>0</v>
      </c>
      <c r="P539">
        <v>1</v>
      </c>
      <c r="Q539">
        <v>0</v>
      </c>
      <c r="U539" s="72">
        <f t="shared" si="68"/>
        <v>2</v>
      </c>
      <c r="V539" s="9">
        <f t="shared" si="69"/>
        <v>1</v>
      </c>
    </row>
    <row r="540" spans="1:22">
      <c r="A540" s="9" t="s">
        <v>107</v>
      </c>
      <c r="B540" s="9" t="s">
        <v>114</v>
      </c>
      <c r="C540" s="9" t="str">
        <f t="shared" si="70"/>
        <v>Pierce</v>
      </c>
      <c r="D540" s="5" t="s">
        <v>90</v>
      </c>
      <c r="E540" s="7" t="s">
        <v>27</v>
      </c>
      <c r="F540">
        <v>563</v>
      </c>
      <c r="G540">
        <v>534</v>
      </c>
      <c r="H540">
        <v>538</v>
      </c>
      <c r="I540">
        <v>533</v>
      </c>
      <c r="J540">
        <v>506</v>
      </c>
      <c r="K540">
        <v>488</v>
      </c>
      <c r="L540">
        <v>528</v>
      </c>
      <c r="M540">
        <v>477</v>
      </c>
      <c r="N540">
        <v>511</v>
      </c>
      <c r="O540">
        <v>556</v>
      </c>
      <c r="P540">
        <v>513</v>
      </c>
      <c r="Q540">
        <v>491</v>
      </c>
      <c r="R540">
        <v>533</v>
      </c>
      <c r="U540" s="72">
        <f t="shared" si="68"/>
        <v>6771</v>
      </c>
      <c r="V540" s="9">
        <f t="shared" si="69"/>
        <v>2093</v>
      </c>
    </row>
    <row r="541" spans="1:22">
      <c r="A541" s="9" t="s">
        <v>107</v>
      </c>
      <c r="B541" s="9" t="s">
        <v>114</v>
      </c>
      <c r="C541" s="9" t="str">
        <f t="shared" si="70"/>
        <v>Skagit-San Juan -Island</v>
      </c>
      <c r="D541" s="5" t="s">
        <v>91</v>
      </c>
      <c r="E541" s="7" t="s">
        <v>28</v>
      </c>
      <c r="F541">
        <v>22</v>
      </c>
      <c r="G541">
        <v>10</v>
      </c>
      <c r="H541">
        <v>19</v>
      </c>
      <c r="I541">
        <v>21</v>
      </c>
      <c r="J541">
        <v>9</v>
      </c>
      <c r="K541">
        <v>11</v>
      </c>
      <c r="L541">
        <v>36</v>
      </c>
      <c r="M541">
        <v>8</v>
      </c>
      <c r="N541">
        <v>22</v>
      </c>
      <c r="O541">
        <v>22</v>
      </c>
      <c r="P541">
        <v>24</v>
      </c>
      <c r="Q541">
        <v>30</v>
      </c>
      <c r="R541">
        <v>113</v>
      </c>
      <c r="U541" s="72">
        <f t="shared" si="68"/>
        <v>347</v>
      </c>
      <c r="V541" s="9">
        <f t="shared" si="69"/>
        <v>189</v>
      </c>
    </row>
    <row r="542" spans="1:22">
      <c r="A542" s="9" t="s">
        <v>107</v>
      </c>
      <c r="B542" s="9" t="s">
        <v>114</v>
      </c>
      <c r="C542" s="9" t="str">
        <f t="shared" si="70"/>
        <v>Skagit-San Juan -Island</v>
      </c>
      <c r="D542" s="5" t="s">
        <v>92</v>
      </c>
      <c r="E542" s="7" t="s">
        <v>29</v>
      </c>
      <c r="F542">
        <v>53</v>
      </c>
      <c r="G542">
        <v>60</v>
      </c>
      <c r="H542">
        <v>72</v>
      </c>
      <c r="I542">
        <v>58</v>
      </c>
      <c r="J542">
        <v>51</v>
      </c>
      <c r="K542">
        <v>70</v>
      </c>
      <c r="L542">
        <v>79</v>
      </c>
      <c r="M542">
        <v>91</v>
      </c>
      <c r="N542">
        <v>67</v>
      </c>
      <c r="O542">
        <v>46</v>
      </c>
      <c r="P542">
        <v>44</v>
      </c>
      <c r="Q542">
        <v>28</v>
      </c>
      <c r="R542">
        <v>2</v>
      </c>
      <c r="U542" s="72">
        <f t="shared" si="68"/>
        <v>721</v>
      </c>
      <c r="V542" s="9">
        <f t="shared" si="69"/>
        <v>120</v>
      </c>
    </row>
    <row r="543" spans="1:22">
      <c r="A543" s="9" t="s">
        <v>107</v>
      </c>
      <c r="B543" s="9" t="s">
        <v>114</v>
      </c>
      <c r="C543" s="9" t="str">
        <f t="shared" si="70"/>
        <v>Snohomish</v>
      </c>
      <c r="D543" s="5" t="s">
        <v>94</v>
      </c>
      <c r="E543" s="7" t="s">
        <v>31</v>
      </c>
      <c r="F543">
        <v>566</v>
      </c>
      <c r="G543">
        <v>484</v>
      </c>
      <c r="H543">
        <v>427</v>
      </c>
      <c r="I543">
        <v>423</v>
      </c>
      <c r="J543">
        <v>373</v>
      </c>
      <c r="K543">
        <v>390</v>
      </c>
      <c r="L543">
        <v>356</v>
      </c>
      <c r="M543">
        <v>367</v>
      </c>
      <c r="N543">
        <v>343</v>
      </c>
      <c r="O543">
        <v>209</v>
      </c>
      <c r="P543">
        <v>270</v>
      </c>
      <c r="Q543">
        <v>240</v>
      </c>
      <c r="R543">
        <v>227</v>
      </c>
      <c r="U543" s="72">
        <f t="shared" si="68"/>
        <v>4675</v>
      </c>
      <c r="V543" s="9">
        <f t="shared" si="69"/>
        <v>946</v>
      </c>
    </row>
    <row r="544" spans="1:22">
      <c r="A544" s="9" t="s">
        <v>107</v>
      </c>
      <c r="B544" s="9" t="s">
        <v>114</v>
      </c>
      <c r="C544" s="9" t="str">
        <f t="shared" si="70"/>
        <v>Spokane</v>
      </c>
      <c r="D544" s="5" t="s">
        <v>95</v>
      </c>
      <c r="E544" s="7" t="s">
        <v>32</v>
      </c>
      <c r="F544">
        <v>492</v>
      </c>
      <c r="G544">
        <v>374</v>
      </c>
      <c r="H544">
        <v>440</v>
      </c>
      <c r="I544">
        <v>344</v>
      </c>
      <c r="J544">
        <v>417</v>
      </c>
      <c r="K544">
        <v>351</v>
      </c>
      <c r="L544">
        <v>355</v>
      </c>
      <c r="M544">
        <v>377</v>
      </c>
      <c r="N544">
        <v>384</v>
      </c>
      <c r="O544">
        <v>381</v>
      </c>
      <c r="P544">
        <v>402</v>
      </c>
      <c r="Q544">
        <v>360</v>
      </c>
      <c r="R544">
        <v>323</v>
      </c>
      <c r="U544" s="72">
        <f t="shared" si="68"/>
        <v>5000</v>
      </c>
      <c r="V544" s="9">
        <f t="shared" si="69"/>
        <v>1466</v>
      </c>
    </row>
    <row r="545" spans="1:22">
      <c r="A545" s="9" t="s">
        <v>107</v>
      </c>
      <c r="B545" s="9" t="s">
        <v>114</v>
      </c>
      <c r="C545" s="9" t="str">
        <f t="shared" si="70"/>
        <v>NE WA (Ferry, Stevens, Lincoln, Pend Orielle)</v>
      </c>
      <c r="D545" s="5" t="s">
        <v>96</v>
      </c>
      <c r="E545" s="7" t="s">
        <v>33</v>
      </c>
      <c r="F545">
        <v>16</v>
      </c>
      <c r="G545">
        <v>8</v>
      </c>
      <c r="H545">
        <v>6</v>
      </c>
      <c r="I545">
        <v>3</v>
      </c>
      <c r="J545">
        <v>6</v>
      </c>
      <c r="K545">
        <v>6</v>
      </c>
      <c r="L545">
        <v>6</v>
      </c>
      <c r="M545">
        <v>11</v>
      </c>
      <c r="N545">
        <v>7</v>
      </c>
      <c r="O545">
        <v>2</v>
      </c>
      <c r="P545">
        <v>3</v>
      </c>
      <c r="Q545">
        <v>1</v>
      </c>
      <c r="R545">
        <v>14</v>
      </c>
      <c r="U545" s="72">
        <f t="shared" si="68"/>
        <v>89</v>
      </c>
      <c r="V545" s="9">
        <f t="shared" si="69"/>
        <v>20</v>
      </c>
    </row>
    <row r="546" spans="1:22">
      <c r="A546" s="9" t="s">
        <v>107</v>
      </c>
      <c r="B546" s="9" t="s">
        <v>114</v>
      </c>
      <c r="C546" s="9" t="str">
        <f t="shared" si="70"/>
        <v>Thurston</v>
      </c>
      <c r="D546" s="5" t="s">
        <v>97</v>
      </c>
      <c r="E546" s="7" t="s">
        <v>34</v>
      </c>
      <c r="F546">
        <v>203</v>
      </c>
      <c r="G546">
        <v>181</v>
      </c>
      <c r="H546">
        <v>177</v>
      </c>
      <c r="I546">
        <v>158</v>
      </c>
      <c r="J546">
        <v>151</v>
      </c>
      <c r="K546">
        <v>148</v>
      </c>
      <c r="L546">
        <v>179</v>
      </c>
      <c r="M546">
        <v>163</v>
      </c>
      <c r="N546">
        <v>160</v>
      </c>
      <c r="O546">
        <v>92</v>
      </c>
      <c r="P546">
        <v>88</v>
      </c>
      <c r="Q546">
        <v>66</v>
      </c>
      <c r="R546">
        <v>43</v>
      </c>
      <c r="U546" s="72">
        <f t="shared" si="68"/>
        <v>1809</v>
      </c>
      <c r="V546" s="9">
        <f t="shared" si="69"/>
        <v>289</v>
      </c>
    </row>
    <row r="547" spans="1:22">
      <c r="A547" s="9" t="s">
        <v>107</v>
      </c>
      <c r="B547" s="9" t="s">
        <v>114</v>
      </c>
      <c r="C547" s="9" t="str">
        <f t="shared" si="70"/>
        <v>SE WA (Adams-Asotin-Columia-Garfield-Walla Walla-Whitman)</v>
      </c>
      <c r="D547" s="5" t="s">
        <v>99</v>
      </c>
      <c r="E547" s="7" t="s">
        <v>36</v>
      </c>
      <c r="F547">
        <v>64</v>
      </c>
      <c r="G547">
        <v>44</v>
      </c>
      <c r="H547">
        <v>46</v>
      </c>
      <c r="I547">
        <v>53</v>
      </c>
      <c r="J547">
        <v>54</v>
      </c>
      <c r="K547">
        <v>50</v>
      </c>
      <c r="L547">
        <v>57</v>
      </c>
      <c r="M547">
        <v>62</v>
      </c>
      <c r="N547">
        <v>59</v>
      </c>
      <c r="O547">
        <v>56</v>
      </c>
      <c r="P547">
        <v>64</v>
      </c>
      <c r="Q547">
        <v>48</v>
      </c>
      <c r="R547">
        <v>0</v>
      </c>
      <c r="U547" s="72">
        <f t="shared" si="68"/>
        <v>657</v>
      </c>
      <c r="V547" s="9">
        <f t="shared" si="69"/>
        <v>168</v>
      </c>
    </row>
    <row r="548" spans="1:22">
      <c r="A548" s="9" t="s">
        <v>107</v>
      </c>
      <c r="B548" s="9" t="s">
        <v>114</v>
      </c>
      <c r="C548" s="9" t="str">
        <f t="shared" si="70"/>
        <v>Whatcom</v>
      </c>
      <c r="D548" s="5" t="s">
        <v>100</v>
      </c>
      <c r="E548" s="7" t="s">
        <v>37</v>
      </c>
      <c r="F548">
        <v>278</v>
      </c>
      <c r="G548">
        <v>205</v>
      </c>
      <c r="H548">
        <v>256</v>
      </c>
      <c r="I548">
        <v>216</v>
      </c>
      <c r="J548">
        <v>221</v>
      </c>
      <c r="K548">
        <v>225</v>
      </c>
      <c r="L548">
        <v>202</v>
      </c>
      <c r="M548">
        <v>188</v>
      </c>
      <c r="N548">
        <v>205</v>
      </c>
      <c r="O548">
        <v>93</v>
      </c>
      <c r="P548">
        <v>89</v>
      </c>
      <c r="Q548">
        <v>96</v>
      </c>
      <c r="R548">
        <v>105</v>
      </c>
      <c r="U548" s="72">
        <f t="shared" si="68"/>
        <v>2379</v>
      </c>
      <c r="V548" s="9">
        <f t="shared" si="69"/>
        <v>383</v>
      </c>
    </row>
    <row r="549" spans="1:22">
      <c r="A549" s="9" t="s">
        <v>107</v>
      </c>
      <c r="B549" s="9" t="s">
        <v>114</v>
      </c>
      <c r="C549" s="9" t="str">
        <f t="shared" si="70"/>
        <v>SE WA (Adams-Asotin-Columia-Garfield-Walla Walla-Whitman)</v>
      </c>
      <c r="D549" s="5" t="s">
        <v>101</v>
      </c>
      <c r="E549" s="7" t="s">
        <v>38</v>
      </c>
      <c r="F549">
        <v>12</v>
      </c>
      <c r="G549">
        <v>10</v>
      </c>
      <c r="H549">
        <v>7</v>
      </c>
      <c r="I549">
        <v>7</v>
      </c>
      <c r="J549">
        <v>9</v>
      </c>
      <c r="K549">
        <v>10</v>
      </c>
      <c r="L549">
        <v>5</v>
      </c>
      <c r="M549">
        <v>11</v>
      </c>
      <c r="N549">
        <v>3</v>
      </c>
      <c r="O549">
        <v>3</v>
      </c>
      <c r="P549">
        <v>6</v>
      </c>
      <c r="Q549">
        <v>6</v>
      </c>
      <c r="R549">
        <v>39</v>
      </c>
      <c r="U549" s="72">
        <f t="shared" si="68"/>
        <v>128</v>
      </c>
      <c r="V549" s="9">
        <f t="shared" si="69"/>
        <v>54</v>
      </c>
    </row>
    <row r="550" spans="1:22">
      <c r="A550" s="9" t="s">
        <v>107</v>
      </c>
      <c r="B550" s="9" t="s">
        <v>114</v>
      </c>
      <c r="C550" s="9" t="str">
        <f t="shared" si="70"/>
        <v>Central WA (Grant-Kittitas-Klickitat-Skamania-Yakima)</v>
      </c>
      <c r="D550" s="5" t="s">
        <v>102</v>
      </c>
      <c r="E550" s="7" t="s">
        <v>39</v>
      </c>
      <c r="F550">
        <v>174</v>
      </c>
      <c r="G550">
        <v>162</v>
      </c>
      <c r="H550">
        <v>125</v>
      </c>
      <c r="I550">
        <v>139</v>
      </c>
      <c r="J550">
        <v>113</v>
      </c>
      <c r="K550">
        <v>126</v>
      </c>
      <c r="L550">
        <v>136</v>
      </c>
      <c r="M550">
        <v>120</v>
      </c>
      <c r="N550">
        <v>122</v>
      </c>
      <c r="O550">
        <v>118</v>
      </c>
      <c r="P550">
        <v>117</v>
      </c>
      <c r="Q550">
        <v>85</v>
      </c>
      <c r="R550">
        <v>162</v>
      </c>
      <c r="U550" s="72">
        <f t="shared" si="68"/>
        <v>1699</v>
      </c>
      <c r="V550" s="9">
        <f t="shared" si="69"/>
        <v>482</v>
      </c>
    </row>
    <row r="551" spans="1:22" s="13" customFormat="1">
      <c r="A551" s="13" t="s">
        <v>108</v>
      </c>
      <c r="B551" s="13" t="s">
        <v>114</v>
      </c>
      <c r="C551" s="9" t="str">
        <f t="shared" si="70"/>
        <v>SE WA (Adams-Asotin-Columia-Garfield-Walla Walla-Whitman)</v>
      </c>
      <c r="D551" s="14" t="s">
        <v>64</v>
      </c>
      <c r="E551" s="15" t="s">
        <v>1</v>
      </c>
      <c r="F551" s="13">
        <v>2</v>
      </c>
      <c r="G551" s="13">
        <v>2</v>
      </c>
      <c r="H551" s="13">
        <v>2</v>
      </c>
      <c r="I551" s="13">
        <v>0</v>
      </c>
      <c r="J551" s="13">
        <v>1</v>
      </c>
      <c r="K551" s="13">
        <v>2</v>
      </c>
      <c r="L551" s="13">
        <v>2</v>
      </c>
      <c r="M551" s="13">
        <v>2</v>
      </c>
      <c r="N551" s="13">
        <v>0</v>
      </c>
      <c r="O551" s="13">
        <v>5</v>
      </c>
      <c r="P551" s="13">
        <v>2</v>
      </c>
      <c r="Q551" s="13">
        <v>5</v>
      </c>
      <c r="R551" s="13">
        <v>4</v>
      </c>
      <c r="S551" s="47"/>
      <c r="T551" s="47"/>
      <c r="U551" s="72">
        <f t="shared" si="68"/>
        <v>29</v>
      </c>
      <c r="V551" s="9">
        <f t="shared" si="69"/>
        <v>16</v>
      </c>
    </row>
    <row r="552" spans="1:22" s="13" customFormat="1">
      <c r="A552" s="13" t="s">
        <v>108</v>
      </c>
      <c r="B552" s="13" t="s">
        <v>114</v>
      </c>
      <c r="C552" s="9" t="str">
        <f t="shared" si="70"/>
        <v>SE WA (Adams-Asotin-Columia-Garfield-Walla Walla-Whitman)</v>
      </c>
      <c r="D552" s="14" t="s">
        <v>65</v>
      </c>
      <c r="E552" s="15" t="s">
        <v>2</v>
      </c>
      <c r="F552" s="13">
        <v>21</v>
      </c>
      <c r="G552" s="13">
        <v>22</v>
      </c>
      <c r="H552" s="13">
        <v>12</v>
      </c>
      <c r="I552" s="13">
        <v>20</v>
      </c>
      <c r="J552" s="13">
        <v>7</v>
      </c>
      <c r="K552" s="13">
        <v>16</v>
      </c>
      <c r="L552" s="13">
        <v>18</v>
      </c>
      <c r="M552" s="13">
        <v>7</v>
      </c>
      <c r="N552" s="13">
        <v>15</v>
      </c>
      <c r="O552" s="13">
        <v>0</v>
      </c>
      <c r="P552" s="13">
        <v>0</v>
      </c>
      <c r="Q552" s="13">
        <v>0</v>
      </c>
      <c r="R552" s="13">
        <v>0</v>
      </c>
      <c r="S552" s="47"/>
      <c r="T552" s="47"/>
      <c r="U552" s="72">
        <f t="shared" si="68"/>
        <v>138</v>
      </c>
      <c r="V552" s="9">
        <f t="shared" si="69"/>
        <v>0</v>
      </c>
    </row>
    <row r="553" spans="1:22" s="13" customFormat="1">
      <c r="A553" s="13" t="s">
        <v>108</v>
      </c>
      <c r="B553" s="13" t="s">
        <v>114</v>
      </c>
      <c r="C553" s="9" t="str">
        <f t="shared" si="70"/>
        <v>Benton-Franklin</v>
      </c>
      <c r="D553" s="14" t="s">
        <v>66</v>
      </c>
      <c r="E553" s="15" t="s">
        <v>3</v>
      </c>
      <c r="F553" s="13">
        <v>246</v>
      </c>
      <c r="G553" s="13">
        <v>230</v>
      </c>
      <c r="H553" s="13">
        <v>210</v>
      </c>
      <c r="I553" s="13">
        <v>178</v>
      </c>
      <c r="J553" s="13">
        <v>182</v>
      </c>
      <c r="K553" s="13">
        <v>175</v>
      </c>
      <c r="L553" s="13">
        <v>173</v>
      </c>
      <c r="M553" s="13">
        <v>154</v>
      </c>
      <c r="N553" s="13">
        <v>147</v>
      </c>
      <c r="O553" s="13">
        <v>47</v>
      </c>
      <c r="P553" s="13">
        <v>31</v>
      </c>
      <c r="Q553" s="13">
        <v>39</v>
      </c>
      <c r="R553" s="13">
        <v>13</v>
      </c>
      <c r="S553" s="47"/>
      <c r="T553" s="47"/>
      <c r="U553" s="72">
        <f t="shared" si="68"/>
        <v>1825</v>
      </c>
      <c r="V553" s="9">
        <f t="shared" si="69"/>
        <v>130</v>
      </c>
    </row>
    <row r="554" spans="1:22" s="13" customFormat="1">
      <c r="A554" s="13" t="s">
        <v>108</v>
      </c>
      <c r="B554" s="13" t="s">
        <v>114</v>
      </c>
      <c r="C554" s="9" t="str">
        <f t="shared" si="70"/>
        <v>Chelan-Douglas-Okanogan</v>
      </c>
      <c r="D554" s="14" t="s">
        <v>67</v>
      </c>
      <c r="E554" s="15" t="s">
        <v>4</v>
      </c>
      <c r="F554" s="13">
        <v>72</v>
      </c>
      <c r="G554" s="13">
        <v>72</v>
      </c>
      <c r="H554" s="13">
        <v>65</v>
      </c>
      <c r="I554" s="13">
        <v>58</v>
      </c>
      <c r="J554" s="13">
        <v>57</v>
      </c>
      <c r="K554" s="13">
        <v>63</v>
      </c>
      <c r="L554" s="13">
        <v>32</v>
      </c>
      <c r="M554" s="13">
        <v>38</v>
      </c>
      <c r="N554" s="13">
        <v>26</v>
      </c>
      <c r="O554" s="13">
        <v>14</v>
      </c>
      <c r="P554" s="13">
        <v>12</v>
      </c>
      <c r="Q554" s="13">
        <v>3</v>
      </c>
      <c r="R554" s="13">
        <v>8</v>
      </c>
      <c r="S554" s="47"/>
      <c r="T554" s="47"/>
      <c r="U554" s="72">
        <f t="shared" si="68"/>
        <v>520</v>
      </c>
      <c r="V554" s="9">
        <f t="shared" si="69"/>
        <v>37</v>
      </c>
    </row>
    <row r="555" spans="1:22" s="13" customFormat="1">
      <c r="A555" s="13" t="s">
        <v>108</v>
      </c>
      <c r="B555" s="13" t="s">
        <v>114</v>
      </c>
      <c r="C555" s="9" t="str">
        <f t="shared" si="70"/>
        <v>Clallam-Jefferson-Kitsap</v>
      </c>
      <c r="D555" s="14" t="s">
        <v>68</v>
      </c>
      <c r="E555" s="15" t="s">
        <v>5</v>
      </c>
      <c r="F555" s="13">
        <v>52</v>
      </c>
      <c r="G555" s="13">
        <v>30</v>
      </c>
      <c r="H555" s="13">
        <v>31</v>
      </c>
      <c r="I555" s="13">
        <v>33</v>
      </c>
      <c r="J555" s="13">
        <v>31</v>
      </c>
      <c r="K555" s="13">
        <v>23</v>
      </c>
      <c r="L555" s="13">
        <v>32</v>
      </c>
      <c r="M555" s="13">
        <v>22</v>
      </c>
      <c r="N555" s="13">
        <v>14</v>
      </c>
      <c r="O555" s="13">
        <v>13</v>
      </c>
      <c r="P555" s="13">
        <v>5</v>
      </c>
      <c r="Q555" s="13">
        <v>0</v>
      </c>
      <c r="R555" s="13">
        <v>0</v>
      </c>
      <c r="S555" s="47"/>
      <c r="T555" s="47"/>
      <c r="U555" s="72">
        <f t="shared" si="68"/>
        <v>286</v>
      </c>
      <c r="V555" s="9">
        <f t="shared" si="69"/>
        <v>18</v>
      </c>
    </row>
    <row r="556" spans="1:22" s="13" customFormat="1">
      <c r="A556" s="13" t="s">
        <v>108</v>
      </c>
      <c r="B556" s="13" t="s">
        <v>114</v>
      </c>
      <c r="C556" s="9" t="str">
        <f t="shared" si="70"/>
        <v>Clark</v>
      </c>
      <c r="D556" s="14" t="s">
        <v>69</v>
      </c>
      <c r="E556" s="16" t="s">
        <v>6</v>
      </c>
      <c r="F556" s="13">
        <v>446</v>
      </c>
      <c r="G556" s="13">
        <v>483</v>
      </c>
      <c r="H556" s="13">
        <v>372</v>
      </c>
      <c r="I556" s="13">
        <v>358</v>
      </c>
      <c r="J556" s="13">
        <v>362</v>
      </c>
      <c r="K556" s="13">
        <v>316</v>
      </c>
      <c r="L556" s="13">
        <v>343</v>
      </c>
      <c r="M556" s="13">
        <v>284</v>
      </c>
      <c r="N556" s="13">
        <v>253</v>
      </c>
      <c r="O556" s="13">
        <v>215</v>
      </c>
      <c r="P556" s="13">
        <v>170</v>
      </c>
      <c r="Q556" s="13">
        <v>187</v>
      </c>
      <c r="R556" s="13">
        <v>145</v>
      </c>
      <c r="S556" s="47"/>
      <c r="T556" s="47"/>
      <c r="U556" s="72">
        <f t="shared" si="68"/>
        <v>3934</v>
      </c>
      <c r="V556" s="9">
        <f t="shared" si="69"/>
        <v>717</v>
      </c>
    </row>
    <row r="557" spans="1:22" s="13" customFormat="1">
      <c r="A557" s="13" t="s">
        <v>108</v>
      </c>
      <c r="B557" s="13" t="s">
        <v>114</v>
      </c>
      <c r="C557" s="9" t="str">
        <f t="shared" si="70"/>
        <v>Rural SW WA (Cowlitz-Grays Harbor -Lewis - Mason -Pacific-Wahkiakum)</v>
      </c>
      <c r="D557" s="14" t="s">
        <v>71</v>
      </c>
      <c r="E557" s="16" t="s">
        <v>8</v>
      </c>
      <c r="F557" s="13">
        <v>57</v>
      </c>
      <c r="G557" s="13">
        <v>49</v>
      </c>
      <c r="H557" s="13">
        <v>48</v>
      </c>
      <c r="I557" s="13">
        <v>52</v>
      </c>
      <c r="J557" s="13">
        <v>45</v>
      </c>
      <c r="K557" s="13">
        <v>54</v>
      </c>
      <c r="L557" s="13">
        <v>39</v>
      </c>
      <c r="M557" s="13">
        <v>49</v>
      </c>
      <c r="N557" s="13">
        <v>39</v>
      </c>
      <c r="O557" s="13">
        <v>21</v>
      </c>
      <c r="P557" s="13">
        <v>30</v>
      </c>
      <c r="Q557" s="13">
        <v>19</v>
      </c>
      <c r="R557" s="13">
        <v>19</v>
      </c>
      <c r="S557" s="47"/>
      <c r="T557" s="47"/>
      <c r="U557" s="72">
        <f t="shared" si="68"/>
        <v>521</v>
      </c>
      <c r="V557" s="9">
        <f t="shared" si="69"/>
        <v>89</v>
      </c>
    </row>
    <row r="558" spans="1:22" s="13" customFormat="1">
      <c r="A558" s="13" t="s">
        <v>108</v>
      </c>
      <c r="B558" s="13" t="s">
        <v>114</v>
      </c>
      <c r="C558" s="9" t="str">
        <f t="shared" si="70"/>
        <v>NE WA (Ferry, Stevens, Lincoln, Pend Orielle)</v>
      </c>
      <c r="D558" s="14" t="s">
        <v>73</v>
      </c>
      <c r="E558" s="16" t="s">
        <v>10</v>
      </c>
      <c r="F558" s="13">
        <v>4</v>
      </c>
      <c r="G558" s="13">
        <v>4</v>
      </c>
      <c r="H558" s="13">
        <v>1</v>
      </c>
      <c r="I558" s="13">
        <v>0</v>
      </c>
      <c r="J558" s="13">
        <v>4</v>
      </c>
      <c r="K558" s="13">
        <v>1</v>
      </c>
      <c r="L558" s="13">
        <v>1</v>
      </c>
      <c r="M558" s="13">
        <v>2</v>
      </c>
      <c r="N558" s="13">
        <v>0</v>
      </c>
      <c r="O558" s="13">
        <v>0</v>
      </c>
      <c r="P558" s="13">
        <v>1</v>
      </c>
      <c r="Q558" s="13">
        <v>0</v>
      </c>
      <c r="R558" s="13">
        <v>0</v>
      </c>
      <c r="S558" s="47"/>
      <c r="T558" s="47"/>
      <c r="U558" s="72">
        <f t="shared" si="68"/>
        <v>18</v>
      </c>
      <c r="V558" s="9">
        <f t="shared" si="69"/>
        <v>1</v>
      </c>
    </row>
    <row r="559" spans="1:22" s="13" customFormat="1">
      <c r="A559" s="13" t="s">
        <v>108</v>
      </c>
      <c r="B559" s="13" t="s">
        <v>114</v>
      </c>
      <c r="C559" s="9" t="str">
        <f t="shared" si="70"/>
        <v>Benton-Franklin</v>
      </c>
      <c r="D559" s="14" t="s">
        <v>74</v>
      </c>
      <c r="E559" s="16" t="s">
        <v>11</v>
      </c>
      <c r="F559" s="13">
        <v>61</v>
      </c>
      <c r="G559" s="13">
        <v>45</v>
      </c>
      <c r="H559" s="13">
        <v>39</v>
      </c>
      <c r="I559" s="13">
        <v>33</v>
      </c>
      <c r="J559" s="13">
        <v>42</v>
      </c>
      <c r="K559" s="13">
        <v>30</v>
      </c>
      <c r="L559" s="13">
        <v>45</v>
      </c>
      <c r="M559" s="13">
        <v>32</v>
      </c>
      <c r="N559" s="13">
        <v>32</v>
      </c>
      <c r="O559" s="13">
        <v>73</v>
      </c>
      <c r="P559" s="13">
        <v>66</v>
      </c>
      <c r="Q559" s="13">
        <v>47</v>
      </c>
      <c r="R559" s="13">
        <v>35</v>
      </c>
      <c r="S559" s="47"/>
      <c r="T559" s="47"/>
      <c r="U559" s="72">
        <f t="shared" si="68"/>
        <v>580</v>
      </c>
      <c r="V559" s="9">
        <f t="shared" si="69"/>
        <v>221</v>
      </c>
    </row>
    <row r="560" spans="1:22" s="13" customFormat="1">
      <c r="A560" s="13" t="s">
        <v>108</v>
      </c>
      <c r="B560" s="13" t="s">
        <v>114</v>
      </c>
      <c r="C560" s="9" t="str">
        <f t="shared" si="70"/>
        <v>Central WA (Grant-Kittitas-Klickitat-Skamania-Yakima)</v>
      </c>
      <c r="D560" s="14" t="s">
        <v>76</v>
      </c>
      <c r="E560" s="16" t="s">
        <v>13</v>
      </c>
      <c r="F560" s="13">
        <v>65</v>
      </c>
      <c r="G560" s="13">
        <v>49</v>
      </c>
      <c r="H560" s="13">
        <v>53</v>
      </c>
      <c r="I560" s="13">
        <v>34</v>
      </c>
      <c r="J560" s="13">
        <v>52</v>
      </c>
      <c r="K560" s="13">
        <v>49</v>
      </c>
      <c r="L560" s="13">
        <v>35</v>
      </c>
      <c r="M560" s="13">
        <v>25</v>
      </c>
      <c r="N560" s="13">
        <v>29</v>
      </c>
      <c r="O560" s="13">
        <v>15</v>
      </c>
      <c r="P560" s="13">
        <v>15</v>
      </c>
      <c r="Q560" s="13">
        <v>11</v>
      </c>
      <c r="R560" s="13">
        <v>10</v>
      </c>
      <c r="S560" s="47"/>
      <c r="T560" s="47"/>
      <c r="U560" s="72">
        <f t="shared" si="68"/>
        <v>442</v>
      </c>
      <c r="V560" s="9">
        <f t="shared" si="69"/>
        <v>51</v>
      </c>
    </row>
    <row r="561" spans="1:22" s="13" customFormat="1">
      <c r="A561" s="13" t="s">
        <v>108</v>
      </c>
      <c r="B561" s="13" t="s">
        <v>114</v>
      </c>
      <c r="C561" s="9" t="str">
        <f t="shared" si="70"/>
        <v>Rural SW WA (Cowlitz-Grays Harbor -Lewis - Mason -Pacific-Wahkiakum)</v>
      </c>
      <c r="D561" s="14" t="s">
        <v>77</v>
      </c>
      <c r="E561" s="16" t="s">
        <v>14</v>
      </c>
      <c r="F561" s="13">
        <v>13</v>
      </c>
      <c r="G561" s="13">
        <v>15</v>
      </c>
      <c r="H561" s="13">
        <v>18</v>
      </c>
      <c r="I561" s="13">
        <v>20</v>
      </c>
      <c r="J561" s="13">
        <v>10</v>
      </c>
      <c r="K561" s="13">
        <v>17</v>
      </c>
      <c r="L561" s="13">
        <v>13</v>
      </c>
      <c r="M561" s="13">
        <v>7</v>
      </c>
      <c r="N561" s="13">
        <v>9</v>
      </c>
      <c r="O561" s="13">
        <v>0</v>
      </c>
      <c r="P561" s="13">
        <v>0</v>
      </c>
      <c r="Q561" s="13">
        <v>0</v>
      </c>
      <c r="R561" s="13">
        <v>0</v>
      </c>
      <c r="S561" s="47"/>
      <c r="T561" s="47"/>
      <c r="U561" s="72">
        <f t="shared" si="68"/>
        <v>122</v>
      </c>
      <c r="V561" s="9">
        <f t="shared" si="69"/>
        <v>0</v>
      </c>
    </row>
    <row r="562" spans="1:22" s="13" customFormat="1">
      <c r="A562" s="13" t="s">
        <v>108</v>
      </c>
      <c r="B562" s="13" t="s">
        <v>114</v>
      </c>
      <c r="C562" s="9" t="str">
        <f t="shared" si="70"/>
        <v>Skagit-San Juan -Island</v>
      </c>
      <c r="D562" s="14" t="s">
        <v>78</v>
      </c>
      <c r="E562" s="15" t="s">
        <v>15</v>
      </c>
      <c r="F562" s="13">
        <v>75</v>
      </c>
      <c r="G562" s="13">
        <v>28</v>
      </c>
      <c r="H562" s="13">
        <v>28</v>
      </c>
      <c r="I562" s="13">
        <v>25</v>
      </c>
      <c r="J562" s="13">
        <v>33</v>
      </c>
      <c r="K562" s="13">
        <v>24</v>
      </c>
      <c r="L562" s="13">
        <v>27</v>
      </c>
      <c r="M562" s="13">
        <v>6</v>
      </c>
      <c r="N562" s="13">
        <v>5</v>
      </c>
      <c r="O562" s="13">
        <v>4</v>
      </c>
      <c r="P562" s="13">
        <v>5</v>
      </c>
      <c r="Q562" s="13">
        <v>3</v>
      </c>
      <c r="R562" s="13">
        <v>0</v>
      </c>
      <c r="S562" s="47"/>
      <c r="T562" s="47"/>
      <c r="U562" s="72">
        <f t="shared" si="68"/>
        <v>263</v>
      </c>
      <c r="V562" s="9">
        <f t="shared" si="69"/>
        <v>12</v>
      </c>
    </row>
    <row r="563" spans="1:22" s="13" customFormat="1">
      <c r="A563" s="13" t="s">
        <v>108</v>
      </c>
      <c r="B563" s="13" t="s">
        <v>114</v>
      </c>
      <c r="C563" s="9" t="str">
        <f t="shared" si="70"/>
        <v>Clallam-Jefferson-Kitsap</v>
      </c>
      <c r="D563" s="14" t="s">
        <v>79</v>
      </c>
      <c r="E563" s="16" t="s">
        <v>16</v>
      </c>
      <c r="F563" s="13">
        <v>50</v>
      </c>
      <c r="G563" s="13">
        <v>31</v>
      </c>
      <c r="H563" s="13">
        <v>23</v>
      </c>
      <c r="I563" s="13">
        <v>20</v>
      </c>
      <c r="J563" s="13">
        <v>28</v>
      </c>
      <c r="K563" s="13">
        <v>15</v>
      </c>
      <c r="L563" s="13">
        <v>16</v>
      </c>
      <c r="M563" s="13">
        <v>11</v>
      </c>
      <c r="N563" s="13">
        <v>9</v>
      </c>
      <c r="O563" s="13">
        <v>0</v>
      </c>
      <c r="P563" s="13">
        <v>0</v>
      </c>
      <c r="Q563" s="13">
        <v>0</v>
      </c>
      <c r="R563" s="13">
        <v>0</v>
      </c>
      <c r="S563" s="47"/>
      <c r="T563" s="47"/>
      <c r="U563" s="72">
        <f t="shared" si="68"/>
        <v>203</v>
      </c>
      <c r="V563" s="9">
        <f t="shared" si="69"/>
        <v>0</v>
      </c>
    </row>
    <row r="564" spans="1:22" s="13" customFormat="1">
      <c r="A564" s="13" t="s">
        <v>108</v>
      </c>
      <c r="B564" s="13" t="s">
        <v>114</v>
      </c>
      <c r="C564" s="9" t="str">
        <f t="shared" si="70"/>
        <v>King</v>
      </c>
      <c r="D564" s="14" t="s">
        <v>80</v>
      </c>
      <c r="E564" s="15" t="s">
        <v>17</v>
      </c>
      <c r="F564" s="13">
        <v>3487</v>
      </c>
      <c r="G564" s="13">
        <v>3224</v>
      </c>
      <c r="H564" s="13">
        <v>3150</v>
      </c>
      <c r="I564" s="13">
        <v>2922</v>
      </c>
      <c r="J564" s="13">
        <v>2924</v>
      </c>
      <c r="K564" s="13">
        <v>2925</v>
      </c>
      <c r="L564" s="13">
        <v>3324</v>
      </c>
      <c r="M564" s="13">
        <v>3161</v>
      </c>
      <c r="N564" s="13">
        <v>3148</v>
      </c>
      <c r="O564" s="13">
        <v>2757</v>
      </c>
      <c r="P564" s="13">
        <v>2596</v>
      </c>
      <c r="Q564" s="13">
        <v>2432</v>
      </c>
      <c r="R564" s="13">
        <v>2498</v>
      </c>
      <c r="S564" s="47"/>
      <c r="T564" s="47"/>
      <c r="U564" s="72">
        <f t="shared" si="68"/>
        <v>38548</v>
      </c>
      <c r="V564" s="9">
        <f t="shared" si="69"/>
        <v>10283</v>
      </c>
    </row>
    <row r="565" spans="1:22" s="13" customFormat="1">
      <c r="A565" s="13" t="s">
        <v>108</v>
      </c>
      <c r="B565" s="13" t="s">
        <v>114</v>
      </c>
      <c r="C565" s="9" t="str">
        <f t="shared" si="70"/>
        <v>Clallam-Jefferson-Kitsap</v>
      </c>
      <c r="D565" s="14" t="s">
        <v>81</v>
      </c>
      <c r="E565" s="15" t="s">
        <v>18</v>
      </c>
      <c r="F565" s="13">
        <v>225</v>
      </c>
      <c r="G565" s="13">
        <v>194</v>
      </c>
      <c r="H565" s="13">
        <v>184</v>
      </c>
      <c r="I565" s="13">
        <v>162</v>
      </c>
      <c r="J565" s="13">
        <v>178</v>
      </c>
      <c r="K565" s="13">
        <v>154</v>
      </c>
      <c r="L565" s="13">
        <v>178</v>
      </c>
      <c r="M565" s="13">
        <v>144</v>
      </c>
      <c r="N565" s="13">
        <v>164</v>
      </c>
      <c r="O565" s="13">
        <v>75</v>
      </c>
      <c r="P565" s="13">
        <v>68</v>
      </c>
      <c r="Q565" s="13">
        <v>48</v>
      </c>
      <c r="R565" s="13">
        <v>47</v>
      </c>
      <c r="S565" s="47"/>
      <c r="T565" s="47"/>
      <c r="U565" s="72">
        <f t="shared" si="68"/>
        <v>1821</v>
      </c>
      <c r="V565" s="9">
        <f t="shared" si="69"/>
        <v>238</v>
      </c>
    </row>
    <row r="566" spans="1:22" s="13" customFormat="1">
      <c r="A566" s="13" t="s">
        <v>108</v>
      </c>
      <c r="B566" s="13" t="s">
        <v>114</v>
      </c>
      <c r="C566" s="9" t="str">
        <f t="shared" si="70"/>
        <v>Central WA (Grant-Kittitas-Klickitat-Skamania-Yakima)</v>
      </c>
      <c r="D566" s="14" t="s">
        <v>82</v>
      </c>
      <c r="E566" s="15" t="s">
        <v>19</v>
      </c>
      <c r="F566" s="13">
        <v>17</v>
      </c>
      <c r="G566" s="13">
        <v>19</v>
      </c>
      <c r="H566" s="13">
        <v>12</v>
      </c>
      <c r="I566" s="13">
        <v>16</v>
      </c>
      <c r="J566" s="13">
        <v>6</v>
      </c>
      <c r="K566" s="13">
        <v>14</v>
      </c>
      <c r="L566" s="13">
        <v>10</v>
      </c>
      <c r="M566" s="13">
        <v>4</v>
      </c>
      <c r="N566" s="13">
        <v>11</v>
      </c>
      <c r="O566" s="13">
        <v>2</v>
      </c>
      <c r="P566" s="13">
        <v>4</v>
      </c>
      <c r="Q566" s="13">
        <v>0</v>
      </c>
      <c r="R566" s="13">
        <v>0</v>
      </c>
      <c r="S566" s="47"/>
      <c r="T566" s="47"/>
      <c r="U566" s="72">
        <f t="shared" si="68"/>
        <v>115</v>
      </c>
      <c r="V566" s="9">
        <f t="shared" si="69"/>
        <v>6</v>
      </c>
    </row>
    <row r="567" spans="1:22" s="13" customFormat="1">
      <c r="A567" s="13" t="s">
        <v>108</v>
      </c>
      <c r="B567" s="13" t="s">
        <v>114</v>
      </c>
      <c r="C567" s="9" t="str">
        <f t="shared" si="70"/>
        <v>Central WA (Grant-Kittitas-Klickitat-Skamania-Yakima)</v>
      </c>
      <c r="D567" s="14" t="s">
        <v>83</v>
      </c>
      <c r="E567" s="15" t="s">
        <v>20</v>
      </c>
      <c r="F567" s="13">
        <v>15</v>
      </c>
      <c r="G567" s="13">
        <v>19</v>
      </c>
      <c r="H567" s="13">
        <v>10</v>
      </c>
      <c r="I567" s="13">
        <v>10</v>
      </c>
      <c r="J567" s="13">
        <v>6</v>
      </c>
      <c r="K567" s="13">
        <v>10</v>
      </c>
      <c r="L567" s="13">
        <v>8</v>
      </c>
      <c r="M567" s="13">
        <v>1</v>
      </c>
      <c r="N567" s="13">
        <v>4</v>
      </c>
      <c r="O567" s="13">
        <v>0</v>
      </c>
      <c r="P567" s="13">
        <v>0</v>
      </c>
      <c r="Q567" s="13">
        <v>0</v>
      </c>
      <c r="R567" s="13">
        <v>0</v>
      </c>
      <c r="S567" s="47"/>
      <c r="T567" s="47"/>
      <c r="U567" s="72">
        <f t="shared" si="68"/>
        <v>83</v>
      </c>
      <c r="V567" s="9">
        <f t="shared" si="69"/>
        <v>0</v>
      </c>
    </row>
    <row r="568" spans="1:22" s="13" customFormat="1">
      <c r="A568" s="13" t="s">
        <v>108</v>
      </c>
      <c r="B568" s="13" t="s">
        <v>114</v>
      </c>
      <c r="C568" s="9" t="str">
        <f t="shared" si="70"/>
        <v>Rural SW WA (Cowlitz-Grays Harbor -Lewis - Mason -Pacific-Wahkiakum)</v>
      </c>
      <c r="D568" s="14" t="s">
        <v>84</v>
      </c>
      <c r="E568" s="15" t="s">
        <v>21</v>
      </c>
      <c r="F568" s="13">
        <v>52</v>
      </c>
      <c r="G568" s="13">
        <v>38</v>
      </c>
      <c r="H568" s="13">
        <v>29</v>
      </c>
      <c r="I568" s="13">
        <v>41</v>
      </c>
      <c r="J568" s="13">
        <v>27</v>
      </c>
      <c r="K568" s="13">
        <v>22</v>
      </c>
      <c r="L568" s="13">
        <v>31</v>
      </c>
      <c r="M568" s="13">
        <v>30</v>
      </c>
      <c r="N568" s="13">
        <v>25</v>
      </c>
      <c r="O568" s="13">
        <v>11</v>
      </c>
      <c r="P568" s="13">
        <v>11</v>
      </c>
      <c r="Q568" s="13">
        <v>1</v>
      </c>
      <c r="R568" s="13">
        <v>1</v>
      </c>
      <c r="S568" s="47"/>
      <c r="T568" s="47"/>
      <c r="U568" s="72">
        <f t="shared" si="68"/>
        <v>319</v>
      </c>
      <c r="V568" s="9">
        <f t="shared" si="69"/>
        <v>24</v>
      </c>
    </row>
    <row r="569" spans="1:22" s="13" customFormat="1">
      <c r="A569" s="13" t="s">
        <v>108</v>
      </c>
      <c r="B569" s="13" t="s">
        <v>114</v>
      </c>
      <c r="C569" s="9" t="str">
        <f t="shared" si="70"/>
        <v>NE WA (Ferry, Stevens, Lincoln, Pend Orielle)</v>
      </c>
      <c r="D569" s="14" t="s">
        <v>85</v>
      </c>
      <c r="E569" s="15" t="s">
        <v>22</v>
      </c>
      <c r="F569" s="13">
        <v>12</v>
      </c>
      <c r="G569" s="13">
        <v>12</v>
      </c>
      <c r="H569" s="13">
        <v>13</v>
      </c>
      <c r="I569" s="13">
        <v>11</v>
      </c>
      <c r="J569" s="13">
        <v>16</v>
      </c>
      <c r="K569" s="13">
        <v>14</v>
      </c>
      <c r="L569" s="13">
        <v>11</v>
      </c>
      <c r="M569" s="13">
        <v>11</v>
      </c>
      <c r="N569" s="13">
        <v>13</v>
      </c>
      <c r="O569" s="13">
        <v>18</v>
      </c>
      <c r="P569" s="13">
        <v>3</v>
      </c>
      <c r="Q569" s="13">
        <v>6</v>
      </c>
      <c r="R569" s="13">
        <v>3</v>
      </c>
      <c r="S569" s="47"/>
      <c r="T569" s="47"/>
      <c r="U569" s="72">
        <f t="shared" si="68"/>
        <v>143</v>
      </c>
      <c r="V569" s="9">
        <f t="shared" si="69"/>
        <v>30</v>
      </c>
    </row>
    <row r="570" spans="1:22" s="13" customFormat="1">
      <c r="A570" s="13" t="s">
        <v>108</v>
      </c>
      <c r="B570" s="13" t="s">
        <v>114</v>
      </c>
      <c r="C570" s="9" t="str">
        <f t="shared" si="70"/>
        <v>Rural SW WA (Cowlitz-Grays Harbor -Lewis - Mason -Pacific-Wahkiakum)</v>
      </c>
      <c r="D570" s="14" t="s">
        <v>86</v>
      </c>
      <c r="E570" s="15" t="s">
        <v>23</v>
      </c>
      <c r="F570" s="13">
        <v>28</v>
      </c>
      <c r="G570" s="13">
        <v>23</v>
      </c>
      <c r="H570" s="13">
        <v>19</v>
      </c>
      <c r="I570" s="13">
        <v>15</v>
      </c>
      <c r="J570" s="13">
        <v>15</v>
      </c>
      <c r="K570" s="13">
        <v>18</v>
      </c>
      <c r="L570" s="13">
        <v>13</v>
      </c>
      <c r="M570" s="13">
        <v>11</v>
      </c>
      <c r="N570" s="13">
        <v>7</v>
      </c>
      <c r="O570" s="13">
        <v>10</v>
      </c>
      <c r="P570" s="13">
        <v>0</v>
      </c>
      <c r="Q570" s="13">
        <v>0</v>
      </c>
      <c r="R570" s="13">
        <v>0</v>
      </c>
      <c r="S570" s="47"/>
      <c r="T570" s="47"/>
      <c r="U570" s="72">
        <f t="shared" si="68"/>
        <v>159</v>
      </c>
      <c r="V570" s="9">
        <f t="shared" si="69"/>
        <v>10</v>
      </c>
    </row>
    <row r="571" spans="1:22" s="13" customFormat="1">
      <c r="A571" s="13" t="s">
        <v>108</v>
      </c>
      <c r="B571" s="13" t="s">
        <v>114</v>
      </c>
      <c r="C571" s="9" t="str">
        <f t="shared" si="70"/>
        <v>Chelan-Douglas-Okanogan</v>
      </c>
      <c r="D571" s="14" t="s">
        <v>87</v>
      </c>
      <c r="E571" s="15" t="s">
        <v>24</v>
      </c>
      <c r="F571" s="13">
        <v>5</v>
      </c>
      <c r="G571" s="13">
        <v>7</v>
      </c>
      <c r="H571" s="13">
        <v>4</v>
      </c>
      <c r="I571" s="13">
        <v>9</v>
      </c>
      <c r="J571" s="13">
        <v>7</v>
      </c>
      <c r="K571" s="13">
        <v>5</v>
      </c>
      <c r="L571" s="13">
        <v>7</v>
      </c>
      <c r="M571" s="13">
        <v>3</v>
      </c>
      <c r="N571" s="13">
        <v>2</v>
      </c>
      <c r="O571" s="13">
        <v>3</v>
      </c>
      <c r="P571" s="13">
        <v>1</v>
      </c>
      <c r="Q571" s="13">
        <v>0</v>
      </c>
      <c r="R571" s="13">
        <v>0</v>
      </c>
      <c r="S571" s="47"/>
      <c r="T571" s="47"/>
      <c r="U571" s="72">
        <f t="shared" si="68"/>
        <v>53</v>
      </c>
      <c r="V571" s="9">
        <f t="shared" si="69"/>
        <v>4</v>
      </c>
    </row>
    <row r="572" spans="1:22" s="13" customFormat="1">
      <c r="A572" s="13" t="s">
        <v>108</v>
      </c>
      <c r="B572" s="13" t="s">
        <v>114</v>
      </c>
      <c r="C572" s="9" t="str">
        <f t="shared" si="70"/>
        <v>Rural SW WA (Cowlitz-Grays Harbor -Lewis - Mason -Pacific-Wahkiakum)</v>
      </c>
      <c r="D572" s="14" t="s">
        <v>88</v>
      </c>
      <c r="E572" s="15" t="s">
        <v>25</v>
      </c>
      <c r="F572" s="13">
        <v>0</v>
      </c>
      <c r="G572" s="13">
        <v>0</v>
      </c>
      <c r="H572" s="13">
        <v>0</v>
      </c>
      <c r="I572" s="13">
        <v>0</v>
      </c>
      <c r="J572" s="13">
        <v>0</v>
      </c>
      <c r="K572" s="13">
        <v>0</v>
      </c>
      <c r="L572" s="13">
        <v>0</v>
      </c>
      <c r="M572" s="13">
        <v>0</v>
      </c>
      <c r="N572" s="13">
        <v>1</v>
      </c>
      <c r="O572" s="13">
        <v>0</v>
      </c>
      <c r="P572" s="13">
        <v>0</v>
      </c>
      <c r="Q572" s="13">
        <v>0</v>
      </c>
      <c r="R572" s="13">
        <v>0</v>
      </c>
      <c r="S572" s="47"/>
      <c r="T572" s="47"/>
      <c r="U572" s="72">
        <f t="shared" si="68"/>
        <v>1</v>
      </c>
      <c r="V572" s="9">
        <f t="shared" si="69"/>
        <v>0</v>
      </c>
    </row>
    <row r="573" spans="1:22" s="13" customFormat="1">
      <c r="A573" s="13" t="s">
        <v>108</v>
      </c>
      <c r="B573" s="13" t="s">
        <v>114</v>
      </c>
      <c r="C573" s="9" t="str">
        <f t="shared" si="70"/>
        <v>Pierce</v>
      </c>
      <c r="D573" s="14" t="s">
        <v>90</v>
      </c>
      <c r="E573" s="15" t="s">
        <v>27</v>
      </c>
      <c r="F573" s="13">
        <v>859</v>
      </c>
      <c r="G573" s="13">
        <v>749</v>
      </c>
      <c r="H573" s="13">
        <v>725</v>
      </c>
      <c r="I573" s="13">
        <v>676</v>
      </c>
      <c r="J573" s="13">
        <v>680</v>
      </c>
      <c r="K573" s="13">
        <v>637</v>
      </c>
      <c r="L573" s="13">
        <v>657</v>
      </c>
      <c r="M573" s="13">
        <v>618</v>
      </c>
      <c r="N573" s="13">
        <v>588</v>
      </c>
      <c r="O573" s="13">
        <v>671</v>
      </c>
      <c r="P573" s="13">
        <v>599</v>
      </c>
      <c r="Q573" s="13">
        <v>515</v>
      </c>
      <c r="R573" s="13">
        <v>515</v>
      </c>
      <c r="S573" s="47"/>
      <c r="T573" s="47"/>
      <c r="U573" s="72">
        <f t="shared" si="68"/>
        <v>8489</v>
      </c>
      <c r="V573" s="9">
        <f t="shared" si="69"/>
        <v>2300</v>
      </c>
    </row>
    <row r="574" spans="1:22" s="13" customFormat="1">
      <c r="A574" s="13" t="s">
        <v>108</v>
      </c>
      <c r="B574" s="13" t="s">
        <v>114</v>
      </c>
      <c r="C574" s="9" t="str">
        <f t="shared" si="70"/>
        <v>Skagit-San Juan -Island</v>
      </c>
      <c r="D574" s="14" t="s">
        <v>91</v>
      </c>
      <c r="E574" s="15" t="s">
        <v>28</v>
      </c>
      <c r="F574" s="13">
        <v>20</v>
      </c>
      <c r="G574" s="13">
        <v>25</v>
      </c>
      <c r="H574" s="13">
        <v>13</v>
      </c>
      <c r="I574" s="13">
        <v>23</v>
      </c>
      <c r="J574" s="13">
        <v>23</v>
      </c>
      <c r="K574" s="13">
        <v>17</v>
      </c>
      <c r="L574" s="13">
        <v>21</v>
      </c>
      <c r="M574" s="13">
        <v>34</v>
      </c>
      <c r="N574" s="13">
        <v>18</v>
      </c>
      <c r="O574" s="13">
        <v>24</v>
      </c>
      <c r="P574" s="13">
        <v>22</v>
      </c>
      <c r="Q574" s="13">
        <v>21</v>
      </c>
      <c r="R574" s="13">
        <v>27</v>
      </c>
      <c r="S574" s="47"/>
      <c r="T574" s="47"/>
      <c r="U574" s="72">
        <f t="shared" si="68"/>
        <v>288</v>
      </c>
      <c r="V574" s="9">
        <f t="shared" si="69"/>
        <v>94</v>
      </c>
    </row>
    <row r="575" spans="1:22" s="13" customFormat="1">
      <c r="A575" s="13" t="s">
        <v>108</v>
      </c>
      <c r="B575" s="13" t="s">
        <v>114</v>
      </c>
      <c r="C575" s="9" t="str">
        <f t="shared" si="70"/>
        <v>Skagit-San Juan -Island</v>
      </c>
      <c r="D575" s="14" t="s">
        <v>92</v>
      </c>
      <c r="E575" s="15" t="s">
        <v>29</v>
      </c>
      <c r="F575" s="13">
        <v>78</v>
      </c>
      <c r="G575" s="13">
        <v>65</v>
      </c>
      <c r="H575" s="13">
        <v>68</v>
      </c>
      <c r="I575" s="13">
        <v>80</v>
      </c>
      <c r="J575" s="13">
        <v>67</v>
      </c>
      <c r="K575" s="13">
        <v>68</v>
      </c>
      <c r="L575" s="13">
        <v>75</v>
      </c>
      <c r="M575" s="13">
        <v>78</v>
      </c>
      <c r="N575" s="13">
        <v>84</v>
      </c>
      <c r="O575" s="13">
        <v>43</v>
      </c>
      <c r="P575" s="13">
        <v>32</v>
      </c>
      <c r="Q575" s="13">
        <v>38</v>
      </c>
      <c r="R575" s="13">
        <v>23</v>
      </c>
      <c r="S575" s="47"/>
      <c r="T575" s="47"/>
      <c r="U575" s="72">
        <f t="shared" si="68"/>
        <v>799</v>
      </c>
      <c r="V575" s="9">
        <f t="shared" si="69"/>
        <v>136</v>
      </c>
    </row>
    <row r="576" spans="1:22" s="13" customFormat="1">
      <c r="A576" s="13" t="s">
        <v>108</v>
      </c>
      <c r="B576" s="13" t="s">
        <v>114</v>
      </c>
      <c r="C576" s="9" t="str">
        <f t="shared" si="70"/>
        <v>Snohomish</v>
      </c>
      <c r="D576" s="14" t="s">
        <v>94</v>
      </c>
      <c r="E576" s="15" t="s">
        <v>31</v>
      </c>
      <c r="F576" s="13">
        <v>591</v>
      </c>
      <c r="G576" s="13">
        <v>531</v>
      </c>
      <c r="H576" s="13">
        <v>443</v>
      </c>
      <c r="I576" s="13">
        <v>405</v>
      </c>
      <c r="J576" s="13">
        <v>411</v>
      </c>
      <c r="K576" s="13">
        <v>367</v>
      </c>
      <c r="L576" s="13">
        <v>388</v>
      </c>
      <c r="M576" s="13">
        <v>329</v>
      </c>
      <c r="N576" s="13">
        <v>332</v>
      </c>
      <c r="O576" s="13">
        <v>257</v>
      </c>
      <c r="P576" s="13">
        <v>223</v>
      </c>
      <c r="Q576" s="13">
        <v>239</v>
      </c>
      <c r="R576" s="13">
        <v>227</v>
      </c>
      <c r="S576" s="47"/>
      <c r="T576" s="47"/>
      <c r="U576" s="72">
        <f t="shared" si="68"/>
        <v>4743</v>
      </c>
      <c r="V576" s="9">
        <f t="shared" si="69"/>
        <v>946</v>
      </c>
    </row>
    <row r="577" spans="1:22" s="13" customFormat="1">
      <c r="A577" s="13" t="s">
        <v>108</v>
      </c>
      <c r="B577" s="13" t="s">
        <v>114</v>
      </c>
      <c r="C577" s="9" t="str">
        <f t="shared" si="70"/>
        <v>Spokane</v>
      </c>
      <c r="D577" s="14" t="s">
        <v>95</v>
      </c>
      <c r="E577" s="15" t="s">
        <v>32</v>
      </c>
      <c r="F577" s="13">
        <v>557</v>
      </c>
      <c r="G577" s="13">
        <v>503</v>
      </c>
      <c r="H577" s="13">
        <v>422</v>
      </c>
      <c r="I577" s="13">
        <v>472</v>
      </c>
      <c r="J577" s="13">
        <v>393</v>
      </c>
      <c r="K577" s="13">
        <v>457</v>
      </c>
      <c r="L577" s="13">
        <v>420</v>
      </c>
      <c r="M577" s="13">
        <v>398</v>
      </c>
      <c r="N577" s="13">
        <v>415</v>
      </c>
      <c r="O577" s="13">
        <v>482</v>
      </c>
      <c r="P577" s="13">
        <v>409</v>
      </c>
      <c r="Q577" s="13">
        <v>476</v>
      </c>
      <c r="R577" s="13">
        <v>393</v>
      </c>
      <c r="S577" s="47"/>
      <c r="T577" s="47"/>
      <c r="U577" s="72">
        <f t="shared" si="68"/>
        <v>5797</v>
      </c>
      <c r="V577" s="9">
        <f t="shared" si="69"/>
        <v>1760</v>
      </c>
    </row>
    <row r="578" spans="1:22" s="13" customFormat="1">
      <c r="A578" s="13" t="s">
        <v>108</v>
      </c>
      <c r="B578" s="13" t="s">
        <v>114</v>
      </c>
      <c r="C578" s="9" t="str">
        <f t="shared" si="70"/>
        <v>NE WA (Ferry, Stevens, Lincoln, Pend Orielle)</v>
      </c>
      <c r="D578" s="14" t="s">
        <v>96</v>
      </c>
      <c r="E578" s="15" t="s">
        <v>33</v>
      </c>
      <c r="F578" s="13">
        <v>14</v>
      </c>
      <c r="G578" s="13">
        <v>17</v>
      </c>
      <c r="H578" s="13">
        <v>9</v>
      </c>
      <c r="I578" s="13">
        <v>10</v>
      </c>
      <c r="J578" s="13">
        <v>11</v>
      </c>
      <c r="K578" s="13">
        <v>11</v>
      </c>
      <c r="L578" s="13">
        <v>7</v>
      </c>
      <c r="M578" s="13">
        <v>11</v>
      </c>
      <c r="N578" s="13">
        <v>12</v>
      </c>
      <c r="O578" s="13">
        <v>5</v>
      </c>
      <c r="P578" s="13">
        <v>3</v>
      </c>
      <c r="Q578" s="13">
        <v>2</v>
      </c>
      <c r="R578" s="13">
        <v>1</v>
      </c>
      <c r="S578" s="47"/>
      <c r="T578" s="47"/>
      <c r="U578" s="72">
        <f t="shared" si="68"/>
        <v>113</v>
      </c>
      <c r="V578" s="9">
        <f t="shared" si="69"/>
        <v>11</v>
      </c>
    </row>
    <row r="579" spans="1:22" s="13" customFormat="1">
      <c r="A579" s="13" t="s">
        <v>108</v>
      </c>
      <c r="B579" s="13" t="s">
        <v>114</v>
      </c>
      <c r="C579" s="9" t="str">
        <f t="shared" si="70"/>
        <v>Thurston</v>
      </c>
      <c r="D579" s="14" t="s">
        <v>97</v>
      </c>
      <c r="E579" s="15" t="s">
        <v>34</v>
      </c>
      <c r="F579" s="13">
        <v>209</v>
      </c>
      <c r="G579" s="13">
        <v>156</v>
      </c>
      <c r="H579" s="13">
        <v>166</v>
      </c>
      <c r="I579" s="13">
        <v>156</v>
      </c>
      <c r="J579" s="13">
        <v>143</v>
      </c>
      <c r="K579" s="13">
        <v>163</v>
      </c>
      <c r="L579" s="13">
        <v>140</v>
      </c>
      <c r="M579" s="13">
        <v>163</v>
      </c>
      <c r="N579" s="13">
        <v>153</v>
      </c>
      <c r="O579" s="13">
        <v>87</v>
      </c>
      <c r="P579" s="13">
        <v>66</v>
      </c>
      <c r="Q579" s="13">
        <v>49</v>
      </c>
      <c r="R579" s="13">
        <v>41</v>
      </c>
      <c r="S579" s="47"/>
      <c r="T579" s="47"/>
      <c r="U579" s="72">
        <f t="shared" ref="U579:U642" si="71">SUM(F579:T579)</f>
        <v>1692</v>
      </c>
      <c r="V579" s="9">
        <f t="shared" ref="V579:V642" si="72">SUM(O579:T579)</f>
        <v>243</v>
      </c>
    </row>
    <row r="580" spans="1:22" s="13" customFormat="1">
      <c r="A580" s="13" t="s">
        <v>108</v>
      </c>
      <c r="B580" s="13" t="s">
        <v>114</v>
      </c>
      <c r="C580" s="9" t="str">
        <f t="shared" si="70"/>
        <v>SE WA (Adams-Asotin-Columia-Garfield-Walla Walla-Whitman)</v>
      </c>
      <c r="D580" s="14" t="s">
        <v>99</v>
      </c>
      <c r="E580" s="15" t="s">
        <v>36</v>
      </c>
      <c r="F580" s="13">
        <v>91</v>
      </c>
      <c r="G580" s="13">
        <v>85</v>
      </c>
      <c r="H580" s="13">
        <v>65</v>
      </c>
      <c r="I580" s="13">
        <v>70</v>
      </c>
      <c r="J580" s="13">
        <v>73</v>
      </c>
      <c r="K580" s="13">
        <v>75</v>
      </c>
      <c r="L580" s="13">
        <v>71</v>
      </c>
      <c r="M580" s="13">
        <v>70</v>
      </c>
      <c r="N580" s="13">
        <v>73</v>
      </c>
      <c r="O580" s="13">
        <v>87</v>
      </c>
      <c r="P580" s="13">
        <v>61</v>
      </c>
      <c r="Q580" s="13">
        <v>76</v>
      </c>
      <c r="R580" s="13">
        <v>46</v>
      </c>
      <c r="S580" s="47"/>
      <c r="T580" s="47"/>
      <c r="U580" s="72">
        <f t="shared" si="71"/>
        <v>943</v>
      </c>
      <c r="V580" s="9">
        <f t="shared" si="72"/>
        <v>270</v>
      </c>
    </row>
    <row r="581" spans="1:22" s="13" customFormat="1">
      <c r="A581" s="13" t="s">
        <v>108</v>
      </c>
      <c r="B581" s="13" t="s">
        <v>114</v>
      </c>
      <c r="C581" s="9" t="str">
        <f t="shared" si="70"/>
        <v>Whatcom</v>
      </c>
      <c r="D581" s="14" t="s">
        <v>100</v>
      </c>
      <c r="E581" s="15" t="s">
        <v>37</v>
      </c>
      <c r="F581" s="13">
        <v>301</v>
      </c>
      <c r="G581" s="13">
        <v>295</v>
      </c>
      <c r="H581" s="13">
        <v>242</v>
      </c>
      <c r="I581" s="13">
        <v>309</v>
      </c>
      <c r="J581" s="13">
        <v>248</v>
      </c>
      <c r="K581" s="13">
        <v>263</v>
      </c>
      <c r="L581" s="13">
        <v>252</v>
      </c>
      <c r="M581" s="13">
        <v>232</v>
      </c>
      <c r="N581" s="13">
        <v>242</v>
      </c>
      <c r="O581" s="13">
        <v>145</v>
      </c>
      <c r="P581" s="13">
        <v>122</v>
      </c>
      <c r="Q581" s="13">
        <v>98</v>
      </c>
      <c r="R581" s="13">
        <v>106</v>
      </c>
      <c r="S581" s="47"/>
      <c r="T581" s="47"/>
      <c r="U581" s="72">
        <f t="shared" si="71"/>
        <v>2855</v>
      </c>
      <c r="V581" s="9">
        <f t="shared" si="72"/>
        <v>471</v>
      </c>
    </row>
    <row r="582" spans="1:22" s="13" customFormat="1">
      <c r="A582" s="13" t="s">
        <v>108</v>
      </c>
      <c r="B582" s="13" t="s">
        <v>114</v>
      </c>
      <c r="C582" s="9" t="str">
        <f t="shared" si="70"/>
        <v>SE WA (Adams-Asotin-Columia-Garfield-Walla Walla-Whitman)</v>
      </c>
      <c r="D582" s="14" t="s">
        <v>101</v>
      </c>
      <c r="E582" s="15" t="s">
        <v>38</v>
      </c>
      <c r="F582" s="13">
        <v>25</v>
      </c>
      <c r="G582" s="13">
        <v>19</v>
      </c>
      <c r="H582" s="13">
        <v>7</v>
      </c>
      <c r="I582" s="13">
        <v>10</v>
      </c>
      <c r="J582" s="13">
        <v>4</v>
      </c>
      <c r="K582" s="13">
        <v>11</v>
      </c>
      <c r="L582" s="13">
        <v>12</v>
      </c>
      <c r="M582" s="13">
        <v>8</v>
      </c>
      <c r="N582" s="13">
        <v>16</v>
      </c>
      <c r="O582" s="13">
        <v>8</v>
      </c>
      <c r="P582" s="13">
        <v>3</v>
      </c>
      <c r="Q582" s="13">
        <v>6</v>
      </c>
      <c r="R582" s="13">
        <v>8</v>
      </c>
      <c r="S582" s="47"/>
      <c r="T582" s="47"/>
      <c r="U582" s="72">
        <f t="shared" si="71"/>
        <v>137</v>
      </c>
      <c r="V582" s="9">
        <f t="shared" si="72"/>
        <v>25</v>
      </c>
    </row>
    <row r="583" spans="1:22" s="13" customFormat="1">
      <c r="A583" s="13" t="s">
        <v>108</v>
      </c>
      <c r="B583" s="13" t="s">
        <v>114</v>
      </c>
      <c r="C583" s="9" t="str">
        <f t="shared" si="70"/>
        <v>Central WA (Grant-Kittitas-Klickitat-Skamania-Yakima)</v>
      </c>
      <c r="D583" s="14" t="s">
        <v>102</v>
      </c>
      <c r="E583" s="15" t="s">
        <v>39</v>
      </c>
      <c r="F583" s="13">
        <v>226</v>
      </c>
      <c r="G583" s="13">
        <v>168</v>
      </c>
      <c r="H583" s="13">
        <v>152</v>
      </c>
      <c r="I583" s="13">
        <v>141</v>
      </c>
      <c r="J583" s="13">
        <v>144</v>
      </c>
      <c r="K583" s="13">
        <v>119</v>
      </c>
      <c r="L583" s="13">
        <v>130</v>
      </c>
      <c r="M583" s="13">
        <v>133</v>
      </c>
      <c r="N583" s="13">
        <v>126</v>
      </c>
      <c r="O583" s="13">
        <v>141</v>
      </c>
      <c r="P583" s="13">
        <v>108</v>
      </c>
      <c r="Q583" s="13">
        <v>95</v>
      </c>
      <c r="R583" s="13">
        <v>83</v>
      </c>
      <c r="S583" s="47"/>
      <c r="T583" s="47"/>
      <c r="U583" s="72">
        <f t="shared" si="71"/>
        <v>1766</v>
      </c>
      <c r="V583" s="9">
        <f t="shared" si="72"/>
        <v>427</v>
      </c>
    </row>
    <row r="584" spans="1:22" s="13" customFormat="1">
      <c r="A584" s="13" t="s">
        <v>230</v>
      </c>
      <c r="B584" s="13" t="s">
        <v>114</v>
      </c>
      <c r="C584" s="9" t="str">
        <f t="shared" si="70"/>
        <v>SE WA (Adams-Asotin-Columia-Garfield-Walla Walla-Whitman)</v>
      </c>
      <c r="D584" s="14" t="s">
        <v>64</v>
      </c>
      <c r="E584" s="15" t="s">
        <v>1</v>
      </c>
      <c r="F584" s="13">
        <v>0</v>
      </c>
      <c r="G584" s="13">
        <v>11</v>
      </c>
      <c r="H584" s="13">
        <v>0</v>
      </c>
      <c r="I584" s="13">
        <v>4</v>
      </c>
      <c r="J584" s="13">
        <v>3</v>
      </c>
      <c r="K584" s="13">
        <v>3</v>
      </c>
      <c r="L584" s="13">
        <v>6</v>
      </c>
      <c r="M584" s="13">
        <v>3</v>
      </c>
      <c r="N584" s="13">
        <v>3</v>
      </c>
      <c r="O584" s="13">
        <v>8</v>
      </c>
      <c r="P584" s="13">
        <v>6</v>
      </c>
      <c r="Q584" s="13">
        <v>13</v>
      </c>
      <c r="R584" s="13">
        <v>4</v>
      </c>
      <c r="S584" s="47"/>
      <c r="T584" s="47"/>
      <c r="U584" s="72">
        <f t="shared" si="71"/>
        <v>64</v>
      </c>
      <c r="V584" s="9">
        <f t="shared" si="72"/>
        <v>31</v>
      </c>
    </row>
    <row r="585" spans="1:22" s="13" customFormat="1">
      <c r="A585" s="13" t="s">
        <v>230</v>
      </c>
      <c r="B585" s="13" t="s">
        <v>114</v>
      </c>
      <c r="C585" s="9" t="str">
        <f t="shared" si="70"/>
        <v>SE WA (Adams-Asotin-Columia-Garfield-Walla Walla-Whitman)</v>
      </c>
      <c r="D585" s="14" t="s">
        <v>65</v>
      </c>
      <c r="E585" s="15" t="s">
        <v>2</v>
      </c>
      <c r="F585" s="13">
        <v>10</v>
      </c>
      <c r="G585" s="13">
        <v>19</v>
      </c>
      <c r="H585" s="13">
        <v>20</v>
      </c>
      <c r="I585" s="13">
        <v>8</v>
      </c>
      <c r="J585" s="13">
        <v>16</v>
      </c>
      <c r="K585" s="13">
        <v>8</v>
      </c>
      <c r="L585" s="13">
        <v>11</v>
      </c>
      <c r="M585" s="13">
        <v>10</v>
      </c>
      <c r="N585" s="13">
        <v>6</v>
      </c>
      <c r="O585" s="13">
        <v>0</v>
      </c>
      <c r="P585" s="13">
        <v>0</v>
      </c>
      <c r="Q585" s="13">
        <v>0</v>
      </c>
      <c r="R585" s="13">
        <v>0</v>
      </c>
      <c r="S585" s="47"/>
      <c r="T585" s="47"/>
      <c r="U585" s="72">
        <f t="shared" si="71"/>
        <v>108</v>
      </c>
      <c r="V585" s="9">
        <f t="shared" si="72"/>
        <v>0</v>
      </c>
    </row>
    <row r="586" spans="1:22" s="13" customFormat="1">
      <c r="A586" s="13" t="s">
        <v>230</v>
      </c>
      <c r="B586" s="13" t="s">
        <v>114</v>
      </c>
      <c r="C586" s="9" t="str">
        <f t="shared" si="70"/>
        <v>Benton-Franklin</v>
      </c>
      <c r="D586" s="14" t="s">
        <v>66</v>
      </c>
      <c r="E586" s="15" t="s">
        <v>3</v>
      </c>
      <c r="F586" s="13">
        <v>234</v>
      </c>
      <c r="G586" s="13">
        <v>236</v>
      </c>
      <c r="H586" s="13">
        <v>226</v>
      </c>
      <c r="I586" s="13">
        <v>204</v>
      </c>
      <c r="J586" s="13">
        <v>160</v>
      </c>
      <c r="K586" s="13">
        <v>193</v>
      </c>
      <c r="L586" s="13">
        <v>182</v>
      </c>
      <c r="M586" s="13">
        <v>163</v>
      </c>
      <c r="N586" s="13">
        <v>120</v>
      </c>
      <c r="O586" s="13">
        <v>66</v>
      </c>
      <c r="P586" s="13">
        <v>49</v>
      </c>
      <c r="Q586" s="13">
        <v>24</v>
      </c>
      <c r="R586" s="13">
        <v>35</v>
      </c>
      <c r="S586" s="47"/>
      <c r="T586" s="47"/>
      <c r="U586" s="72">
        <f t="shared" si="71"/>
        <v>1892</v>
      </c>
      <c r="V586" s="9">
        <f t="shared" si="72"/>
        <v>174</v>
      </c>
    </row>
    <row r="587" spans="1:22" s="13" customFormat="1">
      <c r="A587" s="13" t="s">
        <v>230</v>
      </c>
      <c r="B587" s="13" t="s">
        <v>114</v>
      </c>
      <c r="C587" s="9" t="str">
        <f t="shared" si="70"/>
        <v>Chelan-Douglas-Okanogan</v>
      </c>
      <c r="D587" s="14" t="s">
        <v>67</v>
      </c>
      <c r="E587" s="15" t="s">
        <v>4</v>
      </c>
      <c r="F587" s="13">
        <v>119</v>
      </c>
      <c r="G587" s="13">
        <v>108</v>
      </c>
      <c r="H587" s="13">
        <v>100</v>
      </c>
      <c r="I587" s="13">
        <v>84</v>
      </c>
      <c r="J587" s="13">
        <v>87</v>
      </c>
      <c r="K587" s="13">
        <v>86</v>
      </c>
      <c r="L587" s="13">
        <v>67</v>
      </c>
      <c r="M587" s="13">
        <v>59</v>
      </c>
      <c r="N587" s="13">
        <v>61</v>
      </c>
      <c r="O587" s="13">
        <v>35</v>
      </c>
      <c r="P587" s="13">
        <v>32</v>
      </c>
      <c r="Q587" s="13">
        <v>17</v>
      </c>
      <c r="R587" s="13">
        <v>18</v>
      </c>
      <c r="S587" s="47"/>
      <c r="T587" s="47"/>
      <c r="U587" s="72">
        <f t="shared" si="71"/>
        <v>873</v>
      </c>
      <c r="V587" s="9">
        <f t="shared" si="72"/>
        <v>102</v>
      </c>
    </row>
    <row r="588" spans="1:22" s="13" customFormat="1">
      <c r="A588" s="13" t="s">
        <v>230</v>
      </c>
      <c r="B588" s="13" t="s">
        <v>114</v>
      </c>
      <c r="C588" s="9" t="str">
        <f t="shared" si="70"/>
        <v>Clallam-Jefferson-Kitsap</v>
      </c>
      <c r="D588" s="14" t="s">
        <v>68</v>
      </c>
      <c r="E588" s="15" t="s">
        <v>5</v>
      </c>
      <c r="F588" s="13">
        <v>52</v>
      </c>
      <c r="G588" s="13">
        <v>58</v>
      </c>
      <c r="H588" s="13">
        <v>53</v>
      </c>
      <c r="I588" s="13">
        <v>46</v>
      </c>
      <c r="J588" s="13">
        <v>44</v>
      </c>
      <c r="K588" s="13">
        <v>37</v>
      </c>
      <c r="L588" s="13">
        <v>32</v>
      </c>
      <c r="M588" s="13">
        <v>28</v>
      </c>
      <c r="N588" s="13">
        <v>31</v>
      </c>
      <c r="O588" s="13">
        <v>4</v>
      </c>
      <c r="P588" s="13">
        <v>6</v>
      </c>
      <c r="Q588" s="13">
        <v>3</v>
      </c>
      <c r="R588" s="13">
        <v>0</v>
      </c>
      <c r="S588" s="47"/>
      <c r="T588" s="47"/>
      <c r="U588" s="72">
        <f t="shared" si="71"/>
        <v>394</v>
      </c>
      <c r="V588" s="9">
        <f t="shared" si="72"/>
        <v>13</v>
      </c>
    </row>
    <row r="589" spans="1:22" s="13" customFormat="1">
      <c r="A589" s="13" t="s">
        <v>230</v>
      </c>
      <c r="B589" s="13" t="s">
        <v>114</v>
      </c>
      <c r="C589" s="9" t="str">
        <f t="shared" si="70"/>
        <v>Clark</v>
      </c>
      <c r="D589" s="14" t="s">
        <v>69</v>
      </c>
      <c r="E589" s="15" t="s">
        <v>6</v>
      </c>
      <c r="F589" s="13">
        <v>428</v>
      </c>
      <c r="G589" s="13">
        <v>429</v>
      </c>
      <c r="H589" s="13">
        <v>427</v>
      </c>
      <c r="I589" s="13">
        <v>366</v>
      </c>
      <c r="J589" s="13">
        <v>367</v>
      </c>
      <c r="K589" s="13">
        <v>360</v>
      </c>
      <c r="L589" s="13">
        <v>332</v>
      </c>
      <c r="M589" s="13">
        <v>339</v>
      </c>
      <c r="N589" s="13">
        <v>285</v>
      </c>
      <c r="O589" s="13">
        <v>239</v>
      </c>
      <c r="P589" s="13">
        <v>215</v>
      </c>
      <c r="Q589" s="13">
        <v>148</v>
      </c>
      <c r="R589" s="13">
        <v>180</v>
      </c>
      <c r="S589" s="47"/>
      <c r="T589" s="47"/>
      <c r="U589" s="72">
        <f t="shared" si="71"/>
        <v>4115</v>
      </c>
      <c r="V589" s="9">
        <f t="shared" si="72"/>
        <v>782</v>
      </c>
    </row>
    <row r="590" spans="1:22" s="13" customFormat="1">
      <c r="A590" s="13" t="s">
        <v>230</v>
      </c>
      <c r="B590" s="13" t="s">
        <v>114</v>
      </c>
      <c r="C590" s="9" t="str">
        <f t="shared" si="70"/>
        <v>Rural SW WA (Cowlitz-Grays Harbor -Lewis - Mason -Pacific-Wahkiakum)</v>
      </c>
      <c r="D590" s="14" t="s">
        <v>71</v>
      </c>
      <c r="E590" s="15" t="s">
        <v>8</v>
      </c>
      <c r="F590" s="13">
        <v>55</v>
      </c>
      <c r="G590" s="13">
        <v>61</v>
      </c>
      <c r="H590" s="13">
        <v>43</v>
      </c>
      <c r="I590" s="13">
        <v>45</v>
      </c>
      <c r="J590" s="13">
        <v>49</v>
      </c>
      <c r="K590" s="13">
        <v>43</v>
      </c>
      <c r="L590" s="13">
        <v>44</v>
      </c>
      <c r="M590" s="13">
        <v>35</v>
      </c>
      <c r="N590" s="13">
        <v>43</v>
      </c>
      <c r="O590" s="13">
        <v>18</v>
      </c>
      <c r="P590" s="13">
        <v>16</v>
      </c>
      <c r="Q590" s="13">
        <v>19</v>
      </c>
      <c r="R590" s="13">
        <v>18</v>
      </c>
      <c r="S590" s="47"/>
      <c r="T590" s="47"/>
      <c r="U590" s="72">
        <f t="shared" si="71"/>
        <v>489</v>
      </c>
      <c r="V590" s="9">
        <f t="shared" si="72"/>
        <v>71</v>
      </c>
    </row>
    <row r="591" spans="1:22" s="13" customFormat="1">
      <c r="A591" s="13" t="s">
        <v>230</v>
      </c>
      <c r="B591" s="13" t="s">
        <v>114</v>
      </c>
      <c r="C591" s="9" t="str">
        <f t="shared" si="70"/>
        <v>NE WA (Ferry, Stevens, Lincoln, Pend Orielle)</v>
      </c>
      <c r="D591" s="14" t="s">
        <v>73</v>
      </c>
      <c r="E591" s="15" t="s">
        <v>10</v>
      </c>
      <c r="F591" s="13">
        <v>4</v>
      </c>
      <c r="G591" s="13">
        <v>8</v>
      </c>
      <c r="H591" s="13">
        <v>5</v>
      </c>
      <c r="I591" s="13">
        <v>2</v>
      </c>
      <c r="J591" s="13">
        <v>2</v>
      </c>
      <c r="K591" s="13">
        <v>5</v>
      </c>
      <c r="L591" s="13">
        <v>0</v>
      </c>
      <c r="M591" s="13">
        <v>1</v>
      </c>
      <c r="N591" s="13">
        <v>2</v>
      </c>
      <c r="O591" s="13">
        <v>0</v>
      </c>
      <c r="P591" s="13">
        <v>0</v>
      </c>
      <c r="Q591" s="13">
        <v>0</v>
      </c>
      <c r="R591" s="13">
        <v>0</v>
      </c>
      <c r="S591" s="47"/>
      <c r="T591" s="47"/>
      <c r="U591" s="72">
        <f t="shared" si="71"/>
        <v>29</v>
      </c>
      <c r="V591" s="9">
        <f t="shared" si="72"/>
        <v>0</v>
      </c>
    </row>
    <row r="592" spans="1:22" s="13" customFormat="1">
      <c r="A592" s="13" t="s">
        <v>230</v>
      </c>
      <c r="B592" s="13" t="s">
        <v>114</v>
      </c>
      <c r="C592" s="9" t="str">
        <f t="shared" si="70"/>
        <v>Benton-Franklin</v>
      </c>
      <c r="D592" s="14" t="s">
        <v>74</v>
      </c>
      <c r="E592" s="15" t="s">
        <v>11</v>
      </c>
      <c r="F592" s="13">
        <v>57</v>
      </c>
      <c r="G592" s="13">
        <v>56</v>
      </c>
      <c r="H592" s="13">
        <v>42</v>
      </c>
      <c r="I592" s="13">
        <v>30</v>
      </c>
      <c r="J592" s="13">
        <v>24</v>
      </c>
      <c r="K592" s="13">
        <v>43</v>
      </c>
      <c r="L592" s="13">
        <v>24</v>
      </c>
      <c r="M592" s="13">
        <v>47</v>
      </c>
      <c r="N592" s="13">
        <v>35</v>
      </c>
      <c r="O592" s="13">
        <v>64</v>
      </c>
      <c r="P592" s="13">
        <v>62</v>
      </c>
      <c r="Q592" s="13">
        <v>50</v>
      </c>
      <c r="R592" s="13">
        <v>40</v>
      </c>
      <c r="S592" s="47"/>
      <c r="T592" s="47"/>
      <c r="U592" s="72">
        <f t="shared" si="71"/>
        <v>574</v>
      </c>
      <c r="V592" s="9">
        <f t="shared" si="72"/>
        <v>216</v>
      </c>
    </row>
    <row r="593" spans="1:22" s="13" customFormat="1">
      <c r="A593" s="13" t="s">
        <v>230</v>
      </c>
      <c r="B593" s="13" t="s">
        <v>114</v>
      </c>
      <c r="C593" s="9" t="str">
        <f t="shared" si="70"/>
        <v>Central WA (Grant-Kittitas-Klickitat-Skamania-Yakima)</v>
      </c>
      <c r="D593" s="14" t="s">
        <v>76</v>
      </c>
      <c r="E593" s="15" t="s">
        <v>13</v>
      </c>
      <c r="F593" s="13">
        <v>79</v>
      </c>
      <c r="G593" s="13">
        <v>71</v>
      </c>
      <c r="H593" s="13">
        <v>62</v>
      </c>
      <c r="I593" s="13">
        <v>69</v>
      </c>
      <c r="J593" s="13">
        <v>44</v>
      </c>
      <c r="K593" s="13">
        <v>60</v>
      </c>
      <c r="L593" s="13">
        <v>61</v>
      </c>
      <c r="M593" s="13">
        <v>37</v>
      </c>
      <c r="N593" s="13">
        <v>44</v>
      </c>
      <c r="O593" s="13">
        <v>37</v>
      </c>
      <c r="P593" s="13">
        <v>21</v>
      </c>
      <c r="Q593" s="13">
        <v>10</v>
      </c>
      <c r="R593" s="13">
        <v>21</v>
      </c>
      <c r="S593" s="47"/>
      <c r="T593" s="47"/>
      <c r="U593" s="72">
        <f t="shared" si="71"/>
        <v>616</v>
      </c>
      <c r="V593" s="9">
        <f t="shared" si="72"/>
        <v>89</v>
      </c>
    </row>
    <row r="594" spans="1:22" s="13" customFormat="1">
      <c r="A594" s="13" t="s">
        <v>230</v>
      </c>
      <c r="B594" s="13" t="s">
        <v>114</v>
      </c>
      <c r="C594" s="9" t="str">
        <f t="shared" si="70"/>
        <v>Rural SW WA (Cowlitz-Grays Harbor -Lewis - Mason -Pacific-Wahkiakum)</v>
      </c>
      <c r="D594" s="14" t="s">
        <v>77</v>
      </c>
      <c r="E594" s="15" t="s">
        <v>14</v>
      </c>
      <c r="F594" s="13">
        <v>17</v>
      </c>
      <c r="G594" s="13">
        <v>10</v>
      </c>
      <c r="H594" s="13">
        <v>15</v>
      </c>
      <c r="I594" s="13">
        <v>17</v>
      </c>
      <c r="J594" s="13">
        <v>19</v>
      </c>
      <c r="K594" s="13">
        <v>9</v>
      </c>
      <c r="L594" s="13">
        <v>15</v>
      </c>
      <c r="M594" s="13">
        <v>11</v>
      </c>
      <c r="N594" s="13">
        <v>5</v>
      </c>
      <c r="O594" s="13">
        <v>0</v>
      </c>
      <c r="P594" s="13">
        <v>0</v>
      </c>
      <c r="Q594" s="13">
        <v>0</v>
      </c>
      <c r="R594" s="13">
        <v>0</v>
      </c>
      <c r="S594" s="47"/>
      <c r="T594" s="47"/>
      <c r="U594" s="72">
        <f t="shared" si="71"/>
        <v>118</v>
      </c>
      <c r="V594" s="9">
        <f t="shared" si="72"/>
        <v>0</v>
      </c>
    </row>
    <row r="595" spans="1:22" s="13" customFormat="1">
      <c r="A595" s="13" t="s">
        <v>230</v>
      </c>
      <c r="B595" s="13" t="s">
        <v>114</v>
      </c>
      <c r="C595" s="9" t="str">
        <f t="shared" si="70"/>
        <v>Skagit-San Juan -Island</v>
      </c>
      <c r="D595" s="14" t="s">
        <v>78</v>
      </c>
      <c r="E595" s="15" t="s">
        <v>15</v>
      </c>
      <c r="F595" s="13">
        <v>77</v>
      </c>
      <c r="G595" s="13">
        <v>45</v>
      </c>
      <c r="H595" s="13">
        <v>40</v>
      </c>
      <c r="I595" s="13">
        <v>37</v>
      </c>
      <c r="J595" s="13">
        <v>26</v>
      </c>
      <c r="K595" s="13">
        <v>33</v>
      </c>
      <c r="L595" s="13">
        <v>32</v>
      </c>
      <c r="M595" s="13">
        <v>33</v>
      </c>
      <c r="N595" s="13">
        <v>8</v>
      </c>
      <c r="O595" s="13">
        <v>17</v>
      </c>
      <c r="P595" s="13">
        <v>6</v>
      </c>
      <c r="Q595" s="13">
        <v>6</v>
      </c>
      <c r="R595" s="13">
        <v>5</v>
      </c>
      <c r="S595" s="47"/>
      <c r="T595" s="47"/>
      <c r="U595" s="72">
        <f t="shared" si="71"/>
        <v>365</v>
      </c>
      <c r="V595" s="9">
        <f t="shared" si="72"/>
        <v>34</v>
      </c>
    </row>
    <row r="596" spans="1:22" s="13" customFormat="1">
      <c r="A596" s="13" t="s">
        <v>230</v>
      </c>
      <c r="B596" s="13" t="s">
        <v>114</v>
      </c>
      <c r="C596" s="9" t="str">
        <f t="shared" si="70"/>
        <v>Clallam-Jefferson-Kitsap</v>
      </c>
      <c r="D596" s="14" t="s">
        <v>79</v>
      </c>
      <c r="E596" s="15" t="s">
        <v>16</v>
      </c>
      <c r="F596" s="13">
        <v>39</v>
      </c>
      <c r="G596" s="13">
        <v>16</v>
      </c>
      <c r="H596" s="13">
        <v>26</v>
      </c>
      <c r="I596" s="13">
        <v>21</v>
      </c>
      <c r="J596" s="13">
        <v>19</v>
      </c>
      <c r="K596" s="13">
        <v>27</v>
      </c>
      <c r="L596" s="13">
        <v>7</v>
      </c>
      <c r="M596" s="13">
        <v>8</v>
      </c>
      <c r="N596" s="13">
        <v>9</v>
      </c>
      <c r="O596" s="13">
        <v>4</v>
      </c>
      <c r="P596" s="13">
        <v>0</v>
      </c>
      <c r="Q596" s="13">
        <v>0</v>
      </c>
      <c r="R596" s="13">
        <v>0</v>
      </c>
      <c r="S596" s="47"/>
      <c r="T596" s="47"/>
      <c r="U596" s="72">
        <f t="shared" si="71"/>
        <v>176</v>
      </c>
      <c r="V596" s="9">
        <f t="shared" si="72"/>
        <v>4</v>
      </c>
    </row>
    <row r="597" spans="1:22" s="13" customFormat="1">
      <c r="A597" s="13" t="s">
        <v>230</v>
      </c>
      <c r="B597" s="13" t="s">
        <v>114</v>
      </c>
      <c r="C597" s="9" t="str">
        <f t="shared" si="70"/>
        <v>King</v>
      </c>
      <c r="D597" s="14" t="s">
        <v>80</v>
      </c>
      <c r="E597" s="15" t="s">
        <v>17</v>
      </c>
      <c r="F597" s="13">
        <v>3665</v>
      </c>
      <c r="G597" s="13">
        <v>3232</v>
      </c>
      <c r="H597" s="13">
        <v>3236</v>
      </c>
      <c r="I597" s="13">
        <v>3038</v>
      </c>
      <c r="J597" s="13">
        <v>3017</v>
      </c>
      <c r="K597" s="13">
        <v>3097</v>
      </c>
      <c r="L597" s="13">
        <v>3284</v>
      </c>
      <c r="M597" s="13">
        <v>3331</v>
      </c>
      <c r="N597" s="13">
        <v>3182</v>
      </c>
      <c r="O597" s="13">
        <v>2918</v>
      </c>
      <c r="P597" s="13">
        <v>2756</v>
      </c>
      <c r="Q597" s="13">
        <v>2536</v>
      </c>
      <c r="R597" s="13">
        <v>2416</v>
      </c>
      <c r="S597" s="47"/>
      <c r="T597" s="47"/>
      <c r="U597" s="72">
        <f t="shared" si="71"/>
        <v>39708</v>
      </c>
      <c r="V597" s="9">
        <f t="shared" si="72"/>
        <v>10626</v>
      </c>
    </row>
    <row r="598" spans="1:22" s="13" customFormat="1">
      <c r="A598" s="13" t="s">
        <v>230</v>
      </c>
      <c r="B598" s="13" t="s">
        <v>114</v>
      </c>
      <c r="C598" s="9" t="str">
        <f t="shared" si="70"/>
        <v>Clallam-Jefferson-Kitsap</v>
      </c>
      <c r="D598" s="14" t="s">
        <v>81</v>
      </c>
      <c r="E598" s="15" t="s">
        <v>18</v>
      </c>
      <c r="F598" s="13">
        <v>206</v>
      </c>
      <c r="G598" s="13">
        <v>198</v>
      </c>
      <c r="H598" s="13">
        <v>183</v>
      </c>
      <c r="I598" s="13">
        <v>165</v>
      </c>
      <c r="J598" s="13">
        <v>159</v>
      </c>
      <c r="K598" s="13">
        <v>179</v>
      </c>
      <c r="L598" s="13">
        <v>169</v>
      </c>
      <c r="M598" s="13">
        <v>178</v>
      </c>
      <c r="N598" s="13">
        <v>134</v>
      </c>
      <c r="O598" s="13">
        <v>95</v>
      </c>
      <c r="P598" s="13">
        <v>69</v>
      </c>
      <c r="Q598" s="13">
        <v>66</v>
      </c>
      <c r="R598" s="13">
        <v>46</v>
      </c>
      <c r="S598" s="47"/>
      <c r="T598" s="47"/>
      <c r="U598" s="72">
        <f t="shared" si="71"/>
        <v>1847</v>
      </c>
      <c r="V598" s="9">
        <f t="shared" si="72"/>
        <v>276</v>
      </c>
    </row>
    <row r="599" spans="1:22" s="13" customFormat="1">
      <c r="A599" s="13" t="s">
        <v>230</v>
      </c>
      <c r="B599" s="13" t="s">
        <v>114</v>
      </c>
      <c r="C599" s="9" t="str">
        <f t="shared" si="70"/>
        <v>Central WA (Grant-Kittitas-Klickitat-Skamania-Yakima)</v>
      </c>
      <c r="D599" s="14" t="s">
        <v>82</v>
      </c>
      <c r="E599" s="15" t="s">
        <v>19</v>
      </c>
      <c r="F599" s="13">
        <v>17</v>
      </c>
      <c r="G599" s="13">
        <v>21</v>
      </c>
      <c r="H599" s="13">
        <v>22</v>
      </c>
      <c r="I599" s="13">
        <v>12</v>
      </c>
      <c r="J599" s="13">
        <v>17</v>
      </c>
      <c r="K599" s="13">
        <v>12</v>
      </c>
      <c r="L599" s="13">
        <v>18</v>
      </c>
      <c r="M599" s="13">
        <v>15</v>
      </c>
      <c r="N599" s="13">
        <v>7</v>
      </c>
      <c r="O599" s="13">
        <v>15</v>
      </c>
      <c r="P599" s="13">
        <v>5</v>
      </c>
      <c r="Q599" s="13">
        <v>5</v>
      </c>
      <c r="R599" s="13">
        <v>0</v>
      </c>
      <c r="S599" s="47"/>
      <c r="T599" s="47"/>
      <c r="U599" s="72">
        <f t="shared" si="71"/>
        <v>166</v>
      </c>
      <c r="V599" s="9">
        <f t="shared" si="72"/>
        <v>25</v>
      </c>
    </row>
    <row r="600" spans="1:22" s="13" customFormat="1">
      <c r="A600" s="13" t="s">
        <v>230</v>
      </c>
      <c r="B600" s="13" t="s">
        <v>114</v>
      </c>
      <c r="C600" s="9" t="str">
        <f t="shared" si="70"/>
        <v>Central WA (Grant-Kittitas-Klickitat-Skamania-Yakima)</v>
      </c>
      <c r="D600" s="14" t="s">
        <v>83</v>
      </c>
      <c r="E600" s="15" t="s">
        <v>20</v>
      </c>
      <c r="F600" s="13">
        <v>19</v>
      </c>
      <c r="G600" s="13">
        <v>16</v>
      </c>
      <c r="H600" s="13">
        <v>16</v>
      </c>
      <c r="I600" s="13">
        <v>10</v>
      </c>
      <c r="J600" s="13">
        <v>8</v>
      </c>
      <c r="K600" s="13">
        <v>5</v>
      </c>
      <c r="L600" s="13">
        <v>5</v>
      </c>
      <c r="M600" s="13">
        <v>3</v>
      </c>
      <c r="N600" s="13">
        <v>2</v>
      </c>
      <c r="O600" s="13">
        <v>0</v>
      </c>
      <c r="P600" s="13">
        <v>0</v>
      </c>
      <c r="Q600" s="13">
        <v>0</v>
      </c>
      <c r="R600" s="13">
        <v>0</v>
      </c>
      <c r="S600" s="47"/>
      <c r="T600" s="47"/>
      <c r="U600" s="72">
        <f t="shared" si="71"/>
        <v>84</v>
      </c>
      <c r="V600" s="9">
        <f t="shared" si="72"/>
        <v>0</v>
      </c>
    </row>
    <row r="601" spans="1:22" s="13" customFormat="1">
      <c r="A601" s="13" t="s">
        <v>230</v>
      </c>
      <c r="B601" s="13" t="s">
        <v>114</v>
      </c>
      <c r="C601" s="9" t="str">
        <f t="shared" si="70"/>
        <v>Rural SW WA (Cowlitz-Grays Harbor -Lewis - Mason -Pacific-Wahkiakum)</v>
      </c>
      <c r="D601" s="14" t="s">
        <v>84</v>
      </c>
      <c r="E601" s="15" t="s">
        <v>21</v>
      </c>
      <c r="F601" s="13">
        <v>47</v>
      </c>
      <c r="G601" s="13">
        <v>56</v>
      </c>
      <c r="H601" s="13">
        <v>51</v>
      </c>
      <c r="I601" s="13">
        <v>38</v>
      </c>
      <c r="J601" s="13">
        <v>53</v>
      </c>
      <c r="K601" s="13">
        <v>44</v>
      </c>
      <c r="L601" s="13">
        <v>30</v>
      </c>
      <c r="M601" s="13">
        <v>40</v>
      </c>
      <c r="N601" s="13">
        <v>39</v>
      </c>
      <c r="O601" s="13">
        <v>13</v>
      </c>
      <c r="P601" s="13">
        <v>8</v>
      </c>
      <c r="Q601" s="13">
        <v>0</v>
      </c>
      <c r="R601" s="13">
        <v>0</v>
      </c>
      <c r="S601" s="47"/>
      <c r="T601" s="47"/>
      <c r="U601" s="72">
        <f t="shared" si="71"/>
        <v>419</v>
      </c>
      <c r="V601" s="9">
        <f t="shared" si="72"/>
        <v>21</v>
      </c>
    </row>
    <row r="602" spans="1:22" s="13" customFormat="1">
      <c r="A602" s="13" t="s">
        <v>230</v>
      </c>
      <c r="B602" s="13" t="s">
        <v>114</v>
      </c>
      <c r="C602" s="9" t="str">
        <f t="shared" si="70"/>
        <v>NE WA (Ferry, Stevens, Lincoln, Pend Orielle)</v>
      </c>
      <c r="D602" s="14" t="s">
        <v>85</v>
      </c>
      <c r="E602" s="15" t="s">
        <v>22</v>
      </c>
      <c r="F602" s="13">
        <v>13</v>
      </c>
      <c r="G602" s="13">
        <v>10</v>
      </c>
      <c r="H602" s="13">
        <v>11</v>
      </c>
      <c r="I602" s="13">
        <v>11</v>
      </c>
      <c r="J602" s="13">
        <v>8</v>
      </c>
      <c r="K602" s="13">
        <v>12</v>
      </c>
      <c r="L602" s="13">
        <v>13</v>
      </c>
      <c r="M602" s="13">
        <v>10</v>
      </c>
      <c r="N602" s="13">
        <v>7</v>
      </c>
      <c r="O602" s="13">
        <v>11</v>
      </c>
      <c r="P602" s="13">
        <v>10</v>
      </c>
      <c r="Q602" s="13">
        <v>4</v>
      </c>
      <c r="R602" s="13">
        <v>4</v>
      </c>
      <c r="S602" s="47"/>
      <c r="T602" s="47"/>
      <c r="U602" s="72">
        <f t="shared" si="71"/>
        <v>124</v>
      </c>
      <c r="V602" s="9">
        <f t="shared" si="72"/>
        <v>29</v>
      </c>
    </row>
    <row r="603" spans="1:22" s="13" customFormat="1">
      <c r="A603" s="13" t="s">
        <v>230</v>
      </c>
      <c r="B603" s="13" t="s">
        <v>114</v>
      </c>
      <c r="C603" s="9" t="str">
        <f t="shared" si="70"/>
        <v>Rural SW WA (Cowlitz-Grays Harbor -Lewis - Mason -Pacific-Wahkiakum)</v>
      </c>
      <c r="D603" s="14" t="s">
        <v>86</v>
      </c>
      <c r="E603" s="15" t="s">
        <v>23</v>
      </c>
      <c r="F603" s="13">
        <v>27</v>
      </c>
      <c r="G603" s="13">
        <v>23</v>
      </c>
      <c r="H603" s="13">
        <v>25</v>
      </c>
      <c r="I603" s="13">
        <v>21</v>
      </c>
      <c r="J603" s="13">
        <v>15</v>
      </c>
      <c r="K603" s="13">
        <v>18</v>
      </c>
      <c r="L603" s="13">
        <v>17</v>
      </c>
      <c r="M603" s="13">
        <v>14</v>
      </c>
      <c r="N603" s="13">
        <v>15</v>
      </c>
      <c r="O603" s="13">
        <v>7</v>
      </c>
      <c r="P603" s="13">
        <v>6</v>
      </c>
      <c r="Q603" s="13">
        <v>2</v>
      </c>
      <c r="R603" s="13">
        <v>0</v>
      </c>
      <c r="S603" s="47"/>
      <c r="T603" s="47"/>
      <c r="U603" s="72">
        <f t="shared" si="71"/>
        <v>190</v>
      </c>
      <c r="V603" s="9">
        <f t="shared" si="72"/>
        <v>15</v>
      </c>
    </row>
    <row r="604" spans="1:22" s="13" customFormat="1">
      <c r="A604" s="13" t="s">
        <v>230</v>
      </c>
      <c r="B604" s="13" t="s">
        <v>114</v>
      </c>
      <c r="C604" s="9" t="str">
        <f t="shared" si="70"/>
        <v>Chelan-Douglas-Okanogan</v>
      </c>
      <c r="D604" s="14" t="s">
        <v>87</v>
      </c>
      <c r="E604" s="15" t="s">
        <v>24</v>
      </c>
      <c r="F604" s="13">
        <v>24</v>
      </c>
      <c r="G604" s="13">
        <v>17</v>
      </c>
      <c r="H604" s="13">
        <v>15</v>
      </c>
      <c r="I604" s="13">
        <v>13</v>
      </c>
      <c r="J604" s="13">
        <v>19</v>
      </c>
      <c r="K604" s="13">
        <v>12</v>
      </c>
      <c r="L604" s="13">
        <v>13</v>
      </c>
      <c r="M604" s="13">
        <v>12</v>
      </c>
      <c r="N604" s="13">
        <v>6</v>
      </c>
      <c r="O604" s="13">
        <v>2</v>
      </c>
      <c r="P604" s="13">
        <v>5</v>
      </c>
      <c r="Q604" s="13">
        <v>4</v>
      </c>
      <c r="R604" s="13">
        <v>2</v>
      </c>
      <c r="S604" s="47"/>
      <c r="T604" s="47"/>
      <c r="U604" s="72">
        <f t="shared" si="71"/>
        <v>144</v>
      </c>
      <c r="V604" s="9">
        <f t="shared" si="72"/>
        <v>13</v>
      </c>
    </row>
    <row r="605" spans="1:22" s="13" customFormat="1">
      <c r="A605" s="13" t="s">
        <v>230</v>
      </c>
      <c r="B605" s="13" t="s">
        <v>114</v>
      </c>
      <c r="C605" s="9" t="str">
        <f t="shared" si="70"/>
        <v>Rural SW WA (Cowlitz-Grays Harbor -Lewis - Mason -Pacific-Wahkiakum)</v>
      </c>
      <c r="D605" s="14" t="s">
        <v>88</v>
      </c>
      <c r="E605" s="15" t="s">
        <v>25</v>
      </c>
      <c r="F605" s="13">
        <v>0</v>
      </c>
      <c r="G605" s="13">
        <v>1</v>
      </c>
      <c r="H605" s="13">
        <v>1</v>
      </c>
      <c r="I605" s="13">
        <v>0</v>
      </c>
      <c r="J605" s="13">
        <v>0</v>
      </c>
      <c r="K605" s="13">
        <v>2</v>
      </c>
      <c r="L605" s="13">
        <v>1</v>
      </c>
      <c r="M605" s="13">
        <v>0</v>
      </c>
      <c r="N605" s="13">
        <v>1</v>
      </c>
      <c r="O605" s="13">
        <v>3</v>
      </c>
      <c r="P605" s="13">
        <v>0</v>
      </c>
      <c r="Q605" s="13">
        <v>0</v>
      </c>
      <c r="R605" s="13">
        <v>1</v>
      </c>
      <c r="S605" s="47"/>
      <c r="T605" s="47"/>
      <c r="U605" s="72">
        <f t="shared" si="71"/>
        <v>10</v>
      </c>
      <c r="V605" s="9">
        <f t="shared" si="72"/>
        <v>4</v>
      </c>
    </row>
    <row r="606" spans="1:22" s="13" customFormat="1">
      <c r="A606" s="13" t="s">
        <v>230</v>
      </c>
      <c r="B606" s="13" t="s">
        <v>114</v>
      </c>
      <c r="C606" s="9" t="str">
        <f t="shared" si="70"/>
        <v>Pierce</v>
      </c>
      <c r="D606" s="14" t="s">
        <v>90</v>
      </c>
      <c r="E606" s="15" t="s">
        <v>27</v>
      </c>
      <c r="F606" s="13">
        <v>756</v>
      </c>
      <c r="G606" s="13">
        <v>782</v>
      </c>
      <c r="H606" s="13">
        <v>709</v>
      </c>
      <c r="I606" s="13">
        <v>684</v>
      </c>
      <c r="J606" s="13">
        <v>664</v>
      </c>
      <c r="K606" s="13">
        <v>662</v>
      </c>
      <c r="L606" s="13">
        <v>690</v>
      </c>
      <c r="M606" s="13">
        <v>645</v>
      </c>
      <c r="N606" s="13">
        <v>601</v>
      </c>
      <c r="O606" s="13">
        <v>604</v>
      </c>
      <c r="P606" s="13">
        <v>616</v>
      </c>
      <c r="Q606" s="13">
        <v>514</v>
      </c>
      <c r="R606" s="13">
        <v>464</v>
      </c>
      <c r="S606" s="47"/>
      <c r="T606" s="47"/>
      <c r="U606" s="72">
        <f t="shared" si="71"/>
        <v>8391</v>
      </c>
      <c r="V606" s="9">
        <f t="shared" si="72"/>
        <v>2198</v>
      </c>
    </row>
    <row r="607" spans="1:22" s="13" customFormat="1">
      <c r="A607" s="13" t="s">
        <v>230</v>
      </c>
      <c r="B607" s="13" t="s">
        <v>114</v>
      </c>
      <c r="C607" s="9" t="str">
        <f t="shared" si="70"/>
        <v>Skagit-San Juan -Island</v>
      </c>
      <c r="D607" s="14" t="s">
        <v>91</v>
      </c>
      <c r="E607" s="15" t="s">
        <v>28</v>
      </c>
      <c r="F607" s="13">
        <v>21</v>
      </c>
      <c r="G607" s="13">
        <v>13</v>
      </c>
      <c r="H607" s="13">
        <v>27</v>
      </c>
      <c r="I607" s="13">
        <v>13</v>
      </c>
      <c r="J607" s="13">
        <v>23</v>
      </c>
      <c r="K607" s="13">
        <v>17</v>
      </c>
      <c r="L607" s="13">
        <v>24</v>
      </c>
      <c r="M607" s="13">
        <v>18</v>
      </c>
      <c r="N607" s="13">
        <v>32</v>
      </c>
      <c r="O607" s="13">
        <v>16</v>
      </c>
      <c r="P607" s="13">
        <v>22</v>
      </c>
      <c r="Q607" s="13">
        <v>19</v>
      </c>
      <c r="R607" s="13">
        <v>22</v>
      </c>
      <c r="S607" s="47"/>
      <c r="T607" s="47"/>
      <c r="U607" s="72">
        <f t="shared" si="71"/>
        <v>267</v>
      </c>
      <c r="V607" s="9">
        <f t="shared" si="72"/>
        <v>79</v>
      </c>
    </row>
    <row r="608" spans="1:22" s="13" customFormat="1">
      <c r="A608" s="13" t="s">
        <v>230</v>
      </c>
      <c r="B608" s="13" t="s">
        <v>114</v>
      </c>
      <c r="C608" s="9" t="str">
        <f t="shared" si="70"/>
        <v>Skagit-San Juan -Island</v>
      </c>
      <c r="D608" s="14" t="s">
        <v>92</v>
      </c>
      <c r="E608" s="15" t="s">
        <v>29</v>
      </c>
      <c r="F608" s="13">
        <v>73</v>
      </c>
      <c r="G608" s="13">
        <v>87</v>
      </c>
      <c r="H608" s="13">
        <v>76</v>
      </c>
      <c r="I608" s="13">
        <v>79</v>
      </c>
      <c r="J608" s="13">
        <v>90</v>
      </c>
      <c r="K608" s="13">
        <v>79</v>
      </c>
      <c r="L608" s="13">
        <v>86</v>
      </c>
      <c r="M608" s="13">
        <v>91</v>
      </c>
      <c r="N608" s="13">
        <v>94</v>
      </c>
      <c r="O608" s="13">
        <v>74</v>
      </c>
      <c r="P608" s="13">
        <v>53</v>
      </c>
      <c r="Q608" s="13">
        <v>39</v>
      </c>
      <c r="R608" s="13">
        <v>39</v>
      </c>
      <c r="S608" s="47"/>
      <c r="T608" s="47"/>
      <c r="U608" s="72">
        <f t="shared" si="71"/>
        <v>960</v>
      </c>
      <c r="V608" s="9">
        <f t="shared" si="72"/>
        <v>205</v>
      </c>
    </row>
    <row r="609" spans="1:22" s="13" customFormat="1">
      <c r="A609" s="13" t="s">
        <v>230</v>
      </c>
      <c r="B609" s="13" t="s">
        <v>114</v>
      </c>
      <c r="C609" s="9" t="str">
        <f t="shared" si="70"/>
        <v>Snohomish</v>
      </c>
      <c r="D609" s="14" t="s">
        <v>94</v>
      </c>
      <c r="E609" s="15" t="s">
        <v>31</v>
      </c>
      <c r="F609" s="13">
        <v>699</v>
      </c>
      <c r="G609" s="13">
        <v>638</v>
      </c>
      <c r="H609" s="13">
        <v>543</v>
      </c>
      <c r="I609" s="13">
        <v>535</v>
      </c>
      <c r="J609" s="13">
        <v>474</v>
      </c>
      <c r="K609" s="13">
        <v>497</v>
      </c>
      <c r="L609" s="13">
        <v>447</v>
      </c>
      <c r="M609" s="13">
        <v>449</v>
      </c>
      <c r="N609" s="13">
        <v>400</v>
      </c>
      <c r="O609" s="13">
        <v>261</v>
      </c>
      <c r="P609" s="13">
        <v>265</v>
      </c>
      <c r="Q609" s="13">
        <v>198</v>
      </c>
      <c r="R609" s="13">
        <v>236</v>
      </c>
      <c r="S609" s="47"/>
      <c r="T609" s="47"/>
      <c r="U609" s="72">
        <f t="shared" si="71"/>
        <v>5642</v>
      </c>
      <c r="V609" s="9">
        <f t="shared" si="72"/>
        <v>960</v>
      </c>
    </row>
    <row r="610" spans="1:22" s="13" customFormat="1">
      <c r="A610" s="13" t="s">
        <v>230</v>
      </c>
      <c r="B610" s="13" t="s">
        <v>114</v>
      </c>
      <c r="C610" s="9" t="str">
        <f t="shared" si="70"/>
        <v>Spokane</v>
      </c>
      <c r="D610" s="14" t="s">
        <v>95</v>
      </c>
      <c r="E610" s="15" t="s">
        <v>32</v>
      </c>
      <c r="F610" s="13">
        <v>567</v>
      </c>
      <c r="G610" s="13">
        <v>526</v>
      </c>
      <c r="H610" s="13">
        <v>528</v>
      </c>
      <c r="I610" s="13">
        <v>454</v>
      </c>
      <c r="J610" s="13">
        <v>502</v>
      </c>
      <c r="K610" s="13">
        <v>431</v>
      </c>
      <c r="L610" s="13">
        <v>461</v>
      </c>
      <c r="M610" s="13">
        <v>436</v>
      </c>
      <c r="N610" s="13">
        <v>430</v>
      </c>
      <c r="O610" s="13">
        <v>469</v>
      </c>
      <c r="P610" s="13">
        <v>447</v>
      </c>
      <c r="Q610" s="13">
        <v>364</v>
      </c>
      <c r="R610" s="13">
        <v>411</v>
      </c>
      <c r="S610" s="47"/>
      <c r="T610" s="47"/>
      <c r="U610" s="72">
        <f t="shared" si="71"/>
        <v>6026</v>
      </c>
      <c r="V610" s="9">
        <f t="shared" si="72"/>
        <v>1691</v>
      </c>
    </row>
    <row r="611" spans="1:22" s="13" customFormat="1">
      <c r="A611" s="13" t="s">
        <v>230</v>
      </c>
      <c r="B611" s="13" t="s">
        <v>114</v>
      </c>
      <c r="C611" s="9" t="str">
        <f t="shared" si="70"/>
        <v>NE WA (Ferry, Stevens, Lincoln, Pend Orielle)</v>
      </c>
      <c r="D611" s="14" t="s">
        <v>96</v>
      </c>
      <c r="E611" s="15" t="s">
        <v>33</v>
      </c>
      <c r="F611" s="13">
        <v>6</v>
      </c>
      <c r="G611" s="13">
        <v>9</v>
      </c>
      <c r="H611" s="13">
        <v>7</v>
      </c>
      <c r="I611" s="13">
        <v>7</v>
      </c>
      <c r="J611" s="13">
        <v>5</v>
      </c>
      <c r="K611" s="13">
        <v>8</v>
      </c>
      <c r="L611" s="13">
        <v>8</v>
      </c>
      <c r="M611" s="13">
        <v>5</v>
      </c>
      <c r="N611" s="13">
        <v>7</v>
      </c>
      <c r="O611" s="13">
        <v>2</v>
      </c>
      <c r="P611" s="13">
        <v>7</v>
      </c>
      <c r="Q611" s="13">
        <v>2</v>
      </c>
      <c r="R611" s="13">
        <v>1</v>
      </c>
      <c r="S611" s="47"/>
      <c r="T611" s="47"/>
      <c r="U611" s="72">
        <f t="shared" si="71"/>
        <v>74</v>
      </c>
      <c r="V611" s="9">
        <f t="shared" si="72"/>
        <v>12</v>
      </c>
    </row>
    <row r="612" spans="1:22" s="13" customFormat="1">
      <c r="A612" s="13" t="s">
        <v>230</v>
      </c>
      <c r="B612" s="13" t="s">
        <v>114</v>
      </c>
      <c r="C612" s="9" t="str">
        <f t="shared" si="70"/>
        <v>Thurston</v>
      </c>
      <c r="D612" s="14" t="s">
        <v>97</v>
      </c>
      <c r="E612" s="15" t="s">
        <v>34</v>
      </c>
      <c r="F612" s="13">
        <v>248</v>
      </c>
      <c r="G612" s="13">
        <v>207</v>
      </c>
      <c r="H612" s="13">
        <v>174</v>
      </c>
      <c r="I612" s="13">
        <v>186</v>
      </c>
      <c r="J612" s="13">
        <v>183</v>
      </c>
      <c r="K612" s="13">
        <v>154</v>
      </c>
      <c r="L612" s="13">
        <v>187</v>
      </c>
      <c r="M612" s="13">
        <v>173</v>
      </c>
      <c r="N612" s="13">
        <v>181</v>
      </c>
      <c r="O612" s="13">
        <v>73</v>
      </c>
      <c r="P612" s="13">
        <v>75</v>
      </c>
      <c r="Q612" s="13">
        <v>63</v>
      </c>
      <c r="R612" s="13">
        <v>46</v>
      </c>
      <c r="S612" s="47"/>
      <c r="T612" s="47"/>
      <c r="U612" s="72">
        <f t="shared" si="71"/>
        <v>1950</v>
      </c>
      <c r="V612" s="9">
        <f t="shared" si="72"/>
        <v>257</v>
      </c>
    </row>
    <row r="613" spans="1:22" s="13" customFormat="1">
      <c r="A613" s="13" t="s">
        <v>230</v>
      </c>
      <c r="B613" s="13" t="s">
        <v>114</v>
      </c>
      <c r="C613" s="9" t="str">
        <f t="shared" si="70"/>
        <v>SE WA (Adams-Asotin-Columia-Garfield-Walla Walla-Whitman)</v>
      </c>
      <c r="D613" s="14" t="s">
        <v>99</v>
      </c>
      <c r="E613" s="15" t="s">
        <v>36</v>
      </c>
      <c r="F613" s="13">
        <v>80</v>
      </c>
      <c r="G613" s="13">
        <v>77</v>
      </c>
      <c r="H613" s="13">
        <v>84</v>
      </c>
      <c r="I613" s="13">
        <v>77</v>
      </c>
      <c r="J613" s="13">
        <v>70</v>
      </c>
      <c r="K613" s="13">
        <v>81</v>
      </c>
      <c r="L613" s="13">
        <v>78</v>
      </c>
      <c r="M613" s="13">
        <v>60</v>
      </c>
      <c r="N613" s="13">
        <v>51</v>
      </c>
      <c r="O613" s="13">
        <v>59</v>
      </c>
      <c r="P613" s="13">
        <v>65</v>
      </c>
      <c r="Q613" s="13">
        <v>49</v>
      </c>
      <c r="R613" s="13">
        <v>58</v>
      </c>
      <c r="S613" s="47"/>
      <c r="T613" s="47"/>
      <c r="U613" s="72">
        <f t="shared" si="71"/>
        <v>889</v>
      </c>
      <c r="V613" s="9">
        <f t="shared" si="72"/>
        <v>231</v>
      </c>
    </row>
    <row r="614" spans="1:22" s="13" customFormat="1">
      <c r="A614" s="13" t="s">
        <v>230</v>
      </c>
      <c r="B614" s="13" t="s">
        <v>114</v>
      </c>
      <c r="C614" s="9" t="str">
        <f t="shared" si="70"/>
        <v>Whatcom</v>
      </c>
      <c r="D614" s="14" t="s">
        <v>100</v>
      </c>
      <c r="E614" s="15" t="s">
        <v>37</v>
      </c>
      <c r="F614" s="13">
        <v>278</v>
      </c>
      <c r="G614" s="13">
        <v>289</v>
      </c>
      <c r="H614" s="13">
        <v>282</v>
      </c>
      <c r="I614" s="13">
        <v>258</v>
      </c>
      <c r="J614" s="13">
        <v>314</v>
      </c>
      <c r="K614" s="13">
        <v>258</v>
      </c>
      <c r="L614" s="13">
        <v>270</v>
      </c>
      <c r="M614" s="13">
        <v>259</v>
      </c>
      <c r="N614" s="13">
        <v>235</v>
      </c>
      <c r="O614" s="13">
        <v>134</v>
      </c>
      <c r="P614" s="13">
        <v>118</v>
      </c>
      <c r="Q614" s="13">
        <v>103</v>
      </c>
      <c r="R614" s="13">
        <v>92</v>
      </c>
      <c r="S614" s="47"/>
      <c r="T614" s="47"/>
      <c r="U614" s="72">
        <f t="shared" si="71"/>
        <v>2890</v>
      </c>
      <c r="V614" s="9">
        <f t="shared" si="72"/>
        <v>447</v>
      </c>
    </row>
    <row r="615" spans="1:22" s="13" customFormat="1">
      <c r="A615" s="13" t="s">
        <v>230</v>
      </c>
      <c r="B615" s="13" t="s">
        <v>114</v>
      </c>
      <c r="C615" s="9" t="str">
        <f t="shared" si="70"/>
        <v>SE WA (Adams-Asotin-Columia-Garfield-Walla Walla-Whitman)</v>
      </c>
      <c r="D615" s="14" t="s">
        <v>101</v>
      </c>
      <c r="E615" s="15" t="s">
        <v>38</v>
      </c>
      <c r="F615" s="13">
        <v>17</v>
      </c>
      <c r="G615" s="13">
        <v>17</v>
      </c>
      <c r="H615" s="13">
        <v>19</v>
      </c>
      <c r="I615" s="13">
        <v>8</v>
      </c>
      <c r="J615" s="13">
        <v>10</v>
      </c>
      <c r="K615" s="13">
        <v>7</v>
      </c>
      <c r="L615" s="13">
        <v>11</v>
      </c>
      <c r="M615" s="13">
        <v>13</v>
      </c>
      <c r="N615" s="13">
        <v>9</v>
      </c>
      <c r="O615" s="13">
        <v>13</v>
      </c>
      <c r="P615" s="13">
        <v>11</v>
      </c>
      <c r="Q615" s="13">
        <v>4</v>
      </c>
      <c r="R615" s="13">
        <v>5</v>
      </c>
      <c r="S615" s="47"/>
      <c r="T615" s="47"/>
      <c r="U615" s="72">
        <f t="shared" si="71"/>
        <v>144</v>
      </c>
      <c r="V615" s="9">
        <f t="shared" si="72"/>
        <v>33</v>
      </c>
    </row>
    <row r="616" spans="1:22" s="13" customFormat="1">
      <c r="A616" s="13" t="s">
        <v>230</v>
      </c>
      <c r="B616" s="13" t="s">
        <v>114</v>
      </c>
      <c r="C616" s="9" t="str">
        <f t="shared" si="70"/>
        <v>Central WA (Grant-Kittitas-Klickitat-Skamania-Yakima)</v>
      </c>
      <c r="D616" s="14" t="s">
        <v>102</v>
      </c>
      <c r="E616" s="15" t="s">
        <v>39</v>
      </c>
      <c r="F616" s="13">
        <v>165</v>
      </c>
      <c r="G616" s="13">
        <v>195</v>
      </c>
      <c r="H616" s="13">
        <v>143</v>
      </c>
      <c r="I616" s="13">
        <v>142</v>
      </c>
      <c r="J616" s="13">
        <v>143</v>
      </c>
      <c r="K616" s="13">
        <v>142</v>
      </c>
      <c r="L616" s="13">
        <v>117</v>
      </c>
      <c r="M616" s="13">
        <v>112</v>
      </c>
      <c r="N616" s="13">
        <v>121</v>
      </c>
      <c r="O616" s="13">
        <v>106</v>
      </c>
      <c r="P616" s="13">
        <v>133</v>
      </c>
      <c r="Q616" s="13">
        <v>83</v>
      </c>
      <c r="R616" s="13">
        <v>95</v>
      </c>
      <c r="S616" s="47"/>
      <c r="T616" s="47"/>
      <c r="U616" s="72">
        <f t="shared" si="71"/>
        <v>1697</v>
      </c>
      <c r="V616" s="9">
        <f t="shared" si="72"/>
        <v>417</v>
      </c>
    </row>
    <row r="617" spans="1:22" s="13" customFormat="1">
      <c r="A617" t="s">
        <v>234</v>
      </c>
      <c r="B617" s="9" t="s">
        <v>114</v>
      </c>
      <c r="C617" s="9" t="str">
        <f t="shared" si="70"/>
        <v>SE WA (Adams-Asotin-Columia-Garfield-Walla Walla-Whitman)</v>
      </c>
      <c r="D617" s="34" t="s">
        <v>64</v>
      </c>
      <c r="E617" t="s">
        <v>1</v>
      </c>
      <c r="F617">
        <v>8</v>
      </c>
      <c r="G617">
        <v>0</v>
      </c>
      <c r="H617">
        <v>11</v>
      </c>
      <c r="I617">
        <v>0</v>
      </c>
      <c r="J617">
        <v>1</v>
      </c>
      <c r="K617">
        <v>5</v>
      </c>
      <c r="L617">
        <v>0</v>
      </c>
      <c r="M617">
        <v>6</v>
      </c>
      <c r="N617">
        <v>2</v>
      </c>
      <c r="O617">
        <v>1</v>
      </c>
      <c r="P617">
        <v>6</v>
      </c>
      <c r="Q617">
        <v>0</v>
      </c>
      <c r="R617">
        <v>8</v>
      </c>
      <c r="S617" s="47"/>
      <c r="T617" s="47"/>
      <c r="U617" s="72">
        <f t="shared" si="71"/>
        <v>48</v>
      </c>
      <c r="V617" s="9">
        <f t="shared" si="72"/>
        <v>15</v>
      </c>
    </row>
    <row r="618" spans="1:22" s="13" customFormat="1">
      <c r="A618" t="s">
        <v>234</v>
      </c>
      <c r="B618" s="9" t="s">
        <v>114</v>
      </c>
      <c r="C618" s="9" t="str">
        <f t="shared" si="70"/>
        <v>SE WA (Adams-Asotin-Columia-Garfield-Walla Walla-Whitman)</v>
      </c>
      <c r="D618" s="34" t="s">
        <v>65</v>
      </c>
      <c r="E618" t="s">
        <v>2</v>
      </c>
      <c r="F618">
        <v>14</v>
      </c>
      <c r="G618">
        <v>11</v>
      </c>
      <c r="H618">
        <v>15</v>
      </c>
      <c r="I618">
        <v>13</v>
      </c>
      <c r="J618">
        <v>7</v>
      </c>
      <c r="K618">
        <v>14</v>
      </c>
      <c r="L618">
        <v>5</v>
      </c>
      <c r="M618">
        <v>7</v>
      </c>
      <c r="N618">
        <v>9</v>
      </c>
      <c r="O618">
        <v>0</v>
      </c>
      <c r="P618">
        <v>0</v>
      </c>
      <c r="Q618">
        <v>0</v>
      </c>
      <c r="R618">
        <v>0</v>
      </c>
      <c r="S618" s="47"/>
      <c r="T618" s="47"/>
      <c r="U618" s="72">
        <f t="shared" si="71"/>
        <v>95</v>
      </c>
      <c r="V618" s="9">
        <f t="shared" si="72"/>
        <v>0</v>
      </c>
    </row>
    <row r="619" spans="1:22" s="13" customFormat="1">
      <c r="A619" t="s">
        <v>234</v>
      </c>
      <c r="B619" s="9" t="s">
        <v>114</v>
      </c>
      <c r="C619" s="9" t="str">
        <f t="shared" si="70"/>
        <v>Benton-Franklin</v>
      </c>
      <c r="D619" s="34" t="s">
        <v>66</v>
      </c>
      <c r="E619" t="s">
        <v>3</v>
      </c>
      <c r="F619">
        <v>233</v>
      </c>
      <c r="G619">
        <v>212</v>
      </c>
      <c r="H619">
        <v>221</v>
      </c>
      <c r="I619">
        <v>215</v>
      </c>
      <c r="J619">
        <v>197</v>
      </c>
      <c r="K619">
        <v>177</v>
      </c>
      <c r="L619">
        <v>189</v>
      </c>
      <c r="M619">
        <v>174</v>
      </c>
      <c r="N619">
        <v>162</v>
      </c>
      <c r="O619">
        <v>62</v>
      </c>
      <c r="P619">
        <v>58</v>
      </c>
      <c r="Q619">
        <v>41</v>
      </c>
      <c r="R619">
        <v>29</v>
      </c>
      <c r="S619" s="47"/>
      <c r="T619" s="47"/>
      <c r="U619" s="72">
        <f t="shared" si="71"/>
        <v>1970</v>
      </c>
      <c r="V619" s="9">
        <f t="shared" si="72"/>
        <v>190</v>
      </c>
    </row>
    <row r="620" spans="1:22" s="13" customFormat="1">
      <c r="A620" t="s">
        <v>234</v>
      </c>
      <c r="B620" s="9" t="s">
        <v>114</v>
      </c>
      <c r="C620" s="9" t="str">
        <f t="shared" si="70"/>
        <v>Chelan-Douglas-Okanogan</v>
      </c>
      <c r="D620" s="34" t="s">
        <v>67</v>
      </c>
      <c r="E620" t="s">
        <v>4</v>
      </c>
      <c r="F620">
        <v>102</v>
      </c>
      <c r="G620">
        <v>113</v>
      </c>
      <c r="H620">
        <v>94</v>
      </c>
      <c r="I620">
        <v>88</v>
      </c>
      <c r="J620">
        <v>70</v>
      </c>
      <c r="K620">
        <v>90</v>
      </c>
      <c r="L620">
        <v>65</v>
      </c>
      <c r="M620">
        <v>66</v>
      </c>
      <c r="N620">
        <v>53</v>
      </c>
      <c r="O620">
        <v>50</v>
      </c>
      <c r="P620">
        <v>26</v>
      </c>
      <c r="Q620">
        <v>29</v>
      </c>
      <c r="R620">
        <v>17</v>
      </c>
      <c r="S620" s="47"/>
      <c r="T620" s="47"/>
      <c r="U620" s="72">
        <f t="shared" si="71"/>
        <v>863</v>
      </c>
      <c r="V620" s="9">
        <f t="shared" si="72"/>
        <v>122</v>
      </c>
    </row>
    <row r="621" spans="1:22" s="13" customFormat="1">
      <c r="A621" t="s">
        <v>234</v>
      </c>
      <c r="B621" s="9" t="s">
        <v>114</v>
      </c>
      <c r="C621" s="9" t="str">
        <f t="shared" si="70"/>
        <v>Clallam-Jefferson-Kitsap</v>
      </c>
      <c r="D621" s="34" t="s">
        <v>68</v>
      </c>
      <c r="E621" t="s">
        <v>5</v>
      </c>
      <c r="F621">
        <v>70</v>
      </c>
      <c r="G621">
        <v>48</v>
      </c>
      <c r="H621">
        <v>59</v>
      </c>
      <c r="I621">
        <v>50</v>
      </c>
      <c r="J621">
        <v>47</v>
      </c>
      <c r="K621">
        <v>44</v>
      </c>
      <c r="L621">
        <v>35</v>
      </c>
      <c r="M621">
        <v>27</v>
      </c>
      <c r="N621">
        <v>27</v>
      </c>
      <c r="O621">
        <v>8</v>
      </c>
      <c r="P621">
        <v>3</v>
      </c>
      <c r="Q621">
        <v>1</v>
      </c>
      <c r="R621">
        <v>3</v>
      </c>
      <c r="S621" s="47"/>
      <c r="T621" s="47"/>
      <c r="U621" s="72">
        <f t="shared" si="71"/>
        <v>422</v>
      </c>
      <c r="V621" s="9">
        <f t="shared" si="72"/>
        <v>15</v>
      </c>
    </row>
    <row r="622" spans="1:22" s="13" customFormat="1">
      <c r="A622" t="s">
        <v>234</v>
      </c>
      <c r="B622" s="9" t="s">
        <v>114</v>
      </c>
      <c r="C622" s="9" t="str">
        <f t="shared" si="70"/>
        <v>Clark</v>
      </c>
      <c r="D622" s="34" t="s">
        <v>69</v>
      </c>
      <c r="E622" t="s">
        <v>6</v>
      </c>
      <c r="F622">
        <v>443</v>
      </c>
      <c r="G622">
        <v>446</v>
      </c>
      <c r="H622">
        <v>431</v>
      </c>
      <c r="I622">
        <v>447</v>
      </c>
      <c r="J622">
        <v>387</v>
      </c>
      <c r="K622">
        <v>381</v>
      </c>
      <c r="L622">
        <v>385</v>
      </c>
      <c r="M622">
        <v>343</v>
      </c>
      <c r="N622">
        <v>338</v>
      </c>
      <c r="O622">
        <v>238</v>
      </c>
      <c r="P622">
        <v>232</v>
      </c>
      <c r="Q622">
        <v>205</v>
      </c>
      <c r="R622">
        <v>142</v>
      </c>
      <c r="S622" s="47"/>
      <c r="T622" s="47"/>
      <c r="U622" s="72">
        <f t="shared" si="71"/>
        <v>4418</v>
      </c>
      <c r="V622" s="9">
        <f t="shared" si="72"/>
        <v>817</v>
      </c>
    </row>
    <row r="623" spans="1:22" s="13" customFormat="1">
      <c r="A623" t="s">
        <v>234</v>
      </c>
      <c r="B623" s="9" t="s">
        <v>114</v>
      </c>
      <c r="C623" s="9" t="str">
        <f t="shared" si="70"/>
        <v>SE WA (Adams-Asotin-Columia-Garfield-Walla Walla-Whitman)</v>
      </c>
      <c r="D623" s="34" t="s">
        <v>70</v>
      </c>
      <c r="E623" t="s">
        <v>7</v>
      </c>
      <c r="F623"/>
      <c r="G623"/>
      <c r="H623"/>
      <c r="I623"/>
      <c r="J623"/>
      <c r="K623"/>
      <c r="L623"/>
      <c r="M623"/>
      <c r="N623"/>
      <c r="O623"/>
      <c r="P623"/>
      <c r="Q623"/>
      <c r="R623"/>
      <c r="S623" s="47"/>
      <c r="T623" s="47"/>
      <c r="U623" s="72">
        <f t="shared" si="71"/>
        <v>0</v>
      </c>
      <c r="V623" s="9">
        <f t="shared" si="72"/>
        <v>0</v>
      </c>
    </row>
    <row r="624" spans="1:22" s="13" customFormat="1">
      <c r="A624" t="s">
        <v>234</v>
      </c>
      <c r="B624" s="9" t="s">
        <v>114</v>
      </c>
      <c r="C624" s="9" t="str">
        <f t="shared" si="70"/>
        <v>Rural SW WA (Cowlitz-Grays Harbor -Lewis - Mason -Pacific-Wahkiakum)</v>
      </c>
      <c r="D624" s="34" t="s">
        <v>71</v>
      </c>
      <c r="E624" t="s">
        <v>8</v>
      </c>
      <c r="F624">
        <v>45</v>
      </c>
      <c r="G624">
        <v>60</v>
      </c>
      <c r="H624">
        <v>58</v>
      </c>
      <c r="I624">
        <v>42</v>
      </c>
      <c r="J624">
        <v>49</v>
      </c>
      <c r="K624">
        <v>49</v>
      </c>
      <c r="L624">
        <v>44</v>
      </c>
      <c r="M624">
        <v>37</v>
      </c>
      <c r="N624">
        <v>33</v>
      </c>
      <c r="O624">
        <v>23</v>
      </c>
      <c r="P624">
        <v>12</v>
      </c>
      <c r="Q624">
        <v>15</v>
      </c>
      <c r="R624">
        <v>11</v>
      </c>
      <c r="S624" s="47"/>
      <c r="T624" s="47"/>
      <c r="U624" s="72">
        <f t="shared" si="71"/>
        <v>478</v>
      </c>
      <c r="V624" s="9">
        <f t="shared" si="72"/>
        <v>61</v>
      </c>
    </row>
    <row r="625" spans="1:22" s="13" customFormat="1">
      <c r="A625" t="s">
        <v>234</v>
      </c>
      <c r="B625" s="9" t="s">
        <v>114</v>
      </c>
      <c r="C625" s="9" t="str">
        <f t="shared" si="70"/>
        <v>Chelan-Douglas-Okanogan</v>
      </c>
      <c r="D625" s="34" t="s">
        <v>72</v>
      </c>
      <c r="E625" t="s">
        <v>9</v>
      </c>
      <c r="F625"/>
      <c r="G625"/>
      <c r="H625"/>
      <c r="I625"/>
      <c r="J625"/>
      <c r="K625"/>
      <c r="L625"/>
      <c r="M625"/>
      <c r="N625"/>
      <c r="O625"/>
      <c r="P625"/>
      <c r="Q625"/>
      <c r="R625"/>
      <c r="S625" s="47"/>
      <c r="T625" s="47"/>
      <c r="U625" s="72">
        <f t="shared" si="71"/>
        <v>0</v>
      </c>
      <c r="V625" s="9">
        <f t="shared" si="72"/>
        <v>0</v>
      </c>
    </row>
    <row r="626" spans="1:22" s="13" customFormat="1">
      <c r="A626" t="s">
        <v>234</v>
      </c>
      <c r="B626" s="9" t="s">
        <v>114</v>
      </c>
      <c r="C626" s="9" t="str">
        <f t="shared" si="70"/>
        <v>NE WA (Ferry, Stevens, Lincoln, Pend Orielle)</v>
      </c>
      <c r="D626" s="34" t="s">
        <v>73</v>
      </c>
      <c r="E626" t="s">
        <v>10</v>
      </c>
      <c r="F626">
        <v>0</v>
      </c>
      <c r="G626">
        <v>2</v>
      </c>
      <c r="H626">
        <v>7</v>
      </c>
      <c r="I626">
        <v>3</v>
      </c>
      <c r="J626">
        <v>0</v>
      </c>
      <c r="K626">
        <v>1</v>
      </c>
      <c r="L626">
        <v>4</v>
      </c>
      <c r="M626">
        <v>0</v>
      </c>
      <c r="N626">
        <v>1</v>
      </c>
      <c r="O626">
        <v>2</v>
      </c>
      <c r="P626">
        <v>0</v>
      </c>
      <c r="Q626">
        <v>0</v>
      </c>
      <c r="R626">
        <v>0</v>
      </c>
      <c r="S626" s="47"/>
      <c r="T626" s="47"/>
      <c r="U626" s="72">
        <f t="shared" si="71"/>
        <v>20</v>
      </c>
      <c r="V626" s="9">
        <f t="shared" si="72"/>
        <v>2</v>
      </c>
    </row>
    <row r="627" spans="1:22" s="13" customFormat="1">
      <c r="A627" t="s">
        <v>234</v>
      </c>
      <c r="B627" s="9" t="s">
        <v>114</v>
      </c>
      <c r="C627" s="9" t="str">
        <f t="shared" si="70"/>
        <v>Benton-Franklin</v>
      </c>
      <c r="D627" s="34" t="s">
        <v>74</v>
      </c>
      <c r="E627" t="s">
        <v>11</v>
      </c>
      <c r="F627">
        <v>50</v>
      </c>
      <c r="G627">
        <v>52</v>
      </c>
      <c r="H627">
        <v>49</v>
      </c>
      <c r="I627">
        <v>43</v>
      </c>
      <c r="J627">
        <v>26</v>
      </c>
      <c r="K627">
        <v>32</v>
      </c>
      <c r="L627">
        <v>47</v>
      </c>
      <c r="M627">
        <v>21</v>
      </c>
      <c r="N627">
        <v>45</v>
      </c>
      <c r="O627">
        <v>65</v>
      </c>
      <c r="P627">
        <v>65</v>
      </c>
      <c r="Q627">
        <v>58</v>
      </c>
      <c r="R627">
        <v>41</v>
      </c>
      <c r="S627" s="47"/>
      <c r="T627" s="47"/>
      <c r="U627" s="72">
        <f t="shared" si="71"/>
        <v>594</v>
      </c>
      <c r="V627" s="9">
        <f t="shared" si="72"/>
        <v>229</v>
      </c>
    </row>
    <row r="628" spans="1:22" s="13" customFormat="1">
      <c r="A628" t="s">
        <v>234</v>
      </c>
      <c r="B628" s="9" t="s">
        <v>114</v>
      </c>
      <c r="C628" s="9" t="str">
        <f t="shared" si="70"/>
        <v>SE WA (Adams-Asotin-Columia-Garfield-Walla Walla-Whitman)</v>
      </c>
      <c r="D628" s="34" t="s">
        <v>75</v>
      </c>
      <c r="E628" t="s">
        <v>12</v>
      </c>
      <c r="F628"/>
      <c r="G628"/>
      <c r="H628"/>
      <c r="I628"/>
      <c r="J628"/>
      <c r="K628"/>
      <c r="L628"/>
      <c r="M628"/>
      <c r="N628"/>
      <c r="O628"/>
      <c r="P628"/>
      <c r="Q628"/>
      <c r="R628"/>
      <c r="S628" s="47"/>
      <c r="T628" s="47"/>
      <c r="U628" s="72">
        <f t="shared" si="71"/>
        <v>0</v>
      </c>
      <c r="V628" s="9">
        <f t="shared" si="72"/>
        <v>0</v>
      </c>
    </row>
    <row r="629" spans="1:22" s="13" customFormat="1">
      <c r="A629" t="s">
        <v>234</v>
      </c>
      <c r="B629" s="9" t="s">
        <v>114</v>
      </c>
      <c r="C629" s="9" t="str">
        <f t="shared" si="70"/>
        <v>Central WA (Grant-Kittitas-Klickitat-Skamania-Yakima)</v>
      </c>
      <c r="D629" s="34" t="s">
        <v>76</v>
      </c>
      <c r="E629" t="s">
        <v>13</v>
      </c>
      <c r="F629">
        <v>74</v>
      </c>
      <c r="G629">
        <v>72</v>
      </c>
      <c r="H629">
        <v>64</v>
      </c>
      <c r="I629">
        <v>53</v>
      </c>
      <c r="J629">
        <v>67</v>
      </c>
      <c r="K629">
        <v>38</v>
      </c>
      <c r="L629">
        <v>64</v>
      </c>
      <c r="M629">
        <v>53</v>
      </c>
      <c r="N629">
        <v>31</v>
      </c>
      <c r="O629">
        <v>27</v>
      </c>
      <c r="P629">
        <v>31</v>
      </c>
      <c r="Q629">
        <v>15</v>
      </c>
      <c r="R629">
        <v>12</v>
      </c>
      <c r="S629" s="47"/>
      <c r="T629" s="47"/>
      <c r="U629" s="72">
        <f t="shared" si="71"/>
        <v>601</v>
      </c>
      <c r="V629" s="9">
        <f t="shared" si="72"/>
        <v>85</v>
      </c>
    </row>
    <row r="630" spans="1:22" s="13" customFormat="1">
      <c r="A630" t="s">
        <v>234</v>
      </c>
      <c r="B630" s="9" t="s">
        <v>114</v>
      </c>
      <c r="C630" s="9" t="str">
        <f t="shared" si="70"/>
        <v>Rural SW WA (Cowlitz-Grays Harbor -Lewis - Mason -Pacific-Wahkiakum)</v>
      </c>
      <c r="D630" s="34" t="s">
        <v>77</v>
      </c>
      <c r="E630" t="s">
        <v>14</v>
      </c>
      <c r="F630">
        <v>13</v>
      </c>
      <c r="G630">
        <v>15</v>
      </c>
      <c r="H630">
        <v>6</v>
      </c>
      <c r="I630">
        <v>17</v>
      </c>
      <c r="J630">
        <v>15</v>
      </c>
      <c r="K630">
        <v>16</v>
      </c>
      <c r="L630">
        <v>10</v>
      </c>
      <c r="M630">
        <v>16</v>
      </c>
      <c r="N630">
        <v>12</v>
      </c>
      <c r="O630">
        <v>0</v>
      </c>
      <c r="P630">
        <v>0</v>
      </c>
      <c r="Q630">
        <v>0</v>
      </c>
      <c r="R630">
        <v>0</v>
      </c>
      <c r="S630" s="47"/>
      <c r="T630" s="47"/>
      <c r="U630" s="72">
        <f t="shared" si="71"/>
        <v>120</v>
      </c>
      <c r="V630" s="9">
        <f t="shared" si="72"/>
        <v>0</v>
      </c>
    </row>
    <row r="631" spans="1:22" s="13" customFormat="1">
      <c r="A631" t="s">
        <v>234</v>
      </c>
      <c r="B631" s="9" t="s">
        <v>114</v>
      </c>
      <c r="C631" s="9" t="str">
        <f t="shared" si="70"/>
        <v>Skagit-San Juan -Island</v>
      </c>
      <c r="D631" s="34" t="s">
        <v>78</v>
      </c>
      <c r="E631" t="s">
        <v>15</v>
      </c>
      <c r="F631">
        <v>75</v>
      </c>
      <c r="G631">
        <v>45</v>
      </c>
      <c r="H631">
        <v>46</v>
      </c>
      <c r="I631">
        <v>42</v>
      </c>
      <c r="J631">
        <v>45</v>
      </c>
      <c r="K631">
        <v>33</v>
      </c>
      <c r="L631">
        <v>31</v>
      </c>
      <c r="M631">
        <v>38</v>
      </c>
      <c r="N631">
        <v>30</v>
      </c>
      <c r="O631">
        <v>8</v>
      </c>
      <c r="P631">
        <v>14</v>
      </c>
      <c r="Q631">
        <v>1</v>
      </c>
      <c r="R631">
        <v>1</v>
      </c>
      <c r="S631" s="47"/>
      <c r="T631" s="47"/>
      <c r="U631" s="72">
        <f t="shared" si="71"/>
        <v>409</v>
      </c>
      <c r="V631" s="9">
        <f t="shared" si="72"/>
        <v>24</v>
      </c>
    </row>
    <row r="632" spans="1:22" s="13" customFormat="1">
      <c r="A632" t="s">
        <v>234</v>
      </c>
      <c r="B632" s="9" t="s">
        <v>114</v>
      </c>
      <c r="C632" s="9" t="str">
        <f t="shared" si="70"/>
        <v>Clallam-Jefferson-Kitsap</v>
      </c>
      <c r="D632" s="34" t="s">
        <v>79</v>
      </c>
      <c r="E632" t="s">
        <v>16</v>
      </c>
      <c r="F632">
        <v>33</v>
      </c>
      <c r="G632">
        <v>21</v>
      </c>
      <c r="H632">
        <v>16</v>
      </c>
      <c r="I632">
        <v>25</v>
      </c>
      <c r="J632">
        <v>19</v>
      </c>
      <c r="K632">
        <v>21</v>
      </c>
      <c r="L632">
        <v>16</v>
      </c>
      <c r="M632">
        <v>7</v>
      </c>
      <c r="N632">
        <v>9</v>
      </c>
      <c r="O632">
        <v>0</v>
      </c>
      <c r="P632">
        <v>0</v>
      </c>
      <c r="Q632">
        <v>0</v>
      </c>
      <c r="R632">
        <v>0</v>
      </c>
      <c r="S632" s="47"/>
      <c r="T632" s="47"/>
      <c r="U632" s="72">
        <f t="shared" si="71"/>
        <v>167</v>
      </c>
      <c r="V632" s="9">
        <f t="shared" si="72"/>
        <v>0</v>
      </c>
    </row>
    <row r="633" spans="1:22" s="13" customFormat="1">
      <c r="A633" t="s">
        <v>234</v>
      </c>
      <c r="B633" s="9" t="s">
        <v>114</v>
      </c>
      <c r="C633" s="9" t="str">
        <f t="shared" si="70"/>
        <v>King</v>
      </c>
      <c r="D633" s="34" t="s">
        <v>80</v>
      </c>
      <c r="E633" t="s">
        <v>17</v>
      </c>
      <c r="F633">
        <v>3479</v>
      </c>
      <c r="G633">
        <v>3187</v>
      </c>
      <c r="H633">
        <v>3092</v>
      </c>
      <c r="I633">
        <v>3114</v>
      </c>
      <c r="J633">
        <v>2973</v>
      </c>
      <c r="K633">
        <v>2987</v>
      </c>
      <c r="L633">
        <v>3286</v>
      </c>
      <c r="M633">
        <v>3251</v>
      </c>
      <c r="N633">
        <v>3229</v>
      </c>
      <c r="O633">
        <v>2779</v>
      </c>
      <c r="P633">
        <v>2798</v>
      </c>
      <c r="Q633">
        <v>2542</v>
      </c>
      <c r="R633">
        <v>2418</v>
      </c>
      <c r="S633" s="47"/>
      <c r="T633" s="47"/>
      <c r="U633" s="72">
        <f t="shared" si="71"/>
        <v>39135</v>
      </c>
      <c r="V633" s="9">
        <f t="shared" si="72"/>
        <v>10537</v>
      </c>
    </row>
    <row r="634" spans="1:22" s="13" customFormat="1">
      <c r="A634" t="s">
        <v>234</v>
      </c>
      <c r="B634" s="9" t="s">
        <v>114</v>
      </c>
      <c r="C634" s="9" t="str">
        <f t="shared" si="70"/>
        <v>Clallam-Jefferson-Kitsap</v>
      </c>
      <c r="D634" s="34" t="s">
        <v>81</v>
      </c>
      <c r="E634" t="s">
        <v>18</v>
      </c>
      <c r="F634">
        <v>213</v>
      </c>
      <c r="G634">
        <v>199</v>
      </c>
      <c r="H634">
        <v>175</v>
      </c>
      <c r="I634">
        <v>172</v>
      </c>
      <c r="J634">
        <v>175</v>
      </c>
      <c r="K634">
        <v>159</v>
      </c>
      <c r="L634">
        <v>171</v>
      </c>
      <c r="M634">
        <v>157</v>
      </c>
      <c r="N634">
        <v>176</v>
      </c>
      <c r="O634">
        <v>96</v>
      </c>
      <c r="P634">
        <v>105</v>
      </c>
      <c r="Q634">
        <v>71</v>
      </c>
      <c r="R634">
        <v>66</v>
      </c>
      <c r="S634" s="47"/>
      <c r="T634" s="47"/>
      <c r="U634" s="72">
        <f t="shared" si="71"/>
        <v>1935</v>
      </c>
      <c r="V634" s="9">
        <f t="shared" si="72"/>
        <v>338</v>
      </c>
    </row>
    <row r="635" spans="1:22" s="13" customFormat="1">
      <c r="A635" t="s">
        <v>234</v>
      </c>
      <c r="B635" s="9" t="s">
        <v>114</v>
      </c>
      <c r="C635" s="9" t="str">
        <f t="shared" si="70"/>
        <v>Central WA (Grant-Kittitas-Klickitat-Skamania-Yakima)</v>
      </c>
      <c r="D635" s="34" t="s">
        <v>82</v>
      </c>
      <c r="E635" t="s">
        <v>19</v>
      </c>
      <c r="F635">
        <v>10</v>
      </c>
      <c r="G635">
        <v>19</v>
      </c>
      <c r="H635">
        <v>21</v>
      </c>
      <c r="I635">
        <v>23</v>
      </c>
      <c r="J635">
        <v>11</v>
      </c>
      <c r="K635">
        <v>15</v>
      </c>
      <c r="L635">
        <v>17</v>
      </c>
      <c r="M635">
        <v>17</v>
      </c>
      <c r="N635">
        <v>12</v>
      </c>
      <c r="O635">
        <v>5</v>
      </c>
      <c r="P635">
        <v>12</v>
      </c>
      <c r="Q635">
        <v>6</v>
      </c>
      <c r="R635">
        <v>2</v>
      </c>
      <c r="S635" s="47"/>
      <c r="T635" s="47"/>
      <c r="U635" s="72">
        <f t="shared" si="71"/>
        <v>170</v>
      </c>
      <c r="V635" s="9">
        <f t="shared" si="72"/>
        <v>25</v>
      </c>
    </row>
    <row r="636" spans="1:22" s="13" customFormat="1">
      <c r="A636" t="s">
        <v>234</v>
      </c>
      <c r="B636" s="9" t="s">
        <v>114</v>
      </c>
      <c r="C636" s="9" t="str">
        <f t="shared" si="70"/>
        <v>Central WA (Grant-Kittitas-Klickitat-Skamania-Yakima)</v>
      </c>
      <c r="D636" s="34" t="s">
        <v>83</v>
      </c>
      <c r="E636" t="s">
        <v>20</v>
      </c>
      <c r="F636">
        <v>12</v>
      </c>
      <c r="G636">
        <v>16</v>
      </c>
      <c r="H636">
        <v>9</v>
      </c>
      <c r="I636">
        <v>12</v>
      </c>
      <c r="J636">
        <v>5</v>
      </c>
      <c r="K636">
        <v>6</v>
      </c>
      <c r="L636">
        <v>3</v>
      </c>
      <c r="M636">
        <v>2</v>
      </c>
      <c r="N636">
        <v>3</v>
      </c>
      <c r="O636">
        <v>0</v>
      </c>
      <c r="P636">
        <v>0</v>
      </c>
      <c r="Q636">
        <v>0</v>
      </c>
      <c r="R636">
        <v>0</v>
      </c>
      <c r="S636" s="47"/>
      <c r="T636" s="47"/>
      <c r="U636" s="72">
        <f t="shared" si="71"/>
        <v>68</v>
      </c>
      <c r="V636" s="9">
        <f t="shared" si="72"/>
        <v>0</v>
      </c>
    </row>
    <row r="637" spans="1:22" s="13" customFormat="1">
      <c r="A637" t="s">
        <v>234</v>
      </c>
      <c r="B637" s="9" t="s">
        <v>114</v>
      </c>
      <c r="C637" s="9" t="str">
        <f t="shared" si="70"/>
        <v>Rural SW WA (Cowlitz-Grays Harbor -Lewis - Mason -Pacific-Wahkiakum)</v>
      </c>
      <c r="D637" s="34" t="s">
        <v>84</v>
      </c>
      <c r="E637" t="s">
        <v>21</v>
      </c>
      <c r="F637">
        <v>51</v>
      </c>
      <c r="G637">
        <v>40</v>
      </c>
      <c r="H637">
        <v>46</v>
      </c>
      <c r="I637">
        <v>48</v>
      </c>
      <c r="J637">
        <v>41</v>
      </c>
      <c r="K637">
        <v>44</v>
      </c>
      <c r="L637">
        <v>39</v>
      </c>
      <c r="M637">
        <v>28</v>
      </c>
      <c r="N637">
        <v>33</v>
      </c>
      <c r="O637">
        <v>16</v>
      </c>
      <c r="P637">
        <v>10</v>
      </c>
      <c r="Q637">
        <v>1</v>
      </c>
      <c r="R637">
        <v>0</v>
      </c>
      <c r="S637" s="47"/>
      <c r="T637" s="47"/>
      <c r="U637" s="72">
        <f t="shared" si="71"/>
        <v>397</v>
      </c>
      <c r="V637" s="9">
        <f t="shared" si="72"/>
        <v>27</v>
      </c>
    </row>
    <row r="638" spans="1:22" s="13" customFormat="1">
      <c r="A638" t="s">
        <v>234</v>
      </c>
      <c r="B638" s="9" t="s">
        <v>114</v>
      </c>
      <c r="C638" s="9" t="str">
        <f t="shared" si="70"/>
        <v>NE WA (Ferry, Stevens, Lincoln, Pend Orielle)</v>
      </c>
      <c r="D638" s="34" t="s">
        <v>85</v>
      </c>
      <c r="E638" t="s">
        <v>22</v>
      </c>
      <c r="F638">
        <v>11</v>
      </c>
      <c r="G638">
        <v>11</v>
      </c>
      <c r="H638">
        <v>10</v>
      </c>
      <c r="I638">
        <v>9</v>
      </c>
      <c r="J638">
        <v>9</v>
      </c>
      <c r="K638">
        <v>8</v>
      </c>
      <c r="L638">
        <v>13</v>
      </c>
      <c r="M638">
        <v>12</v>
      </c>
      <c r="N638">
        <v>7</v>
      </c>
      <c r="O638">
        <v>6</v>
      </c>
      <c r="P638">
        <v>9</v>
      </c>
      <c r="Q638">
        <v>9</v>
      </c>
      <c r="R638">
        <v>3</v>
      </c>
      <c r="S638" s="47"/>
      <c r="T638" s="47"/>
      <c r="U638" s="72">
        <f t="shared" si="71"/>
        <v>117</v>
      </c>
      <c r="V638" s="9">
        <f t="shared" si="72"/>
        <v>27</v>
      </c>
    </row>
    <row r="639" spans="1:22" s="13" customFormat="1">
      <c r="A639" t="s">
        <v>234</v>
      </c>
      <c r="B639" s="9" t="s">
        <v>114</v>
      </c>
      <c r="C639" s="9" t="str">
        <f t="shared" si="70"/>
        <v>Rural SW WA (Cowlitz-Grays Harbor -Lewis - Mason -Pacific-Wahkiakum)</v>
      </c>
      <c r="D639" s="34" t="s">
        <v>86</v>
      </c>
      <c r="E639" t="s">
        <v>23</v>
      </c>
      <c r="F639">
        <v>21</v>
      </c>
      <c r="G639">
        <v>20</v>
      </c>
      <c r="H639">
        <v>19</v>
      </c>
      <c r="I639">
        <v>20</v>
      </c>
      <c r="J639">
        <v>17</v>
      </c>
      <c r="K639">
        <v>16</v>
      </c>
      <c r="L639">
        <v>17</v>
      </c>
      <c r="M639">
        <v>17</v>
      </c>
      <c r="N639">
        <v>14</v>
      </c>
      <c r="O639">
        <v>8</v>
      </c>
      <c r="P639">
        <v>8</v>
      </c>
      <c r="Q639">
        <v>0</v>
      </c>
      <c r="R639">
        <v>0</v>
      </c>
      <c r="S639" s="47"/>
      <c r="T639" s="47"/>
      <c r="U639" s="72">
        <f t="shared" si="71"/>
        <v>177</v>
      </c>
      <c r="V639" s="9">
        <f t="shared" si="72"/>
        <v>16</v>
      </c>
    </row>
    <row r="640" spans="1:22" s="13" customFormat="1">
      <c r="A640" t="s">
        <v>234</v>
      </c>
      <c r="B640" s="9" t="s">
        <v>114</v>
      </c>
      <c r="C640" s="9" t="str">
        <f t="shared" si="70"/>
        <v>Chelan-Douglas-Okanogan</v>
      </c>
      <c r="D640" s="34" t="s">
        <v>87</v>
      </c>
      <c r="E640" t="s">
        <v>24</v>
      </c>
      <c r="F640">
        <v>18</v>
      </c>
      <c r="G640">
        <v>17</v>
      </c>
      <c r="H640">
        <v>19</v>
      </c>
      <c r="I640">
        <v>17</v>
      </c>
      <c r="J640">
        <v>16</v>
      </c>
      <c r="K640">
        <v>16</v>
      </c>
      <c r="L640">
        <v>17</v>
      </c>
      <c r="M640">
        <v>14</v>
      </c>
      <c r="N640">
        <v>12</v>
      </c>
      <c r="O640">
        <v>6</v>
      </c>
      <c r="P640">
        <v>6</v>
      </c>
      <c r="Q640">
        <v>6</v>
      </c>
      <c r="R640">
        <v>3</v>
      </c>
      <c r="S640" s="47"/>
      <c r="T640" s="47"/>
      <c r="U640" s="72">
        <f t="shared" si="71"/>
        <v>167</v>
      </c>
      <c r="V640" s="9">
        <f t="shared" si="72"/>
        <v>21</v>
      </c>
    </row>
    <row r="641" spans="1:36" s="13" customFormat="1">
      <c r="A641" t="s">
        <v>234</v>
      </c>
      <c r="B641" s="9" t="s">
        <v>114</v>
      </c>
      <c r="C641" s="9" t="str">
        <f t="shared" si="70"/>
        <v>Rural SW WA (Cowlitz-Grays Harbor -Lewis - Mason -Pacific-Wahkiakum)</v>
      </c>
      <c r="D641" s="34" t="s">
        <v>88</v>
      </c>
      <c r="E641" t="s">
        <v>25</v>
      </c>
      <c r="F641">
        <v>0</v>
      </c>
      <c r="G641">
        <v>2</v>
      </c>
      <c r="H641">
        <v>1</v>
      </c>
      <c r="I641">
        <v>0</v>
      </c>
      <c r="J641">
        <v>1</v>
      </c>
      <c r="K641">
        <v>0</v>
      </c>
      <c r="L641">
        <v>0</v>
      </c>
      <c r="M641">
        <v>1</v>
      </c>
      <c r="N641">
        <v>0</v>
      </c>
      <c r="O641">
        <v>3</v>
      </c>
      <c r="P641">
        <v>1</v>
      </c>
      <c r="Q641">
        <v>3</v>
      </c>
      <c r="R641">
        <v>0</v>
      </c>
      <c r="S641" s="47"/>
      <c r="T641" s="47"/>
      <c r="U641" s="72">
        <f t="shared" si="71"/>
        <v>12</v>
      </c>
      <c r="V641" s="9">
        <f t="shared" si="72"/>
        <v>7</v>
      </c>
    </row>
    <row r="642" spans="1:36" s="13" customFormat="1">
      <c r="A642" t="s">
        <v>234</v>
      </c>
      <c r="B642" s="9" t="s">
        <v>114</v>
      </c>
      <c r="C642" s="9" t="str">
        <f t="shared" si="70"/>
        <v>NE WA (Ferry, Stevens, Lincoln, Pend Orielle)</v>
      </c>
      <c r="D642" s="34" t="s">
        <v>89</v>
      </c>
      <c r="E642" t="s">
        <v>26</v>
      </c>
      <c r="F642"/>
      <c r="G642"/>
      <c r="H642"/>
      <c r="I642"/>
      <c r="J642"/>
      <c r="K642"/>
      <c r="L642"/>
      <c r="M642"/>
      <c r="N642"/>
      <c r="O642"/>
      <c r="P642"/>
      <c r="Q642"/>
      <c r="R642"/>
      <c r="S642" s="47"/>
      <c r="T642" s="47"/>
      <c r="U642" s="72">
        <f t="shared" si="71"/>
        <v>0</v>
      </c>
      <c r="V642" s="9">
        <f t="shared" si="72"/>
        <v>0</v>
      </c>
    </row>
    <row r="643" spans="1:36" s="13" customFormat="1">
      <c r="A643" t="s">
        <v>234</v>
      </c>
      <c r="B643" s="9" t="s">
        <v>114</v>
      </c>
      <c r="C643" s="9" t="str">
        <f t="shared" si="70"/>
        <v>Pierce</v>
      </c>
      <c r="D643" s="34" t="s">
        <v>90</v>
      </c>
      <c r="E643" t="s">
        <v>27</v>
      </c>
      <c r="F643">
        <v>780</v>
      </c>
      <c r="G643">
        <v>756</v>
      </c>
      <c r="H643">
        <v>785</v>
      </c>
      <c r="I643">
        <v>707</v>
      </c>
      <c r="J643">
        <v>703</v>
      </c>
      <c r="K643">
        <v>670</v>
      </c>
      <c r="L643">
        <v>715</v>
      </c>
      <c r="M643">
        <v>700</v>
      </c>
      <c r="N643">
        <v>638</v>
      </c>
      <c r="O643">
        <v>663</v>
      </c>
      <c r="P643">
        <v>604</v>
      </c>
      <c r="Q643">
        <v>552</v>
      </c>
      <c r="R643">
        <v>492</v>
      </c>
      <c r="S643" s="47"/>
      <c r="T643" s="47"/>
      <c r="U643" s="72">
        <f t="shared" ref="U643:U706" si="73">SUM(F643:T643)</f>
        <v>8765</v>
      </c>
      <c r="V643" s="9">
        <f t="shared" ref="V643:V706" si="74">SUM(O643:T643)</f>
        <v>2311</v>
      </c>
    </row>
    <row r="644" spans="1:36" s="13" customFormat="1">
      <c r="A644" t="s">
        <v>234</v>
      </c>
      <c r="B644" s="9" t="s">
        <v>114</v>
      </c>
      <c r="C644" s="9" t="str">
        <f t="shared" si="70"/>
        <v>Skagit-San Juan -Island</v>
      </c>
      <c r="D644" s="34" t="s">
        <v>91</v>
      </c>
      <c r="E644" t="s">
        <v>28</v>
      </c>
      <c r="F644">
        <v>11</v>
      </c>
      <c r="G644">
        <v>13</v>
      </c>
      <c r="H644">
        <v>12</v>
      </c>
      <c r="I644">
        <v>22</v>
      </c>
      <c r="J644">
        <v>13</v>
      </c>
      <c r="K644">
        <v>17</v>
      </c>
      <c r="L644">
        <v>26</v>
      </c>
      <c r="M644">
        <v>24</v>
      </c>
      <c r="N644">
        <v>23</v>
      </c>
      <c r="O644">
        <v>35</v>
      </c>
      <c r="P644">
        <v>16</v>
      </c>
      <c r="Q644">
        <v>23</v>
      </c>
      <c r="R644">
        <v>19</v>
      </c>
      <c r="S644" s="47"/>
      <c r="T644" s="47"/>
      <c r="U644" s="72">
        <f t="shared" si="73"/>
        <v>254</v>
      </c>
      <c r="V644" s="9">
        <f t="shared" si="74"/>
        <v>93</v>
      </c>
    </row>
    <row r="645" spans="1:36" s="13" customFormat="1">
      <c r="A645" t="s">
        <v>234</v>
      </c>
      <c r="B645" s="9" t="s">
        <v>114</v>
      </c>
      <c r="C645" s="9" t="str">
        <f t="shared" si="70"/>
        <v>Skagit-San Juan -Island</v>
      </c>
      <c r="D645" s="34" t="s">
        <v>92</v>
      </c>
      <c r="E645" t="s">
        <v>29</v>
      </c>
      <c r="F645">
        <v>81</v>
      </c>
      <c r="G645">
        <v>84</v>
      </c>
      <c r="H645">
        <v>84</v>
      </c>
      <c r="I645">
        <v>83</v>
      </c>
      <c r="J645">
        <v>83</v>
      </c>
      <c r="K645">
        <v>97</v>
      </c>
      <c r="L645">
        <v>77</v>
      </c>
      <c r="M645">
        <v>88</v>
      </c>
      <c r="N645">
        <v>88</v>
      </c>
      <c r="O645">
        <v>58</v>
      </c>
      <c r="P645">
        <v>70</v>
      </c>
      <c r="Q645">
        <v>51</v>
      </c>
      <c r="R645">
        <v>35</v>
      </c>
      <c r="S645" s="47"/>
      <c r="T645" s="47"/>
      <c r="U645" s="72">
        <f t="shared" si="73"/>
        <v>979</v>
      </c>
      <c r="V645" s="9">
        <f t="shared" si="74"/>
        <v>214</v>
      </c>
    </row>
    <row r="646" spans="1:36" s="13" customFormat="1">
      <c r="A646" t="s">
        <v>234</v>
      </c>
      <c r="B646" s="9" t="s">
        <v>114</v>
      </c>
      <c r="C646" s="9" t="str">
        <f t="shared" si="70"/>
        <v>Central WA (Grant-Kittitas-Klickitat-Skamania-Yakima)</v>
      </c>
      <c r="D646" s="34" t="s">
        <v>93</v>
      </c>
      <c r="E646" t="s">
        <v>30</v>
      </c>
      <c r="F646"/>
      <c r="G646"/>
      <c r="H646"/>
      <c r="I646"/>
      <c r="J646"/>
      <c r="K646"/>
      <c r="L646"/>
      <c r="M646"/>
      <c r="N646"/>
      <c r="O646"/>
      <c r="P646"/>
      <c r="Q646"/>
      <c r="R646"/>
      <c r="S646" s="47"/>
      <c r="T646" s="47"/>
      <c r="U646" s="72">
        <f t="shared" si="73"/>
        <v>0</v>
      </c>
      <c r="V646" s="9">
        <f t="shared" si="74"/>
        <v>0</v>
      </c>
    </row>
    <row r="647" spans="1:36" s="13" customFormat="1">
      <c r="A647" t="s">
        <v>234</v>
      </c>
      <c r="B647" s="9" t="s">
        <v>114</v>
      </c>
      <c r="C647" s="9" t="str">
        <f t="shared" si="70"/>
        <v>Snohomish</v>
      </c>
      <c r="D647" s="34" t="s">
        <v>94</v>
      </c>
      <c r="E647" t="s">
        <v>31</v>
      </c>
      <c r="F647">
        <v>699</v>
      </c>
      <c r="G647">
        <v>640</v>
      </c>
      <c r="H647">
        <v>599</v>
      </c>
      <c r="I647">
        <v>559</v>
      </c>
      <c r="J647">
        <v>514</v>
      </c>
      <c r="K647">
        <v>503</v>
      </c>
      <c r="L647">
        <v>482</v>
      </c>
      <c r="M647">
        <v>405</v>
      </c>
      <c r="N647">
        <v>405</v>
      </c>
      <c r="O647">
        <v>292</v>
      </c>
      <c r="P647">
        <v>260</v>
      </c>
      <c r="Q647">
        <v>243</v>
      </c>
      <c r="R647">
        <v>185</v>
      </c>
      <c r="S647" s="47"/>
      <c r="T647" s="47"/>
      <c r="U647" s="72">
        <f t="shared" si="73"/>
        <v>5786</v>
      </c>
      <c r="V647" s="9">
        <f t="shared" si="74"/>
        <v>980</v>
      </c>
    </row>
    <row r="648" spans="1:36" s="13" customFormat="1">
      <c r="A648" t="s">
        <v>234</v>
      </c>
      <c r="B648" s="9" t="s">
        <v>114</v>
      </c>
      <c r="C648" s="9" t="str">
        <f t="shared" si="70"/>
        <v>Spokane</v>
      </c>
      <c r="D648" s="34" t="s">
        <v>95</v>
      </c>
      <c r="E648" t="s">
        <v>32</v>
      </c>
      <c r="F648">
        <v>573</v>
      </c>
      <c r="G648">
        <v>504</v>
      </c>
      <c r="H648">
        <v>511</v>
      </c>
      <c r="I648">
        <v>537</v>
      </c>
      <c r="J648">
        <v>439</v>
      </c>
      <c r="K648">
        <v>482</v>
      </c>
      <c r="L648">
        <v>416</v>
      </c>
      <c r="M648">
        <v>453</v>
      </c>
      <c r="N648">
        <v>407</v>
      </c>
      <c r="O648">
        <v>471</v>
      </c>
      <c r="P648">
        <v>457</v>
      </c>
      <c r="Q648">
        <v>427</v>
      </c>
      <c r="R648">
        <v>345</v>
      </c>
      <c r="S648" s="47"/>
      <c r="T648" s="47"/>
      <c r="U648" s="72">
        <f t="shared" si="73"/>
        <v>6022</v>
      </c>
      <c r="V648" s="9">
        <f t="shared" si="74"/>
        <v>1700</v>
      </c>
    </row>
    <row r="649" spans="1:36" s="13" customFormat="1">
      <c r="A649" t="s">
        <v>234</v>
      </c>
      <c r="B649" s="9" t="s">
        <v>114</v>
      </c>
      <c r="C649" s="9" t="str">
        <f t="shared" si="70"/>
        <v>NE WA (Ferry, Stevens, Lincoln, Pend Orielle)</v>
      </c>
      <c r="D649" s="34" t="s">
        <v>96</v>
      </c>
      <c r="E649" t="s">
        <v>33</v>
      </c>
      <c r="F649">
        <v>8</v>
      </c>
      <c r="G649">
        <v>6</v>
      </c>
      <c r="H649">
        <v>8</v>
      </c>
      <c r="I649">
        <v>9</v>
      </c>
      <c r="J649">
        <v>8</v>
      </c>
      <c r="K649">
        <v>2</v>
      </c>
      <c r="L649">
        <v>10</v>
      </c>
      <c r="M649">
        <v>12</v>
      </c>
      <c r="N649">
        <v>7</v>
      </c>
      <c r="O649">
        <v>5</v>
      </c>
      <c r="P649">
        <v>2</v>
      </c>
      <c r="Q649">
        <v>6</v>
      </c>
      <c r="R649">
        <v>3</v>
      </c>
      <c r="S649" s="47"/>
      <c r="T649" s="47"/>
      <c r="U649" s="72">
        <f t="shared" si="73"/>
        <v>86</v>
      </c>
      <c r="V649" s="9">
        <f t="shared" si="74"/>
        <v>16</v>
      </c>
    </row>
    <row r="650" spans="1:36" s="13" customFormat="1">
      <c r="A650" t="s">
        <v>234</v>
      </c>
      <c r="B650" s="9" t="s">
        <v>114</v>
      </c>
      <c r="C650" s="9" t="str">
        <f t="shared" si="70"/>
        <v>Thurston</v>
      </c>
      <c r="D650" s="34" t="s">
        <v>97</v>
      </c>
      <c r="E650" t="s">
        <v>34</v>
      </c>
      <c r="F650">
        <v>188</v>
      </c>
      <c r="G650">
        <v>192</v>
      </c>
      <c r="H650">
        <v>182</v>
      </c>
      <c r="I650">
        <v>166</v>
      </c>
      <c r="J650">
        <v>185</v>
      </c>
      <c r="K650">
        <v>180</v>
      </c>
      <c r="L650">
        <v>189</v>
      </c>
      <c r="M650">
        <v>190</v>
      </c>
      <c r="N650">
        <v>162</v>
      </c>
      <c r="O650">
        <v>97</v>
      </c>
      <c r="P650">
        <v>68</v>
      </c>
      <c r="Q650">
        <v>66</v>
      </c>
      <c r="R650">
        <v>52</v>
      </c>
      <c r="S650" s="47"/>
      <c r="T650" s="47"/>
      <c r="U650" s="72">
        <f t="shared" si="73"/>
        <v>1917</v>
      </c>
      <c r="V650" s="9">
        <f t="shared" si="74"/>
        <v>283</v>
      </c>
    </row>
    <row r="651" spans="1:36" s="13" customFormat="1">
      <c r="A651" t="s">
        <v>234</v>
      </c>
      <c r="B651" s="9" t="s">
        <v>114</v>
      </c>
      <c r="C651" s="9" t="str">
        <f t="shared" si="70"/>
        <v>Rural SW WA (Cowlitz-Grays Harbor -Lewis - Mason -Pacific-Wahkiakum)</v>
      </c>
      <c r="D651" s="34" t="s">
        <v>98</v>
      </c>
      <c r="E651" t="s">
        <v>35</v>
      </c>
      <c r="F651"/>
      <c r="G651"/>
      <c r="H651"/>
      <c r="I651"/>
      <c r="J651"/>
      <c r="K651"/>
      <c r="L651"/>
      <c r="M651"/>
      <c r="N651"/>
      <c r="O651"/>
      <c r="P651"/>
      <c r="Q651"/>
      <c r="R651"/>
      <c r="S651" s="47"/>
      <c r="T651" s="47"/>
      <c r="U651" s="72">
        <f t="shared" si="73"/>
        <v>0</v>
      </c>
      <c r="V651" s="9">
        <f t="shared" si="74"/>
        <v>0</v>
      </c>
    </row>
    <row r="652" spans="1:36" s="13" customFormat="1">
      <c r="A652" t="s">
        <v>234</v>
      </c>
      <c r="B652" s="9" t="s">
        <v>114</v>
      </c>
      <c r="C652" s="9" t="str">
        <f t="shared" si="70"/>
        <v>SE WA (Adams-Asotin-Columia-Garfield-Walla Walla-Whitman)</v>
      </c>
      <c r="D652" s="34" t="s">
        <v>99</v>
      </c>
      <c r="E652" t="s">
        <v>36</v>
      </c>
      <c r="F652">
        <v>90</v>
      </c>
      <c r="G652">
        <v>79</v>
      </c>
      <c r="H652">
        <v>85</v>
      </c>
      <c r="I652">
        <v>92</v>
      </c>
      <c r="J652">
        <v>76</v>
      </c>
      <c r="K652">
        <v>77</v>
      </c>
      <c r="L652">
        <v>86</v>
      </c>
      <c r="M652">
        <v>80</v>
      </c>
      <c r="N652">
        <v>78</v>
      </c>
      <c r="O652">
        <v>58</v>
      </c>
      <c r="P652">
        <v>61</v>
      </c>
      <c r="Q652">
        <v>56</v>
      </c>
      <c r="R652">
        <v>50</v>
      </c>
      <c r="S652" s="47"/>
      <c r="T652" s="47"/>
      <c r="U652" s="72">
        <f t="shared" si="73"/>
        <v>968</v>
      </c>
      <c r="V652" s="9">
        <f t="shared" si="74"/>
        <v>225</v>
      </c>
    </row>
    <row r="653" spans="1:36" s="13" customFormat="1">
      <c r="A653" t="s">
        <v>234</v>
      </c>
      <c r="B653" s="9" t="s">
        <v>114</v>
      </c>
      <c r="C653" s="9" t="str">
        <f t="shared" si="70"/>
        <v>Whatcom</v>
      </c>
      <c r="D653" s="34" t="s">
        <v>100</v>
      </c>
      <c r="E653" t="s">
        <v>37</v>
      </c>
      <c r="F653">
        <v>305</v>
      </c>
      <c r="G653">
        <v>262</v>
      </c>
      <c r="H653">
        <v>302</v>
      </c>
      <c r="I653">
        <v>277</v>
      </c>
      <c r="J653">
        <v>270</v>
      </c>
      <c r="K653">
        <v>323</v>
      </c>
      <c r="L653">
        <v>271</v>
      </c>
      <c r="M653">
        <v>268</v>
      </c>
      <c r="N653">
        <v>260</v>
      </c>
      <c r="O653">
        <v>139</v>
      </c>
      <c r="P653">
        <v>125</v>
      </c>
      <c r="Q653">
        <v>110</v>
      </c>
      <c r="R653">
        <v>99</v>
      </c>
      <c r="S653" s="47"/>
      <c r="T653" s="47"/>
      <c r="U653" s="72">
        <f t="shared" si="73"/>
        <v>3011</v>
      </c>
      <c r="V653" s="9">
        <f t="shared" si="74"/>
        <v>473</v>
      </c>
    </row>
    <row r="654" spans="1:36" s="13" customFormat="1">
      <c r="A654" t="s">
        <v>234</v>
      </c>
      <c r="B654" s="9" t="s">
        <v>114</v>
      </c>
      <c r="C654" s="9" t="str">
        <f t="shared" si="70"/>
        <v>SE WA (Adams-Asotin-Columia-Garfield-Walla Walla-Whitman)</v>
      </c>
      <c r="D654" s="34" t="s">
        <v>101</v>
      </c>
      <c r="E654" t="s">
        <v>38</v>
      </c>
      <c r="F654">
        <v>18</v>
      </c>
      <c r="G654">
        <v>17</v>
      </c>
      <c r="H654">
        <v>18</v>
      </c>
      <c r="I654">
        <v>22</v>
      </c>
      <c r="J654">
        <v>12</v>
      </c>
      <c r="K654">
        <v>12</v>
      </c>
      <c r="L654">
        <v>10</v>
      </c>
      <c r="M654">
        <v>17</v>
      </c>
      <c r="N654">
        <v>12</v>
      </c>
      <c r="O654">
        <v>11</v>
      </c>
      <c r="P654">
        <v>13</v>
      </c>
      <c r="Q654">
        <v>7</v>
      </c>
      <c r="R654">
        <v>4</v>
      </c>
      <c r="S654" s="47"/>
      <c r="T654" s="47"/>
      <c r="U654" s="72">
        <f t="shared" si="73"/>
        <v>173</v>
      </c>
      <c r="V654" s="9">
        <f t="shared" si="74"/>
        <v>35</v>
      </c>
    </row>
    <row r="655" spans="1:36" s="41" customFormat="1">
      <c r="A655" s="19" t="s">
        <v>234</v>
      </c>
      <c r="B655" s="19" t="s">
        <v>114</v>
      </c>
      <c r="C655" s="19" t="str">
        <f t="shared" si="70"/>
        <v>Central WA (Grant-Kittitas-Klickitat-Skamania-Yakima)</v>
      </c>
      <c r="D655" s="40" t="s">
        <v>102</v>
      </c>
      <c r="E655" s="19" t="s">
        <v>39</v>
      </c>
      <c r="F655" s="19">
        <v>190</v>
      </c>
      <c r="G655" s="19">
        <v>158</v>
      </c>
      <c r="H655" s="19">
        <v>176</v>
      </c>
      <c r="I655" s="19">
        <v>140</v>
      </c>
      <c r="J655" s="19">
        <v>131</v>
      </c>
      <c r="K655" s="19">
        <v>131</v>
      </c>
      <c r="L655" s="19">
        <v>131</v>
      </c>
      <c r="M655" s="19">
        <v>97</v>
      </c>
      <c r="N655" s="19">
        <v>83</v>
      </c>
      <c r="O655" s="19">
        <v>112</v>
      </c>
      <c r="P655" s="19">
        <v>87</v>
      </c>
      <c r="Q655" s="19">
        <v>97</v>
      </c>
      <c r="R655" s="19">
        <v>85</v>
      </c>
      <c r="S655" s="48"/>
      <c r="T655" s="48"/>
      <c r="U655" s="72">
        <f t="shared" si="73"/>
        <v>1618</v>
      </c>
      <c r="V655" s="9">
        <f t="shared" si="74"/>
        <v>381</v>
      </c>
    </row>
    <row r="656" spans="1:36">
      <c r="A656" s="9" t="s">
        <v>108</v>
      </c>
      <c r="B656" s="9" t="s">
        <v>115</v>
      </c>
      <c r="C656" s="9" t="str">
        <f t="shared" si="70"/>
        <v>SE WA (Adams-Asotin-Columia-Garfield-Walla Walla-Whitman)</v>
      </c>
      <c r="D656" s="5" t="s">
        <v>64</v>
      </c>
      <c r="E656" s="7" t="s">
        <v>1</v>
      </c>
      <c r="F656" s="43">
        <f>AJ656</f>
        <v>351</v>
      </c>
      <c r="G656">
        <v>333</v>
      </c>
      <c r="H656">
        <v>391</v>
      </c>
      <c r="I656">
        <v>395</v>
      </c>
      <c r="J656">
        <v>388</v>
      </c>
      <c r="K656">
        <v>435</v>
      </c>
      <c r="L656">
        <v>435</v>
      </c>
      <c r="M656">
        <v>405</v>
      </c>
      <c r="N656">
        <v>439</v>
      </c>
      <c r="O656">
        <v>415</v>
      </c>
      <c r="P656">
        <v>396</v>
      </c>
      <c r="Q656">
        <v>375</v>
      </c>
      <c r="R656">
        <v>348</v>
      </c>
      <c r="S656" s="47">
        <v>22</v>
      </c>
      <c r="T656" s="47">
        <v>3</v>
      </c>
      <c r="U656" s="72">
        <f t="shared" si="73"/>
        <v>5131</v>
      </c>
      <c r="V656" s="9">
        <f t="shared" si="74"/>
        <v>1559</v>
      </c>
      <c r="AH656">
        <v>17</v>
      </c>
      <c r="AI656">
        <v>368</v>
      </c>
      <c r="AJ656" s="9">
        <f>AI656-AH656</f>
        <v>351</v>
      </c>
    </row>
    <row r="657" spans="1:36">
      <c r="A657" s="9" t="s">
        <v>108</v>
      </c>
      <c r="B657" s="9" t="s">
        <v>115</v>
      </c>
      <c r="C657" s="9" t="str">
        <f t="shared" si="70"/>
        <v>SE WA (Adams-Asotin-Columia-Garfield-Walla Walla-Whitman)</v>
      </c>
      <c r="D657" s="5" t="s">
        <v>65</v>
      </c>
      <c r="E657" s="7" t="s">
        <v>2</v>
      </c>
      <c r="F657" s="44">
        <f t="shared" ref="F657:F720" si="75">AJ657</f>
        <v>220</v>
      </c>
      <c r="G657">
        <v>234</v>
      </c>
      <c r="H657">
        <v>222</v>
      </c>
      <c r="I657">
        <v>220</v>
      </c>
      <c r="J657">
        <v>212</v>
      </c>
      <c r="K657">
        <v>218</v>
      </c>
      <c r="L657">
        <v>191</v>
      </c>
      <c r="M657">
        <v>199</v>
      </c>
      <c r="N657">
        <v>244</v>
      </c>
      <c r="O657">
        <v>245</v>
      </c>
      <c r="P657">
        <v>272</v>
      </c>
      <c r="Q657">
        <v>240</v>
      </c>
      <c r="R657">
        <v>274</v>
      </c>
      <c r="S657" s="47">
        <v>4</v>
      </c>
      <c r="T657" s="47">
        <v>14</v>
      </c>
      <c r="U657" s="72">
        <f t="shared" si="73"/>
        <v>3009</v>
      </c>
      <c r="V657" s="9">
        <f t="shared" si="74"/>
        <v>1049</v>
      </c>
      <c r="AH657">
        <v>61</v>
      </c>
      <c r="AI657" s="9">
        <v>281</v>
      </c>
      <c r="AJ657" s="9">
        <f t="shared" ref="AJ657:AJ720" si="76">AI657-AH657</f>
        <v>220</v>
      </c>
    </row>
    <row r="658" spans="1:36">
      <c r="A658" s="9" t="s">
        <v>108</v>
      </c>
      <c r="B658" s="9" t="s">
        <v>115</v>
      </c>
      <c r="C658" s="9" t="str">
        <f t="shared" si="70"/>
        <v>Benton-Franklin</v>
      </c>
      <c r="D658" s="5" t="s">
        <v>66</v>
      </c>
      <c r="E658" s="7" t="s">
        <v>3</v>
      </c>
      <c r="F658" s="44">
        <f t="shared" si="75"/>
        <v>2653</v>
      </c>
      <c r="G658">
        <v>2563</v>
      </c>
      <c r="H658">
        <v>2727</v>
      </c>
      <c r="I658">
        <v>2629</v>
      </c>
      <c r="J658">
        <v>2843</v>
      </c>
      <c r="K658">
        <v>2855</v>
      </c>
      <c r="L658">
        <v>2834</v>
      </c>
      <c r="M658">
        <v>2872</v>
      </c>
      <c r="N658">
        <v>2962</v>
      </c>
      <c r="O658">
        <v>3105</v>
      </c>
      <c r="P658">
        <v>2943</v>
      </c>
      <c r="Q658">
        <v>2819</v>
      </c>
      <c r="R658">
        <v>3194</v>
      </c>
      <c r="S658" s="47">
        <v>101</v>
      </c>
      <c r="T658" s="47">
        <v>245</v>
      </c>
      <c r="U658" s="72">
        <f t="shared" si="73"/>
        <v>37345</v>
      </c>
      <c r="V658" s="9">
        <f t="shared" si="74"/>
        <v>12407</v>
      </c>
      <c r="AH658">
        <v>21</v>
      </c>
      <c r="AI658" s="9">
        <v>2674</v>
      </c>
      <c r="AJ658" s="9">
        <f t="shared" si="76"/>
        <v>2653</v>
      </c>
    </row>
    <row r="659" spans="1:36">
      <c r="A659" s="9" t="s">
        <v>108</v>
      </c>
      <c r="B659" s="9" t="s">
        <v>115</v>
      </c>
      <c r="C659" s="9" t="str">
        <f t="shared" si="70"/>
        <v>Chelan-Douglas-Okanogan</v>
      </c>
      <c r="D659" s="5" t="s">
        <v>67</v>
      </c>
      <c r="E659" s="7" t="s">
        <v>4</v>
      </c>
      <c r="F659" s="44">
        <f t="shared" si="75"/>
        <v>866</v>
      </c>
      <c r="G659">
        <v>816</v>
      </c>
      <c r="H659">
        <v>838</v>
      </c>
      <c r="I659">
        <v>855</v>
      </c>
      <c r="J659">
        <v>926</v>
      </c>
      <c r="K659">
        <v>928</v>
      </c>
      <c r="L659">
        <v>1011</v>
      </c>
      <c r="M659">
        <v>1000</v>
      </c>
      <c r="N659">
        <v>1021</v>
      </c>
      <c r="O659">
        <v>996</v>
      </c>
      <c r="P659">
        <v>1039</v>
      </c>
      <c r="Q659">
        <v>931</v>
      </c>
      <c r="R659">
        <v>998</v>
      </c>
      <c r="S659" s="47">
        <v>50</v>
      </c>
      <c r="T659" s="47">
        <v>198</v>
      </c>
      <c r="U659" s="72">
        <f t="shared" si="73"/>
        <v>12473</v>
      </c>
      <c r="V659" s="9">
        <f t="shared" si="74"/>
        <v>4212</v>
      </c>
      <c r="AH659">
        <v>27</v>
      </c>
      <c r="AI659" s="9">
        <v>893</v>
      </c>
      <c r="AJ659" s="9">
        <f t="shared" si="76"/>
        <v>866</v>
      </c>
    </row>
    <row r="660" spans="1:36">
      <c r="A660" s="9" t="s">
        <v>108</v>
      </c>
      <c r="B660" s="9" t="s">
        <v>115</v>
      </c>
      <c r="C660" s="9" t="str">
        <f t="shared" si="70"/>
        <v>Clallam-Jefferson-Kitsap</v>
      </c>
      <c r="D660" s="5" t="s">
        <v>68</v>
      </c>
      <c r="E660" s="7" t="s">
        <v>5</v>
      </c>
      <c r="F660" s="44">
        <f t="shared" si="75"/>
        <v>676</v>
      </c>
      <c r="G660">
        <v>578</v>
      </c>
      <c r="H660">
        <v>606</v>
      </c>
      <c r="I660">
        <v>611</v>
      </c>
      <c r="J660">
        <v>658</v>
      </c>
      <c r="K660">
        <v>672</v>
      </c>
      <c r="L660">
        <v>710</v>
      </c>
      <c r="M660">
        <v>736</v>
      </c>
      <c r="N660">
        <v>832</v>
      </c>
      <c r="O660">
        <v>901</v>
      </c>
      <c r="P660">
        <v>980</v>
      </c>
      <c r="Q660">
        <v>1020</v>
      </c>
      <c r="R660">
        <v>1381</v>
      </c>
      <c r="S660" s="47">
        <v>5</v>
      </c>
      <c r="T660" s="47">
        <v>161</v>
      </c>
      <c r="U660" s="72">
        <f t="shared" si="73"/>
        <v>10527</v>
      </c>
      <c r="V660" s="9">
        <f t="shared" si="74"/>
        <v>4448</v>
      </c>
      <c r="AH660">
        <v>28</v>
      </c>
      <c r="AI660" s="9">
        <v>704</v>
      </c>
      <c r="AJ660" s="9">
        <f t="shared" si="76"/>
        <v>676</v>
      </c>
    </row>
    <row r="661" spans="1:36">
      <c r="A661" s="9" t="s">
        <v>108</v>
      </c>
      <c r="B661" s="9" t="s">
        <v>115</v>
      </c>
      <c r="C661" s="9" t="str">
        <f t="shared" si="70"/>
        <v>Clark</v>
      </c>
      <c r="D661" s="5" t="s">
        <v>69</v>
      </c>
      <c r="E661" s="6" t="s">
        <v>6</v>
      </c>
      <c r="F661" s="44">
        <f t="shared" si="75"/>
        <v>4888</v>
      </c>
      <c r="G661">
        <v>5025</v>
      </c>
      <c r="H661">
        <v>5112</v>
      </c>
      <c r="I661">
        <v>5302</v>
      </c>
      <c r="J661">
        <v>5361</v>
      </c>
      <c r="K661">
        <v>5485</v>
      </c>
      <c r="L661">
        <v>5652</v>
      </c>
      <c r="M661">
        <v>5891</v>
      </c>
      <c r="N661">
        <v>6187</v>
      </c>
      <c r="O661">
        <v>6309</v>
      </c>
      <c r="P661">
        <v>6249</v>
      </c>
      <c r="Q661">
        <v>6062</v>
      </c>
      <c r="R661">
        <v>6079</v>
      </c>
      <c r="S661" s="47">
        <v>311</v>
      </c>
      <c r="T661" s="47">
        <v>683</v>
      </c>
      <c r="U661" s="72">
        <f t="shared" si="73"/>
        <v>74596</v>
      </c>
      <c r="V661" s="9">
        <f t="shared" si="74"/>
        <v>25693</v>
      </c>
      <c r="AH661">
        <v>75</v>
      </c>
      <c r="AI661" s="9">
        <v>4963</v>
      </c>
      <c r="AJ661" s="9">
        <f t="shared" si="76"/>
        <v>4888</v>
      </c>
    </row>
    <row r="662" spans="1:36">
      <c r="A662" s="9" t="s">
        <v>108</v>
      </c>
      <c r="B662" s="9" t="s">
        <v>115</v>
      </c>
      <c r="C662" s="9" t="str">
        <f t="shared" si="70"/>
        <v>SE WA (Adams-Asotin-Columia-Garfield-Walla Walla-Whitman)</v>
      </c>
      <c r="D662" s="5" t="s">
        <v>70</v>
      </c>
      <c r="E662" s="6" t="s">
        <v>7</v>
      </c>
      <c r="F662" s="44">
        <f t="shared" si="75"/>
        <v>77</v>
      </c>
      <c r="G662">
        <v>50</v>
      </c>
      <c r="H662">
        <v>43</v>
      </c>
      <c r="I662">
        <v>49</v>
      </c>
      <c r="J662">
        <v>41</v>
      </c>
      <c r="K662">
        <v>60</v>
      </c>
      <c r="L662">
        <v>54</v>
      </c>
      <c r="M662">
        <v>50</v>
      </c>
      <c r="N662">
        <v>49</v>
      </c>
      <c r="O662">
        <v>37</v>
      </c>
      <c r="P662">
        <v>44</v>
      </c>
      <c r="Q662">
        <v>18</v>
      </c>
      <c r="R662">
        <v>25</v>
      </c>
      <c r="S662" s="47">
        <v>1</v>
      </c>
      <c r="T662" s="47">
        <v>6</v>
      </c>
      <c r="U662" s="72">
        <f t="shared" si="73"/>
        <v>604</v>
      </c>
      <c r="V662" s="9">
        <f t="shared" si="74"/>
        <v>131</v>
      </c>
      <c r="AI662" s="9">
        <v>77</v>
      </c>
      <c r="AJ662" s="9">
        <f t="shared" si="76"/>
        <v>77</v>
      </c>
    </row>
    <row r="663" spans="1:36">
      <c r="A663" s="9" t="s">
        <v>108</v>
      </c>
      <c r="B663" s="9" t="s">
        <v>115</v>
      </c>
      <c r="C663" s="9" t="str">
        <f t="shared" si="70"/>
        <v>Rural SW WA (Cowlitz-Grays Harbor -Lewis - Mason -Pacific-Wahkiakum)</v>
      </c>
      <c r="D663" s="5" t="s">
        <v>71</v>
      </c>
      <c r="E663" s="6" t="s">
        <v>8</v>
      </c>
      <c r="F663" s="44">
        <f t="shared" si="75"/>
        <v>1224</v>
      </c>
      <c r="G663">
        <v>1217</v>
      </c>
      <c r="H663">
        <v>1249</v>
      </c>
      <c r="I663">
        <v>1235</v>
      </c>
      <c r="J663">
        <v>1230</v>
      </c>
      <c r="K663">
        <v>1227</v>
      </c>
      <c r="L663">
        <v>1281</v>
      </c>
      <c r="M663">
        <v>1266</v>
      </c>
      <c r="N663">
        <v>1369</v>
      </c>
      <c r="O663">
        <v>1396</v>
      </c>
      <c r="P663">
        <v>1314</v>
      </c>
      <c r="Q663">
        <v>1267</v>
      </c>
      <c r="R663">
        <v>1203</v>
      </c>
      <c r="S663" s="47">
        <v>49</v>
      </c>
      <c r="T663" s="47">
        <v>137</v>
      </c>
      <c r="U663" s="72">
        <f t="shared" si="73"/>
        <v>16664</v>
      </c>
      <c r="V663" s="9">
        <f t="shared" si="74"/>
        <v>5366</v>
      </c>
      <c r="AI663" s="9">
        <v>1224</v>
      </c>
      <c r="AJ663" s="9">
        <f t="shared" si="76"/>
        <v>1224</v>
      </c>
    </row>
    <row r="664" spans="1:36">
      <c r="A664" s="9" t="s">
        <v>108</v>
      </c>
      <c r="B664" s="9" t="s">
        <v>115</v>
      </c>
      <c r="C664" s="9" t="str">
        <f t="shared" si="70"/>
        <v>Chelan-Douglas-Okanogan</v>
      </c>
      <c r="D664" s="5" t="s">
        <v>72</v>
      </c>
      <c r="E664" s="6" t="s">
        <v>9</v>
      </c>
      <c r="F664" s="44">
        <f t="shared" si="75"/>
        <v>484</v>
      </c>
      <c r="G664">
        <v>463</v>
      </c>
      <c r="H664">
        <v>527</v>
      </c>
      <c r="I664">
        <v>498</v>
      </c>
      <c r="J664">
        <v>493</v>
      </c>
      <c r="K664">
        <v>589</v>
      </c>
      <c r="L664">
        <v>558</v>
      </c>
      <c r="M664">
        <v>575</v>
      </c>
      <c r="N664">
        <v>661</v>
      </c>
      <c r="O664">
        <v>586</v>
      </c>
      <c r="P664">
        <v>608</v>
      </c>
      <c r="Q664">
        <v>522</v>
      </c>
      <c r="R664">
        <v>509</v>
      </c>
      <c r="S664" s="47">
        <v>0</v>
      </c>
      <c r="T664" s="47">
        <v>72</v>
      </c>
      <c r="U664" s="72">
        <f t="shared" si="73"/>
        <v>7145</v>
      </c>
      <c r="V664" s="9">
        <f t="shared" si="74"/>
        <v>2297</v>
      </c>
      <c r="AH664">
        <v>7</v>
      </c>
      <c r="AI664" s="9">
        <v>491</v>
      </c>
      <c r="AJ664" s="9">
        <f t="shared" si="76"/>
        <v>484</v>
      </c>
    </row>
    <row r="665" spans="1:36">
      <c r="A665" s="9" t="s">
        <v>108</v>
      </c>
      <c r="B665" s="9" t="s">
        <v>115</v>
      </c>
      <c r="C665" s="9" t="str">
        <f t="shared" si="70"/>
        <v>NE WA (Ferry, Stevens, Lincoln, Pend Orielle)</v>
      </c>
      <c r="D665" s="5" t="s">
        <v>73</v>
      </c>
      <c r="E665" s="6" t="s">
        <v>10</v>
      </c>
      <c r="F665" s="44">
        <f t="shared" si="75"/>
        <v>58</v>
      </c>
      <c r="G665">
        <v>62</v>
      </c>
      <c r="H665">
        <v>71</v>
      </c>
      <c r="I665">
        <v>62</v>
      </c>
      <c r="J665">
        <v>69</v>
      </c>
      <c r="K665">
        <v>73</v>
      </c>
      <c r="L665">
        <v>79</v>
      </c>
      <c r="M665">
        <v>57</v>
      </c>
      <c r="N665">
        <v>71</v>
      </c>
      <c r="O665">
        <v>94</v>
      </c>
      <c r="P665">
        <v>60</v>
      </c>
      <c r="Q665">
        <v>64</v>
      </c>
      <c r="R665">
        <v>58</v>
      </c>
      <c r="S665" s="47">
        <v>25</v>
      </c>
      <c r="T665" s="47">
        <v>7</v>
      </c>
      <c r="U665" s="72">
        <f t="shared" si="73"/>
        <v>910</v>
      </c>
      <c r="V665" s="9">
        <f t="shared" si="74"/>
        <v>308</v>
      </c>
      <c r="AI665" s="9">
        <v>58</v>
      </c>
      <c r="AJ665" s="9">
        <f t="shared" si="76"/>
        <v>58</v>
      </c>
    </row>
    <row r="666" spans="1:36">
      <c r="A666" s="9" t="s">
        <v>108</v>
      </c>
      <c r="B666" s="9" t="s">
        <v>115</v>
      </c>
      <c r="C666" s="9" t="str">
        <f t="shared" si="70"/>
        <v>Benton-Franklin</v>
      </c>
      <c r="D666" s="5" t="s">
        <v>74</v>
      </c>
      <c r="E666" s="6" t="s">
        <v>11</v>
      </c>
      <c r="F666" s="44">
        <f t="shared" si="75"/>
        <v>1504</v>
      </c>
      <c r="G666">
        <v>1432</v>
      </c>
      <c r="H666">
        <v>1464</v>
      </c>
      <c r="I666">
        <v>1558</v>
      </c>
      <c r="J666">
        <v>1550</v>
      </c>
      <c r="K666">
        <v>1533</v>
      </c>
      <c r="L666">
        <v>1577</v>
      </c>
      <c r="M666">
        <v>1673</v>
      </c>
      <c r="N666">
        <v>1672</v>
      </c>
      <c r="O666">
        <v>1686</v>
      </c>
      <c r="P666">
        <v>1651</v>
      </c>
      <c r="Q666">
        <v>1625</v>
      </c>
      <c r="R666">
        <v>1676</v>
      </c>
      <c r="S666" s="47">
        <v>15</v>
      </c>
      <c r="T666" s="47">
        <v>316</v>
      </c>
      <c r="U666" s="72">
        <f t="shared" si="73"/>
        <v>20932</v>
      </c>
      <c r="V666" s="9">
        <f t="shared" si="74"/>
        <v>6969</v>
      </c>
      <c r="AH666">
        <v>45</v>
      </c>
      <c r="AI666" s="9">
        <v>1549</v>
      </c>
      <c r="AJ666" s="9">
        <f t="shared" si="76"/>
        <v>1504</v>
      </c>
    </row>
    <row r="667" spans="1:36">
      <c r="A667" s="9" t="s">
        <v>108</v>
      </c>
      <c r="B667" s="9" t="s">
        <v>115</v>
      </c>
      <c r="C667" s="9" t="str">
        <f t="shared" si="70"/>
        <v>SE WA (Adams-Asotin-Columia-Garfield-Walla Walla-Whitman)</v>
      </c>
      <c r="D667" s="5" t="s">
        <v>75</v>
      </c>
      <c r="E667" s="6" t="s">
        <v>12</v>
      </c>
      <c r="F667" s="44">
        <f t="shared" si="75"/>
        <v>32</v>
      </c>
      <c r="G667">
        <v>28</v>
      </c>
      <c r="H667">
        <v>18</v>
      </c>
      <c r="I667">
        <v>24</v>
      </c>
      <c r="J667">
        <v>34</v>
      </c>
      <c r="K667">
        <v>21</v>
      </c>
      <c r="L667">
        <v>22</v>
      </c>
      <c r="M667">
        <v>26</v>
      </c>
      <c r="N667">
        <v>31</v>
      </c>
      <c r="O667">
        <v>22</v>
      </c>
      <c r="P667">
        <v>32</v>
      </c>
      <c r="Q667">
        <v>23</v>
      </c>
      <c r="R667">
        <v>19</v>
      </c>
      <c r="S667" s="47">
        <v>0</v>
      </c>
      <c r="T667" s="47">
        <v>1</v>
      </c>
      <c r="U667" s="72">
        <f t="shared" si="73"/>
        <v>333</v>
      </c>
      <c r="V667" s="9">
        <f t="shared" si="74"/>
        <v>97</v>
      </c>
      <c r="AH667">
        <v>27</v>
      </c>
      <c r="AI667" s="9">
        <v>59</v>
      </c>
      <c r="AJ667" s="9">
        <f t="shared" si="76"/>
        <v>32</v>
      </c>
    </row>
    <row r="668" spans="1:36">
      <c r="A668" s="9" t="s">
        <v>108</v>
      </c>
      <c r="B668" s="9" t="s">
        <v>115</v>
      </c>
      <c r="C668" s="9" t="str">
        <f t="shared" si="70"/>
        <v>Central WA (Grant-Kittitas-Klickitat-Skamania-Yakima)</v>
      </c>
      <c r="D668" s="5" t="s">
        <v>76</v>
      </c>
      <c r="E668" s="6" t="s">
        <v>13</v>
      </c>
      <c r="F668" s="44">
        <f t="shared" si="75"/>
        <v>1500</v>
      </c>
      <c r="G668">
        <v>1448</v>
      </c>
      <c r="H668">
        <v>1485</v>
      </c>
      <c r="I668">
        <v>1515</v>
      </c>
      <c r="J668">
        <v>1614</v>
      </c>
      <c r="K668">
        <v>1665</v>
      </c>
      <c r="L668">
        <v>1599</v>
      </c>
      <c r="M668">
        <v>1656</v>
      </c>
      <c r="N668">
        <v>1745</v>
      </c>
      <c r="O668">
        <v>1705</v>
      </c>
      <c r="P668">
        <v>1709</v>
      </c>
      <c r="Q668">
        <v>1491</v>
      </c>
      <c r="R668">
        <v>1479</v>
      </c>
      <c r="S668" s="47">
        <v>147</v>
      </c>
      <c r="T668" s="47">
        <v>318</v>
      </c>
      <c r="U668" s="72">
        <f t="shared" si="73"/>
        <v>21076</v>
      </c>
      <c r="V668" s="9">
        <f t="shared" si="74"/>
        <v>6849</v>
      </c>
      <c r="AH668">
        <v>58</v>
      </c>
      <c r="AI668" s="9">
        <v>1558</v>
      </c>
      <c r="AJ668" s="9">
        <f t="shared" si="76"/>
        <v>1500</v>
      </c>
    </row>
    <row r="669" spans="1:36">
      <c r="A669" s="9" t="s">
        <v>108</v>
      </c>
      <c r="B669" s="9" t="s">
        <v>115</v>
      </c>
      <c r="C669" s="9" t="str">
        <f t="shared" ref="C669:C732" si="77">VLOOKUP(D669,$AL$4:$AN$42,3,)</f>
        <v>Rural SW WA (Cowlitz-Grays Harbor -Lewis - Mason -Pacific-Wahkiakum)</v>
      </c>
      <c r="D669" s="5" t="s">
        <v>77</v>
      </c>
      <c r="E669" s="6" t="s">
        <v>14</v>
      </c>
      <c r="F669" s="44">
        <f t="shared" si="75"/>
        <v>792</v>
      </c>
      <c r="G669">
        <v>695</v>
      </c>
      <c r="H669">
        <v>709</v>
      </c>
      <c r="I669">
        <v>750</v>
      </c>
      <c r="J669">
        <v>780</v>
      </c>
      <c r="K669">
        <v>765</v>
      </c>
      <c r="L669">
        <v>846</v>
      </c>
      <c r="M669">
        <v>819</v>
      </c>
      <c r="N669">
        <v>819</v>
      </c>
      <c r="O669">
        <v>863</v>
      </c>
      <c r="P669">
        <v>813</v>
      </c>
      <c r="Q669">
        <v>735</v>
      </c>
      <c r="R669">
        <v>691</v>
      </c>
      <c r="S669" s="47">
        <v>62</v>
      </c>
      <c r="T669" s="47">
        <v>122</v>
      </c>
      <c r="U669" s="72">
        <f t="shared" si="73"/>
        <v>10261</v>
      </c>
      <c r="V669" s="9">
        <f t="shared" si="74"/>
        <v>3286</v>
      </c>
      <c r="AH669">
        <v>60</v>
      </c>
      <c r="AI669" s="9">
        <v>852</v>
      </c>
      <c r="AJ669" s="9">
        <f t="shared" si="76"/>
        <v>792</v>
      </c>
    </row>
    <row r="670" spans="1:36">
      <c r="A670" s="9" t="s">
        <v>108</v>
      </c>
      <c r="B670" s="9" t="s">
        <v>115</v>
      </c>
      <c r="C670" s="9" t="str">
        <f t="shared" si="77"/>
        <v>Skagit-San Juan -Island</v>
      </c>
      <c r="D670" s="5" t="s">
        <v>78</v>
      </c>
      <c r="E670" s="7" t="s">
        <v>15</v>
      </c>
      <c r="F670" s="44">
        <f t="shared" si="75"/>
        <v>618</v>
      </c>
      <c r="G670">
        <v>618</v>
      </c>
      <c r="H670">
        <v>616</v>
      </c>
      <c r="I670">
        <v>595</v>
      </c>
      <c r="J670">
        <v>567</v>
      </c>
      <c r="K670">
        <v>589</v>
      </c>
      <c r="L670">
        <v>588</v>
      </c>
      <c r="M670">
        <v>571</v>
      </c>
      <c r="N670">
        <v>606</v>
      </c>
      <c r="O670">
        <v>626</v>
      </c>
      <c r="P670">
        <v>594</v>
      </c>
      <c r="Q670">
        <v>538</v>
      </c>
      <c r="R670">
        <v>560</v>
      </c>
      <c r="S670" s="47">
        <v>58</v>
      </c>
      <c r="T670" s="47">
        <v>122</v>
      </c>
      <c r="U670" s="72">
        <f t="shared" si="73"/>
        <v>7866</v>
      </c>
      <c r="V670" s="9">
        <f t="shared" si="74"/>
        <v>2498</v>
      </c>
      <c r="AI670" s="9">
        <v>618</v>
      </c>
      <c r="AJ670" s="9">
        <f t="shared" si="76"/>
        <v>618</v>
      </c>
    </row>
    <row r="671" spans="1:36">
      <c r="A671" s="9" t="s">
        <v>108</v>
      </c>
      <c r="B671" s="9" t="s">
        <v>115</v>
      </c>
      <c r="C671" s="9" t="str">
        <f t="shared" si="77"/>
        <v>Clallam-Jefferson-Kitsap</v>
      </c>
      <c r="D671" s="5" t="s">
        <v>79</v>
      </c>
      <c r="E671" s="6" t="s">
        <v>16</v>
      </c>
      <c r="F671" s="44">
        <f t="shared" si="75"/>
        <v>174</v>
      </c>
      <c r="G671">
        <v>195</v>
      </c>
      <c r="H671">
        <v>221</v>
      </c>
      <c r="I671">
        <v>217</v>
      </c>
      <c r="J671">
        <v>236</v>
      </c>
      <c r="K671">
        <v>243</v>
      </c>
      <c r="L671">
        <v>236</v>
      </c>
      <c r="M671">
        <v>228</v>
      </c>
      <c r="N671">
        <v>238</v>
      </c>
      <c r="O671">
        <v>170</v>
      </c>
      <c r="P671">
        <v>183</v>
      </c>
      <c r="Q671">
        <v>209</v>
      </c>
      <c r="R671">
        <v>177</v>
      </c>
      <c r="S671" s="47">
        <v>0</v>
      </c>
      <c r="T671" s="47">
        <v>21</v>
      </c>
      <c r="U671" s="72">
        <f t="shared" si="73"/>
        <v>2748</v>
      </c>
      <c r="V671" s="9">
        <f t="shared" si="74"/>
        <v>760</v>
      </c>
      <c r="AH671">
        <v>3</v>
      </c>
      <c r="AI671" s="9">
        <v>177</v>
      </c>
      <c r="AJ671" s="9">
        <f t="shared" si="76"/>
        <v>174</v>
      </c>
    </row>
    <row r="672" spans="1:36">
      <c r="A672" s="9" t="s">
        <v>108</v>
      </c>
      <c r="B672" s="9" t="s">
        <v>115</v>
      </c>
      <c r="C672" s="9" t="str">
        <f t="shared" si="77"/>
        <v>King</v>
      </c>
      <c r="D672" s="4" t="s">
        <v>80</v>
      </c>
      <c r="E672" s="7" t="s">
        <v>17</v>
      </c>
      <c r="F672" s="44">
        <f t="shared" si="75"/>
        <v>20105</v>
      </c>
      <c r="G672">
        <v>19885</v>
      </c>
      <c r="H672">
        <v>21140</v>
      </c>
      <c r="I672">
        <v>21429</v>
      </c>
      <c r="J672">
        <v>21217</v>
      </c>
      <c r="K672">
        <v>21367</v>
      </c>
      <c r="L672">
        <v>21041</v>
      </c>
      <c r="M672">
        <v>21955</v>
      </c>
      <c r="N672">
        <v>22204</v>
      </c>
      <c r="O672">
        <v>22905</v>
      </c>
      <c r="P672">
        <v>22133</v>
      </c>
      <c r="Q672">
        <v>20619</v>
      </c>
      <c r="R672">
        <v>20233</v>
      </c>
      <c r="S672" s="47">
        <v>1276</v>
      </c>
      <c r="T672" s="47">
        <v>4236</v>
      </c>
      <c r="U672" s="72">
        <f t="shared" si="73"/>
        <v>281745</v>
      </c>
      <c r="V672" s="9">
        <f t="shared" si="74"/>
        <v>91402</v>
      </c>
      <c r="AH672">
        <v>245</v>
      </c>
      <c r="AI672" s="9">
        <v>20350</v>
      </c>
      <c r="AJ672" s="9">
        <f t="shared" si="76"/>
        <v>20105</v>
      </c>
    </row>
    <row r="673" spans="1:36">
      <c r="A673" s="9" t="s">
        <v>108</v>
      </c>
      <c r="B673" s="9" t="s">
        <v>115</v>
      </c>
      <c r="C673" s="9" t="str">
        <f t="shared" si="77"/>
        <v>Clallam-Jefferson-Kitsap</v>
      </c>
      <c r="D673" s="5" t="s">
        <v>81</v>
      </c>
      <c r="E673" s="7" t="s">
        <v>18</v>
      </c>
      <c r="F673" s="44">
        <f t="shared" si="75"/>
        <v>2502</v>
      </c>
      <c r="G673">
        <v>2461</v>
      </c>
      <c r="H673">
        <v>2569</v>
      </c>
      <c r="I673">
        <v>2577</v>
      </c>
      <c r="J673">
        <v>2531</v>
      </c>
      <c r="K673">
        <v>2487</v>
      </c>
      <c r="L673">
        <v>2558</v>
      </c>
      <c r="M673">
        <v>2651</v>
      </c>
      <c r="N673">
        <v>2804</v>
      </c>
      <c r="O673">
        <v>2834</v>
      </c>
      <c r="P673">
        <v>2857</v>
      </c>
      <c r="Q673">
        <v>2858</v>
      </c>
      <c r="R673">
        <v>3022</v>
      </c>
      <c r="S673" s="47">
        <v>28</v>
      </c>
      <c r="T673" s="47">
        <v>587</v>
      </c>
      <c r="U673" s="72">
        <f t="shared" si="73"/>
        <v>35326</v>
      </c>
      <c r="V673" s="9">
        <f t="shared" si="74"/>
        <v>12186</v>
      </c>
      <c r="AI673" s="9">
        <v>2502</v>
      </c>
      <c r="AJ673" s="9">
        <f t="shared" si="76"/>
        <v>2502</v>
      </c>
    </row>
    <row r="674" spans="1:36">
      <c r="A674" s="9" t="s">
        <v>108</v>
      </c>
      <c r="B674" s="9" t="s">
        <v>115</v>
      </c>
      <c r="C674" s="9" t="str">
        <f t="shared" si="77"/>
        <v>Central WA (Grant-Kittitas-Klickitat-Skamania-Yakima)</v>
      </c>
      <c r="D674" s="5" t="s">
        <v>82</v>
      </c>
      <c r="E674" s="7" t="s">
        <v>19</v>
      </c>
      <c r="F674" s="44">
        <f t="shared" si="75"/>
        <v>371</v>
      </c>
      <c r="G674">
        <v>385</v>
      </c>
      <c r="H674">
        <v>335</v>
      </c>
      <c r="I674">
        <v>366</v>
      </c>
      <c r="J674">
        <v>395</v>
      </c>
      <c r="K674">
        <v>403</v>
      </c>
      <c r="L674">
        <v>402</v>
      </c>
      <c r="M674">
        <v>419</v>
      </c>
      <c r="N674">
        <v>413</v>
      </c>
      <c r="O674">
        <v>418</v>
      </c>
      <c r="P674">
        <v>375</v>
      </c>
      <c r="Q674">
        <v>367</v>
      </c>
      <c r="R674">
        <v>429</v>
      </c>
      <c r="S674" s="47">
        <v>3</v>
      </c>
      <c r="T674" s="47">
        <v>60</v>
      </c>
      <c r="U674" s="72">
        <f t="shared" si="73"/>
        <v>5141</v>
      </c>
      <c r="V674" s="9">
        <f t="shared" si="74"/>
        <v>1652</v>
      </c>
      <c r="AH674">
        <v>20</v>
      </c>
      <c r="AI674" s="9">
        <v>391</v>
      </c>
      <c r="AJ674" s="9">
        <f t="shared" si="76"/>
        <v>371</v>
      </c>
    </row>
    <row r="675" spans="1:36">
      <c r="A675" s="9" t="s">
        <v>108</v>
      </c>
      <c r="B675" s="9" t="s">
        <v>115</v>
      </c>
      <c r="C675" s="9" t="str">
        <f t="shared" si="77"/>
        <v>Central WA (Grant-Kittitas-Klickitat-Skamania-Yakima)</v>
      </c>
      <c r="D675" s="5" t="s">
        <v>83</v>
      </c>
      <c r="E675" s="7" t="s">
        <v>20</v>
      </c>
      <c r="F675" s="44">
        <f t="shared" si="75"/>
        <v>275</v>
      </c>
      <c r="G675">
        <v>218</v>
      </c>
      <c r="H675">
        <v>279</v>
      </c>
      <c r="I675">
        <v>277</v>
      </c>
      <c r="J675">
        <v>324</v>
      </c>
      <c r="K675">
        <v>332</v>
      </c>
      <c r="L675">
        <v>296</v>
      </c>
      <c r="M675">
        <v>347</v>
      </c>
      <c r="N675">
        <v>360</v>
      </c>
      <c r="O675">
        <v>482</v>
      </c>
      <c r="P675">
        <v>427</v>
      </c>
      <c r="Q675">
        <v>316</v>
      </c>
      <c r="R675">
        <v>314</v>
      </c>
      <c r="S675" s="47">
        <v>0</v>
      </c>
      <c r="T675" s="47">
        <v>12</v>
      </c>
      <c r="U675" s="72">
        <f t="shared" si="73"/>
        <v>4259</v>
      </c>
      <c r="V675" s="9">
        <f t="shared" si="74"/>
        <v>1551</v>
      </c>
      <c r="AI675" s="9">
        <v>275</v>
      </c>
      <c r="AJ675" s="9">
        <f t="shared" si="76"/>
        <v>275</v>
      </c>
    </row>
    <row r="676" spans="1:36">
      <c r="A676" s="9" t="s">
        <v>108</v>
      </c>
      <c r="B676" s="9" t="s">
        <v>115</v>
      </c>
      <c r="C676" s="9" t="str">
        <f t="shared" si="77"/>
        <v>Rural SW WA (Cowlitz-Grays Harbor -Lewis - Mason -Pacific-Wahkiakum)</v>
      </c>
      <c r="D676" s="5" t="s">
        <v>84</v>
      </c>
      <c r="E676" s="7" t="s">
        <v>21</v>
      </c>
      <c r="F676" s="44">
        <f t="shared" si="75"/>
        <v>877</v>
      </c>
      <c r="G676">
        <v>824</v>
      </c>
      <c r="H676">
        <v>869</v>
      </c>
      <c r="I676">
        <v>867</v>
      </c>
      <c r="J676">
        <v>848</v>
      </c>
      <c r="K676">
        <v>883</v>
      </c>
      <c r="L676">
        <v>898</v>
      </c>
      <c r="M676">
        <v>918</v>
      </c>
      <c r="N676">
        <v>942</v>
      </c>
      <c r="O676">
        <v>946</v>
      </c>
      <c r="P676">
        <v>942</v>
      </c>
      <c r="Q676">
        <v>865</v>
      </c>
      <c r="R676">
        <v>851</v>
      </c>
      <c r="S676" s="47">
        <v>17</v>
      </c>
      <c r="T676" s="47">
        <v>131</v>
      </c>
      <c r="U676" s="72">
        <f t="shared" si="73"/>
        <v>11678</v>
      </c>
      <c r="V676" s="9">
        <f t="shared" si="74"/>
        <v>3752</v>
      </c>
      <c r="AH676">
        <v>19</v>
      </c>
      <c r="AI676" s="9">
        <v>896</v>
      </c>
      <c r="AJ676" s="9">
        <f t="shared" si="76"/>
        <v>877</v>
      </c>
    </row>
    <row r="677" spans="1:36">
      <c r="A677" s="9" t="s">
        <v>108</v>
      </c>
      <c r="B677" s="9" t="s">
        <v>115</v>
      </c>
      <c r="C677" s="9" t="str">
        <f t="shared" si="77"/>
        <v>NE WA (Ferry, Stevens, Lincoln, Pend Orielle)</v>
      </c>
      <c r="D677" s="5" t="s">
        <v>85</v>
      </c>
      <c r="E677" s="7" t="s">
        <v>22</v>
      </c>
      <c r="F677" s="44">
        <f t="shared" si="75"/>
        <v>155</v>
      </c>
      <c r="G677">
        <v>139</v>
      </c>
      <c r="H677">
        <v>161</v>
      </c>
      <c r="I677">
        <v>152</v>
      </c>
      <c r="J677">
        <v>142</v>
      </c>
      <c r="K677">
        <v>154</v>
      </c>
      <c r="L677">
        <v>128</v>
      </c>
      <c r="M677">
        <v>162</v>
      </c>
      <c r="N677">
        <v>156</v>
      </c>
      <c r="O677">
        <v>188</v>
      </c>
      <c r="P677">
        <v>177</v>
      </c>
      <c r="Q677">
        <v>162</v>
      </c>
      <c r="R677">
        <v>168</v>
      </c>
      <c r="S677" s="47">
        <v>0</v>
      </c>
      <c r="T677" s="47">
        <v>22</v>
      </c>
      <c r="U677" s="72">
        <f t="shared" si="73"/>
        <v>2066</v>
      </c>
      <c r="V677" s="9">
        <f t="shared" si="74"/>
        <v>717</v>
      </c>
      <c r="AH677">
        <v>43</v>
      </c>
      <c r="AI677" s="9">
        <v>198</v>
      </c>
      <c r="AJ677" s="9">
        <f t="shared" si="76"/>
        <v>155</v>
      </c>
    </row>
    <row r="678" spans="1:36">
      <c r="A678" s="9" t="s">
        <v>108</v>
      </c>
      <c r="B678" s="9" t="s">
        <v>115</v>
      </c>
      <c r="C678" s="9" t="str">
        <f t="shared" si="77"/>
        <v>Rural SW WA (Cowlitz-Grays Harbor -Lewis - Mason -Pacific-Wahkiakum)</v>
      </c>
      <c r="D678" s="5" t="s">
        <v>86</v>
      </c>
      <c r="E678" s="7" t="s">
        <v>23</v>
      </c>
      <c r="F678" s="44">
        <f t="shared" si="75"/>
        <v>763</v>
      </c>
      <c r="G678">
        <v>728</v>
      </c>
      <c r="H678">
        <v>750</v>
      </c>
      <c r="I678">
        <v>798</v>
      </c>
      <c r="J678">
        <v>731</v>
      </c>
      <c r="K678">
        <v>741</v>
      </c>
      <c r="L678">
        <v>756</v>
      </c>
      <c r="M678">
        <v>810</v>
      </c>
      <c r="N678">
        <v>788</v>
      </c>
      <c r="O678">
        <v>661</v>
      </c>
      <c r="P678">
        <v>671</v>
      </c>
      <c r="Q678">
        <v>626</v>
      </c>
      <c r="R678">
        <v>617</v>
      </c>
      <c r="S678" s="47">
        <v>32</v>
      </c>
      <c r="T678" s="47">
        <v>100</v>
      </c>
      <c r="U678" s="72">
        <f t="shared" si="73"/>
        <v>9572</v>
      </c>
      <c r="V678" s="9">
        <f t="shared" si="74"/>
        <v>2707</v>
      </c>
      <c r="AH678">
        <v>28</v>
      </c>
      <c r="AI678" s="9">
        <v>791</v>
      </c>
      <c r="AJ678" s="9">
        <f t="shared" si="76"/>
        <v>763</v>
      </c>
    </row>
    <row r="679" spans="1:36">
      <c r="A679" s="9" t="s">
        <v>108</v>
      </c>
      <c r="B679" s="9" t="s">
        <v>115</v>
      </c>
      <c r="C679" s="9" t="str">
        <f t="shared" si="77"/>
        <v>Chelan-Douglas-Okanogan</v>
      </c>
      <c r="D679" s="5" t="s">
        <v>87</v>
      </c>
      <c r="E679" s="7" t="s">
        <v>24</v>
      </c>
      <c r="F679" s="44">
        <f t="shared" si="75"/>
        <v>734</v>
      </c>
      <c r="G679">
        <v>734</v>
      </c>
      <c r="H679">
        <v>800</v>
      </c>
      <c r="I679">
        <v>867</v>
      </c>
      <c r="J679">
        <v>909</v>
      </c>
      <c r="K679">
        <v>891</v>
      </c>
      <c r="L679">
        <v>982</v>
      </c>
      <c r="M679">
        <v>1018</v>
      </c>
      <c r="N679">
        <v>1064</v>
      </c>
      <c r="O679">
        <v>975</v>
      </c>
      <c r="P679">
        <v>952</v>
      </c>
      <c r="Q679">
        <v>805</v>
      </c>
      <c r="R679">
        <v>714</v>
      </c>
      <c r="S679" s="47">
        <v>0</v>
      </c>
      <c r="T679" s="47">
        <v>155</v>
      </c>
      <c r="U679" s="72">
        <f t="shared" si="73"/>
        <v>11600</v>
      </c>
      <c r="V679" s="9">
        <f t="shared" si="74"/>
        <v>3601</v>
      </c>
      <c r="AH679">
        <v>13</v>
      </c>
      <c r="AI679" s="9">
        <v>747</v>
      </c>
      <c r="AJ679" s="9">
        <f t="shared" si="76"/>
        <v>734</v>
      </c>
    </row>
    <row r="680" spans="1:36">
      <c r="A680" s="9" t="s">
        <v>108</v>
      </c>
      <c r="B680" s="9" t="s">
        <v>115</v>
      </c>
      <c r="C680" s="9" t="str">
        <f t="shared" si="77"/>
        <v>Rural SW WA (Cowlitz-Grays Harbor -Lewis - Mason -Pacific-Wahkiakum)</v>
      </c>
      <c r="D680" s="5" t="s">
        <v>88</v>
      </c>
      <c r="E680" s="7" t="s">
        <v>25</v>
      </c>
      <c r="F680" s="44">
        <f t="shared" si="75"/>
        <v>223</v>
      </c>
      <c r="G680">
        <v>207</v>
      </c>
      <c r="H680">
        <v>175</v>
      </c>
      <c r="I680">
        <v>193</v>
      </c>
      <c r="J680">
        <v>190</v>
      </c>
      <c r="K680">
        <v>207</v>
      </c>
      <c r="L680">
        <v>242</v>
      </c>
      <c r="M680">
        <v>217</v>
      </c>
      <c r="N680">
        <v>271</v>
      </c>
      <c r="O680">
        <v>232</v>
      </c>
      <c r="P680">
        <v>232</v>
      </c>
      <c r="Q680">
        <v>239</v>
      </c>
      <c r="R680">
        <v>226</v>
      </c>
      <c r="S680" s="47">
        <v>4</v>
      </c>
      <c r="T680" s="47">
        <v>23</v>
      </c>
      <c r="U680" s="72">
        <f t="shared" si="73"/>
        <v>2881</v>
      </c>
      <c r="V680" s="9">
        <f t="shared" si="74"/>
        <v>956</v>
      </c>
      <c r="AI680" s="9">
        <v>223</v>
      </c>
      <c r="AJ680" s="9">
        <f t="shared" si="76"/>
        <v>223</v>
      </c>
    </row>
    <row r="681" spans="1:36">
      <c r="A681" s="9" t="s">
        <v>108</v>
      </c>
      <c r="B681" s="9" t="s">
        <v>115</v>
      </c>
      <c r="C681" s="9" t="str">
        <f t="shared" si="77"/>
        <v>NE WA (Ferry, Stevens, Lincoln, Pend Orielle)</v>
      </c>
      <c r="D681" s="5" t="s">
        <v>89</v>
      </c>
      <c r="E681" s="7" t="s">
        <v>26</v>
      </c>
      <c r="F681" s="44">
        <f t="shared" si="75"/>
        <v>118</v>
      </c>
      <c r="G681">
        <v>110</v>
      </c>
      <c r="H681">
        <v>119</v>
      </c>
      <c r="I681">
        <v>121</v>
      </c>
      <c r="J681">
        <v>108</v>
      </c>
      <c r="K681">
        <v>99</v>
      </c>
      <c r="L681">
        <v>132</v>
      </c>
      <c r="M681">
        <v>119</v>
      </c>
      <c r="N681">
        <v>131</v>
      </c>
      <c r="O681">
        <v>140</v>
      </c>
      <c r="P681">
        <v>133</v>
      </c>
      <c r="Q681">
        <v>111</v>
      </c>
      <c r="R681">
        <v>145</v>
      </c>
      <c r="S681" s="47">
        <v>0</v>
      </c>
      <c r="T681" s="47">
        <v>10</v>
      </c>
      <c r="U681" s="72">
        <f t="shared" si="73"/>
        <v>1596</v>
      </c>
      <c r="V681" s="9">
        <f t="shared" si="74"/>
        <v>539</v>
      </c>
      <c r="AI681" s="9">
        <v>118</v>
      </c>
      <c r="AJ681" s="9">
        <f t="shared" si="76"/>
        <v>118</v>
      </c>
    </row>
    <row r="682" spans="1:36">
      <c r="A682" s="9" t="s">
        <v>108</v>
      </c>
      <c r="B682" s="9" t="s">
        <v>115</v>
      </c>
      <c r="C682" s="9" t="str">
        <f t="shared" si="77"/>
        <v>Pierce</v>
      </c>
      <c r="D682" s="5" t="s">
        <v>90</v>
      </c>
      <c r="E682" s="7" t="s">
        <v>27</v>
      </c>
      <c r="F682" s="44">
        <f t="shared" si="75"/>
        <v>10097</v>
      </c>
      <c r="G682">
        <v>9692</v>
      </c>
      <c r="H682">
        <v>10202</v>
      </c>
      <c r="I682">
        <v>10037</v>
      </c>
      <c r="J682">
        <v>9864</v>
      </c>
      <c r="K682">
        <v>10090</v>
      </c>
      <c r="L682">
        <v>9972</v>
      </c>
      <c r="M682">
        <v>10413</v>
      </c>
      <c r="N682">
        <v>10412</v>
      </c>
      <c r="O682">
        <v>10696</v>
      </c>
      <c r="P682">
        <v>10294</v>
      </c>
      <c r="Q682">
        <v>9481</v>
      </c>
      <c r="R682">
        <v>9363</v>
      </c>
      <c r="S682" s="47">
        <v>921</v>
      </c>
      <c r="T682" s="47">
        <v>1568</v>
      </c>
      <c r="U682" s="72">
        <f t="shared" si="73"/>
        <v>133102</v>
      </c>
      <c r="V682" s="9">
        <f t="shared" si="74"/>
        <v>42323</v>
      </c>
      <c r="AH682">
        <v>194</v>
      </c>
      <c r="AI682" s="9">
        <v>10291</v>
      </c>
      <c r="AJ682" s="9">
        <f t="shared" si="76"/>
        <v>10097</v>
      </c>
    </row>
    <row r="683" spans="1:36">
      <c r="A683" s="9" t="s">
        <v>108</v>
      </c>
      <c r="B683" s="9" t="s">
        <v>115</v>
      </c>
      <c r="C683" s="9" t="str">
        <f t="shared" si="77"/>
        <v>Skagit-San Juan -Island</v>
      </c>
      <c r="D683" s="5" t="s">
        <v>91</v>
      </c>
      <c r="E683" s="7" t="s">
        <v>28</v>
      </c>
      <c r="F683" s="44">
        <f t="shared" si="75"/>
        <v>111</v>
      </c>
      <c r="G683">
        <v>120</v>
      </c>
      <c r="H683">
        <v>130</v>
      </c>
      <c r="I683">
        <v>132</v>
      </c>
      <c r="J683">
        <v>140</v>
      </c>
      <c r="K683">
        <v>145</v>
      </c>
      <c r="L683">
        <v>153</v>
      </c>
      <c r="M683">
        <v>165</v>
      </c>
      <c r="N683">
        <v>134</v>
      </c>
      <c r="O683">
        <v>154</v>
      </c>
      <c r="P683">
        <v>141</v>
      </c>
      <c r="Q683">
        <v>148</v>
      </c>
      <c r="R683">
        <v>112</v>
      </c>
      <c r="S683" s="47">
        <v>5</v>
      </c>
      <c r="T683" s="47">
        <v>8</v>
      </c>
      <c r="U683" s="72">
        <f t="shared" si="73"/>
        <v>1798</v>
      </c>
      <c r="V683" s="9">
        <f t="shared" si="74"/>
        <v>568</v>
      </c>
      <c r="AI683" s="9">
        <v>111</v>
      </c>
      <c r="AJ683" s="9">
        <f t="shared" si="76"/>
        <v>111</v>
      </c>
    </row>
    <row r="684" spans="1:36">
      <c r="A684" s="9" t="s">
        <v>108</v>
      </c>
      <c r="B684" s="9" t="s">
        <v>115</v>
      </c>
      <c r="C684" s="9" t="str">
        <f t="shared" si="77"/>
        <v>Skagit-San Juan -Island</v>
      </c>
      <c r="D684" s="5" t="s">
        <v>92</v>
      </c>
      <c r="E684" s="7" t="s">
        <v>29</v>
      </c>
      <c r="F684" s="44">
        <f t="shared" si="75"/>
        <v>1301</v>
      </c>
      <c r="G684">
        <v>1265</v>
      </c>
      <c r="H684">
        <v>1378</v>
      </c>
      <c r="I684">
        <v>1316</v>
      </c>
      <c r="J684">
        <v>1319</v>
      </c>
      <c r="K684">
        <v>1362</v>
      </c>
      <c r="L684">
        <v>1379</v>
      </c>
      <c r="M684">
        <v>1462</v>
      </c>
      <c r="N684">
        <v>1502</v>
      </c>
      <c r="O684">
        <v>1511</v>
      </c>
      <c r="P684">
        <v>1483</v>
      </c>
      <c r="Q684">
        <v>1480</v>
      </c>
      <c r="R684">
        <v>1537</v>
      </c>
      <c r="S684" s="47">
        <v>63</v>
      </c>
      <c r="T684" s="47">
        <v>180</v>
      </c>
      <c r="U684" s="72">
        <f t="shared" si="73"/>
        <v>18538</v>
      </c>
      <c r="V684" s="9">
        <f t="shared" si="74"/>
        <v>6254</v>
      </c>
      <c r="AH684">
        <v>28</v>
      </c>
      <c r="AI684" s="9">
        <v>1329</v>
      </c>
      <c r="AJ684" s="9">
        <f t="shared" si="76"/>
        <v>1301</v>
      </c>
    </row>
    <row r="685" spans="1:36">
      <c r="A685" s="9" t="s">
        <v>108</v>
      </c>
      <c r="B685" s="9" t="s">
        <v>115</v>
      </c>
      <c r="C685" s="9" t="str">
        <f t="shared" si="77"/>
        <v>Central WA (Grant-Kittitas-Klickitat-Skamania-Yakima)</v>
      </c>
      <c r="D685" s="5" t="s">
        <v>93</v>
      </c>
      <c r="E685" s="7" t="s">
        <v>30</v>
      </c>
      <c r="F685" s="44">
        <f t="shared" si="75"/>
        <v>60</v>
      </c>
      <c r="G685">
        <v>65</v>
      </c>
      <c r="H685">
        <v>70</v>
      </c>
      <c r="I685">
        <v>85</v>
      </c>
      <c r="J685">
        <v>81</v>
      </c>
      <c r="K685">
        <v>89</v>
      </c>
      <c r="L685">
        <v>75</v>
      </c>
      <c r="M685">
        <v>88</v>
      </c>
      <c r="N685">
        <v>69</v>
      </c>
      <c r="O685">
        <v>83</v>
      </c>
      <c r="P685">
        <v>67</v>
      </c>
      <c r="Q685">
        <v>55</v>
      </c>
      <c r="R685">
        <v>46</v>
      </c>
      <c r="S685" s="47">
        <v>4</v>
      </c>
      <c r="T685" s="47">
        <v>1</v>
      </c>
      <c r="U685" s="72">
        <f t="shared" si="73"/>
        <v>938</v>
      </c>
      <c r="V685" s="9">
        <f t="shared" si="74"/>
        <v>256</v>
      </c>
      <c r="AH685">
        <v>5</v>
      </c>
      <c r="AI685" s="9">
        <v>65</v>
      </c>
      <c r="AJ685" s="9">
        <f t="shared" si="76"/>
        <v>60</v>
      </c>
    </row>
    <row r="686" spans="1:36">
      <c r="A686" s="9" t="s">
        <v>108</v>
      </c>
      <c r="B686" s="9" t="s">
        <v>115</v>
      </c>
      <c r="C686" s="9" t="str">
        <f t="shared" si="77"/>
        <v>Snohomish</v>
      </c>
      <c r="D686" s="5" t="s">
        <v>94</v>
      </c>
      <c r="E686" s="7" t="s">
        <v>31</v>
      </c>
      <c r="F686" s="44">
        <f t="shared" si="75"/>
        <v>8106</v>
      </c>
      <c r="G686">
        <v>7695</v>
      </c>
      <c r="H686">
        <v>8090</v>
      </c>
      <c r="I686">
        <v>8148</v>
      </c>
      <c r="J686">
        <v>7849</v>
      </c>
      <c r="K686">
        <v>7899</v>
      </c>
      <c r="L686">
        <v>7873</v>
      </c>
      <c r="M686">
        <v>8141</v>
      </c>
      <c r="N686">
        <v>8554</v>
      </c>
      <c r="O686">
        <v>8664</v>
      </c>
      <c r="P686">
        <v>8211</v>
      </c>
      <c r="Q686">
        <v>8179</v>
      </c>
      <c r="R686">
        <v>8841</v>
      </c>
      <c r="S686" s="47">
        <v>413</v>
      </c>
      <c r="T686" s="47">
        <v>1151</v>
      </c>
      <c r="U686" s="72">
        <f t="shared" si="73"/>
        <v>107814</v>
      </c>
      <c r="V686" s="9">
        <f t="shared" si="74"/>
        <v>35459</v>
      </c>
      <c r="AH686">
        <v>21</v>
      </c>
      <c r="AI686" s="9">
        <v>8127</v>
      </c>
      <c r="AJ686" s="9">
        <f t="shared" si="76"/>
        <v>8106</v>
      </c>
    </row>
    <row r="687" spans="1:36">
      <c r="A687" s="9" t="s">
        <v>108</v>
      </c>
      <c r="B687" s="9" t="s">
        <v>115</v>
      </c>
      <c r="C687" s="9" t="str">
        <f t="shared" si="77"/>
        <v>Spokane</v>
      </c>
      <c r="D687" s="5" t="s">
        <v>95</v>
      </c>
      <c r="E687" s="7" t="s">
        <v>32</v>
      </c>
      <c r="F687" s="44">
        <f t="shared" si="75"/>
        <v>5644</v>
      </c>
      <c r="G687">
        <v>5317</v>
      </c>
      <c r="H687">
        <v>5614</v>
      </c>
      <c r="I687">
        <v>5796</v>
      </c>
      <c r="J687">
        <v>5578</v>
      </c>
      <c r="K687">
        <v>5730</v>
      </c>
      <c r="L687">
        <v>5725</v>
      </c>
      <c r="M687">
        <v>5840</v>
      </c>
      <c r="N687">
        <v>6029.2</v>
      </c>
      <c r="O687">
        <v>6280</v>
      </c>
      <c r="P687">
        <v>5963</v>
      </c>
      <c r="Q687">
        <v>5740</v>
      </c>
      <c r="R687">
        <v>5759</v>
      </c>
      <c r="S687" s="47">
        <v>196</v>
      </c>
      <c r="T687" s="47">
        <v>782</v>
      </c>
      <c r="U687" s="72">
        <f t="shared" si="73"/>
        <v>75993.2</v>
      </c>
      <c r="V687" s="9">
        <f t="shared" si="74"/>
        <v>24720</v>
      </c>
      <c r="AH687">
        <v>18</v>
      </c>
      <c r="AI687" s="9">
        <v>5662</v>
      </c>
      <c r="AJ687" s="9">
        <f t="shared" si="76"/>
        <v>5644</v>
      </c>
    </row>
    <row r="688" spans="1:36">
      <c r="A688" s="9" t="s">
        <v>108</v>
      </c>
      <c r="B688" s="9" t="s">
        <v>115</v>
      </c>
      <c r="C688" s="9" t="str">
        <f t="shared" si="77"/>
        <v>NE WA (Ferry, Stevens, Lincoln, Pend Orielle)</v>
      </c>
      <c r="D688" s="5" t="s">
        <v>96</v>
      </c>
      <c r="E688" s="7" t="s">
        <v>33</v>
      </c>
      <c r="F688" s="44">
        <f t="shared" si="75"/>
        <v>434</v>
      </c>
      <c r="G688">
        <v>424</v>
      </c>
      <c r="H688">
        <v>484</v>
      </c>
      <c r="I688">
        <v>508</v>
      </c>
      <c r="J688">
        <v>481</v>
      </c>
      <c r="K688">
        <v>540</v>
      </c>
      <c r="L688">
        <v>487</v>
      </c>
      <c r="M688">
        <v>541</v>
      </c>
      <c r="N688">
        <v>526</v>
      </c>
      <c r="O688">
        <v>554</v>
      </c>
      <c r="P688">
        <v>447</v>
      </c>
      <c r="Q688">
        <v>450</v>
      </c>
      <c r="R688">
        <v>407</v>
      </c>
      <c r="S688" s="47">
        <v>41</v>
      </c>
      <c r="T688" s="47">
        <v>20</v>
      </c>
      <c r="U688" s="72">
        <f t="shared" si="73"/>
        <v>6344</v>
      </c>
      <c r="V688" s="9">
        <f t="shared" si="74"/>
        <v>1919</v>
      </c>
      <c r="AH688">
        <v>65</v>
      </c>
      <c r="AI688" s="9">
        <v>499</v>
      </c>
      <c r="AJ688" s="9">
        <f t="shared" si="76"/>
        <v>434</v>
      </c>
    </row>
    <row r="689" spans="1:36">
      <c r="A689" s="9" t="s">
        <v>108</v>
      </c>
      <c r="B689" s="9" t="s">
        <v>115</v>
      </c>
      <c r="C689" s="9" t="str">
        <f t="shared" si="77"/>
        <v>Thurston</v>
      </c>
      <c r="D689" s="5" t="s">
        <v>97</v>
      </c>
      <c r="E689" s="7" t="s">
        <v>34</v>
      </c>
      <c r="F689" s="44">
        <f t="shared" si="75"/>
        <v>3027</v>
      </c>
      <c r="G689">
        <v>2916</v>
      </c>
      <c r="H689">
        <v>3103</v>
      </c>
      <c r="I689">
        <v>3038</v>
      </c>
      <c r="J689">
        <v>3137</v>
      </c>
      <c r="K689">
        <v>3103</v>
      </c>
      <c r="L689">
        <v>3121</v>
      </c>
      <c r="M689">
        <v>3281</v>
      </c>
      <c r="N689">
        <v>3262</v>
      </c>
      <c r="O689">
        <v>3471</v>
      </c>
      <c r="P689">
        <v>3260</v>
      </c>
      <c r="Q689">
        <v>3254</v>
      </c>
      <c r="R689">
        <v>3226</v>
      </c>
      <c r="S689" s="47">
        <v>137</v>
      </c>
      <c r="T689" s="47">
        <v>474</v>
      </c>
      <c r="U689" s="72">
        <f t="shared" si="73"/>
        <v>41810</v>
      </c>
      <c r="V689" s="9">
        <f t="shared" si="74"/>
        <v>13822</v>
      </c>
      <c r="AH689">
        <v>16</v>
      </c>
      <c r="AI689" s="9">
        <v>3043</v>
      </c>
      <c r="AJ689" s="9">
        <f>AI689-AH689</f>
        <v>3027</v>
      </c>
    </row>
    <row r="690" spans="1:36">
      <c r="A690" s="9" t="s">
        <v>108</v>
      </c>
      <c r="B690" s="9" t="s">
        <v>115</v>
      </c>
      <c r="C690" s="9" t="str">
        <f t="shared" si="77"/>
        <v>Rural SW WA (Cowlitz-Grays Harbor -Lewis - Mason -Pacific-Wahkiakum)</v>
      </c>
      <c r="D690" s="5" t="s">
        <v>98</v>
      </c>
      <c r="E690" s="7" t="s">
        <v>35</v>
      </c>
      <c r="F690" s="44">
        <f t="shared" si="75"/>
        <v>26</v>
      </c>
      <c r="G690">
        <v>26</v>
      </c>
      <c r="H690">
        <v>31</v>
      </c>
      <c r="I690">
        <v>39</v>
      </c>
      <c r="J690">
        <v>35</v>
      </c>
      <c r="K690">
        <v>32</v>
      </c>
      <c r="L690">
        <v>29</v>
      </c>
      <c r="M690">
        <v>37</v>
      </c>
      <c r="N690">
        <v>33</v>
      </c>
      <c r="O690">
        <v>32</v>
      </c>
      <c r="P690">
        <v>46</v>
      </c>
      <c r="Q690">
        <v>48</v>
      </c>
      <c r="R690">
        <v>38</v>
      </c>
      <c r="S690" s="47">
        <v>0</v>
      </c>
      <c r="T690" s="47">
        <v>7</v>
      </c>
      <c r="U690" s="72">
        <f t="shared" si="73"/>
        <v>459</v>
      </c>
      <c r="V690" s="9">
        <f t="shared" si="74"/>
        <v>171</v>
      </c>
      <c r="AI690" s="9">
        <v>26</v>
      </c>
      <c r="AJ690" s="9">
        <f t="shared" si="76"/>
        <v>26</v>
      </c>
    </row>
    <row r="691" spans="1:36">
      <c r="A691" s="9" t="s">
        <v>108</v>
      </c>
      <c r="B691" s="9" t="s">
        <v>115</v>
      </c>
      <c r="C691" s="9" t="str">
        <f t="shared" si="77"/>
        <v>SE WA (Adams-Asotin-Columia-Garfield-Walla Walla-Whitman)</v>
      </c>
      <c r="D691" s="5" t="s">
        <v>99</v>
      </c>
      <c r="E691" s="7" t="s">
        <v>36</v>
      </c>
      <c r="F691" s="44">
        <f t="shared" si="75"/>
        <v>551</v>
      </c>
      <c r="G691">
        <v>552</v>
      </c>
      <c r="H691">
        <v>626</v>
      </c>
      <c r="I691">
        <v>604</v>
      </c>
      <c r="J691">
        <v>598</v>
      </c>
      <c r="K691">
        <v>609</v>
      </c>
      <c r="L691">
        <v>616</v>
      </c>
      <c r="M691">
        <v>674</v>
      </c>
      <c r="N691">
        <v>675</v>
      </c>
      <c r="O691">
        <v>707</v>
      </c>
      <c r="P691">
        <v>690</v>
      </c>
      <c r="Q691">
        <v>758</v>
      </c>
      <c r="R691">
        <v>768</v>
      </c>
      <c r="S691" s="47">
        <v>111</v>
      </c>
      <c r="T691" s="47">
        <v>43</v>
      </c>
      <c r="U691" s="72">
        <f t="shared" si="73"/>
        <v>8582</v>
      </c>
      <c r="V691" s="9">
        <f t="shared" si="74"/>
        <v>3077</v>
      </c>
      <c r="AH691">
        <v>63</v>
      </c>
      <c r="AI691" s="9">
        <v>614</v>
      </c>
      <c r="AJ691" s="9">
        <f t="shared" si="76"/>
        <v>551</v>
      </c>
    </row>
    <row r="692" spans="1:36">
      <c r="A692" s="9" t="s">
        <v>108</v>
      </c>
      <c r="B692" s="9" t="s">
        <v>115</v>
      </c>
      <c r="C692" s="9" t="str">
        <f t="shared" si="77"/>
        <v>Whatcom</v>
      </c>
      <c r="D692" s="5" t="s">
        <v>100</v>
      </c>
      <c r="E692" s="7" t="s">
        <v>37</v>
      </c>
      <c r="F692" s="44">
        <f t="shared" si="75"/>
        <v>1935</v>
      </c>
      <c r="G692">
        <v>1938</v>
      </c>
      <c r="H692">
        <v>1974</v>
      </c>
      <c r="I692">
        <v>2041</v>
      </c>
      <c r="J692">
        <v>2022</v>
      </c>
      <c r="K692">
        <v>2032</v>
      </c>
      <c r="L692">
        <v>2056</v>
      </c>
      <c r="M692">
        <v>2049</v>
      </c>
      <c r="N692">
        <v>2099</v>
      </c>
      <c r="O692">
        <v>2156</v>
      </c>
      <c r="P692">
        <v>2169</v>
      </c>
      <c r="Q692">
        <v>2010</v>
      </c>
      <c r="R692">
        <v>1876</v>
      </c>
      <c r="S692" s="47">
        <v>168</v>
      </c>
      <c r="T692" s="47">
        <v>383</v>
      </c>
      <c r="U692" s="72">
        <f t="shared" si="73"/>
        <v>26908</v>
      </c>
      <c r="V692" s="9">
        <f t="shared" si="74"/>
        <v>8762</v>
      </c>
      <c r="AH692">
        <v>83</v>
      </c>
      <c r="AI692" s="9">
        <v>2018</v>
      </c>
      <c r="AJ692" s="9">
        <f t="shared" si="76"/>
        <v>1935</v>
      </c>
    </row>
    <row r="693" spans="1:36">
      <c r="A693" s="9" t="s">
        <v>108</v>
      </c>
      <c r="B693" s="9" t="s">
        <v>115</v>
      </c>
      <c r="C693" s="9" t="str">
        <f t="shared" si="77"/>
        <v>SE WA (Adams-Asotin-Columia-Garfield-Walla Walla-Whitman)</v>
      </c>
      <c r="D693" s="5" t="s">
        <v>101</v>
      </c>
      <c r="E693" s="7" t="s">
        <v>38</v>
      </c>
      <c r="F693" s="44">
        <f t="shared" si="75"/>
        <v>345</v>
      </c>
      <c r="G693">
        <v>357</v>
      </c>
      <c r="H693">
        <v>322</v>
      </c>
      <c r="I693">
        <v>352</v>
      </c>
      <c r="J693">
        <v>359</v>
      </c>
      <c r="K693">
        <v>343</v>
      </c>
      <c r="L693">
        <v>340</v>
      </c>
      <c r="M693">
        <v>307</v>
      </c>
      <c r="N693">
        <v>359</v>
      </c>
      <c r="O693">
        <v>374</v>
      </c>
      <c r="P693">
        <v>351</v>
      </c>
      <c r="Q693">
        <v>354</v>
      </c>
      <c r="R693">
        <v>335</v>
      </c>
      <c r="S693" s="47">
        <v>0</v>
      </c>
      <c r="T693" s="47">
        <v>17</v>
      </c>
      <c r="U693" s="72">
        <f t="shared" si="73"/>
        <v>4515</v>
      </c>
      <c r="V693" s="9">
        <f t="shared" si="74"/>
        <v>1431</v>
      </c>
      <c r="AH693">
        <v>8</v>
      </c>
      <c r="AI693" s="9">
        <v>353</v>
      </c>
      <c r="AJ693" s="9">
        <f t="shared" si="76"/>
        <v>345</v>
      </c>
    </row>
    <row r="694" spans="1:36" s="19" customFormat="1">
      <c r="A694" s="19" t="s">
        <v>108</v>
      </c>
      <c r="B694" s="19" t="s">
        <v>115</v>
      </c>
      <c r="C694" s="19" t="str">
        <f t="shared" si="77"/>
        <v>Central WA (Grant-Kittitas-Klickitat-Skamania-Yakima)</v>
      </c>
      <c r="D694" s="38" t="s">
        <v>102</v>
      </c>
      <c r="E694" s="39" t="s">
        <v>39</v>
      </c>
      <c r="F694" s="45">
        <f t="shared" si="75"/>
        <v>3680</v>
      </c>
      <c r="G694" s="19">
        <v>3492</v>
      </c>
      <c r="H694" s="19">
        <v>3738</v>
      </c>
      <c r="I694" s="19">
        <v>3790</v>
      </c>
      <c r="J694" s="19">
        <v>3802</v>
      </c>
      <c r="K694" s="19">
        <v>3970</v>
      </c>
      <c r="L694" s="19">
        <v>4109</v>
      </c>
      <c r="M694" s="19">
        <v>4284</v>
      </c>
      <c r="N694" s="19">
        <v>4380</v>
      </c>
      <c r="O694" s="19">
        <v>4393</v>
      </c>
      <c r="P694" s="19">
        <v>4317</v>
      </c>
      <c r="Q694" s="19">
        <v>4280</v>
      </c>
      <c r="R694" s="19">
        <v>4613</v>
      </c>
      <c r="S694" s="48">
        <v>111</v>
      </c>
      <c r="T694" s="48">
        <v>214</v>
      </c>
      <c r="U694" s="72">
        <f t="shared" si="73"/>
        <v>53173</v>
      </c>
      <c r="V694" s="9">
        <f t="shared" si="74"/>
        <v>17928</v>
      </c>
      <c r="AH694" s="19">
        <v>75</v>
      </c>
      <c r="AI694" s="19">
        <v>3755</v>
      </c>
      <c r="AJ694" s="19">
        <f t="shared" si="76"/>
        <v>3680</v>
      </c>
    </row>
    <row r="695" spans="1:36">
      <c r="A695" s="9" t="s">
        <v>107</v>
      </c>
      <c r="B695" s="9" t="s">
        <v>115</v>
      </c>
      <c r="C695" s="9" t="str">
        <f t="shared" si="77"/>
        <v>SE WA (Adams-Asotin-Columia-Garfield-Walla Walla-Whitman)</v>
      </c>
      <c r="D695" s="5" t="s">
        <v>64</v>
      </c>
      <c r="E695" s="7" t="s">
        <v>1</v>
      </c>
      <c r="F695" s="44">
        <f t="shared" si="75"/>
        <v>343</v>
      </c>
      <c r="G695">
        <v>382</v>
      </c>
      <c r="H695">
        <v>389</v>
      </c>
      <c r="I695">
        <v>387</v>
      </c>
      <c r="J695">
        <v>421</v>
      </c>
      <c r="K695">
        <v>428</v>
      </c>
      <c r="L695">
        <v>400</v>
      </c>
      <c r="M695">
        <v>445</v>
      </c>
      <c r="N695">
        <v>415</v>
      </c>
      <c r="O695">
        <v>395</v>
      </c>
      <c r="P695">
        <v>387</v>
      </c>
      <c r="Q695">
        <v>345</v>
      </c>
      <c r="R695">
        <v>363</v>
      </c>
      <c r="S695" s="47">
        <v>9</v>
      </c>
      <c r="T695" s="47">
        <v>4</v>
      </c>
      <c r="U695" s="72">
        <f t="shared" si="73"/>
        <v>5113</v>
      </c>
      <c r="V695" s="9">
        <f t="shared" si="74"/>
        <v>1503</v>
      </c>
      <c r="AI695">
        <v>343</v>
      </c>
      <c r="AJ695" s="9">
        <f t="shared" si="76"/>
        <v>343</v>
      </c>
    </row>
    <row r="696" spans="1:36">
      <c r="A696" s="9" t="s">
        <v>107</v>
      </c>
      <c r="B696" s="9" t="s">
        <v>115</v>
      </c>
      <c r="C696" s="9" t="str">
        <f t="shared" si="77"/>
        <v>SE WA (Adams-Asotin-Columia-Garfield-Walla Walla-Whitman)</v>
      </c>
      <c r="D696" s="5" t="s">
        <v>65</v>
      </c>
      <c r="E696" s="7" t="s">
        <v>2</v>
      </c>
      <c r="F696" s="44">
        <f t="shared" si="75"/>
        <v>229</v>
      </c>
      <c r="G696">
        <v>214</v>
      </c>
      <c r="H696">
        <v>233</v>
      </c>
      <c r="I696">
        <v>218</v>
      </c>
      <c r="J696">
        <v>216</v>
      </c>
      <c r="K696">
        <v>193</v>
      </c>
      <c r="L696">
        <v>206</v>
      </c>
      <c r="M696">
        <v>238</v>
      </c>
      <c r="N696">
        <v>245</v>
      </c>
      <c r="O696">
        <v>269</v>
      </c>
      <c r="P696">
        <v>262</v>
      </c>
      <c r="Q696">
        <v>261</v>
      </c>
      <c r="R696">
        <v>271</v>
      </c>
      <c r="S696" s="47">
        <v>11</v>
      </c>
      <c r="T696" s="47">
        <v>9</v>
      </c>
      <c r="U696" s="72">
        <f t="shared" si="73"/>
        <v>3075</v>
      </c>
      <c r="V696" s="9">
        <f t="shared" si="74"/>
        <v>1083</v>
      </c>
      <c r="AH696">
        <v>32</v>
      </c>
      <c r="AI696">
        <v>261</v>
      </c>
      <c r="AJ696" s="9">
        <f t="shared" si="76"/>
        <v>229</v>
      </c>
    </row>
    <row r="697" spans="1:36">
      <c r="A697" s="9" t="s">
        <v>107</v>
      </c>
      <c r="B697" s="9" t="s">
        <v>115</v>
      </c>
      <c r="C697" s="9" t="str">
        <f t="shared" si="77"/>
        <v>Benton-Franklin</v>
      </c>
      <c r="D697" s="5" t="s">
        <v>66</v>
      </c>
      <c r="E697" s="7" t="s">
        <v>3</v>
      </c>
      <c r="F697" s="44">
        <f t="shared" si="75"/>
        <v>2487</v>
      </c>
      <c r="G697">
        <v>2623</v>
      </c>
      <c r="H697">
        <v>2590</v>
      </c>
      <c r="I697">
        <v>2791</v>
      </c>
      <c r="J697">
        <v>2772</v>
      </c>
      <c r="K697">
        <v>2795</v>
      </c>
      <c r="L697">
        <v>2875</v>
      </c>
      <c r="M697">
        <v>2916</v>
      </c>
      <c r="N697">
        <v>3054</v>
      </c>
      <c r="O697">
        <v>2970</v>
      </c>
      <c r="P697">
        <v>2737</v>
      </c>
      <c r="Q697">
        <v>2991</v>
      </c>
      <c r="R697">
        <v>3227</v>
      </c>
      <c r="S697" s="47">
        <v>69</v>
      </c>
      <c r="T697" s="47">
        <v>304</v>
      </c>
      <c r="U697" s="72">
        <f t="shared" si="73"/>
        <v>37201</v>
      </c>
      <c r="V697" s="9">
        <f t="shared" si="74"/>
        <v>12298</v>
      </c>
      <c r="AH697">
        <v>12</v>
      </c>
      <c r="AI697">
        <v>2499</v>
      </c>
      <c r="AJ697" s="9">
        <f t="shared" si="76"/>
        <v>2487</v>
      </c>
    </row>
    <row r="698" spans="1:36">
      <c r="A698" s="9" t="s">
        <v>107</v>
      </c>
      <c r="B698" s="9" t="s">
        <v>115</v>
      </c>
      <c r="C698" s="9" t="str">
        <f t="shared" si="77"/>
        <v>Chelan-Douglas-Okanogan</v>
      </c>
      <c r="D698" s="5" t="s">
        <v>67</v>
      </c>
      <c r="E698" s="7" t="s">
        <v>4</v>
      </c>
      <c r="F698" s="44">
        <f t="shared" si="75"/>
        <v>764</v>
      </c>
      <c r="G698">
        <v>844</v>
      </c>
      <c r="H698">
        <v>831</v>
      </c>
      <c r="I698">
        <v>901</v>
      </c>
      <c r="J698">
        <v>938</v>
      </c>
      <c r="K698">
        <v>973</v>
      </c>
      <c r="L698">
        <v>978</v>
      </c>
      <c r="M698">
        <v>1035</v>
      </c>
      <c r="N698">
        <v>960</v>
      </c>
      <c r="O698">
        <v>1049</v>
      </c>
      <c r="P698">
        <v>960</v>
      </c>
      <c r="Q698">
        <v>924</v>
      </c>
      <c r="R698">
        <v>957</v>
      </c>
      <c r="S698" s="47">
        <v>95</v>
      </c>
      <c r="T698" s="47">
        <v>252</v>
      </c>
      <c r="U698" s="72">
        <f t="shared" si="73"/>
        <v>12461</v>
      </c>
      <c r="V698" s="9">
        <f t="shared" si="74"/>
        <v>4237</v>
      </c>
      <c r="AH698">
        <v>13</v>
      </c>
      <c r="AI698">
        <v>777</v>
      </c>
      <c r="AJ698" s="9">
        <f t="shared" si="76"/>
        <v>764</v>
      </c>
    </row>
    <row r="699" spans="1:36">
      <c r="A699" s="9" t="s">
        <v>107</v>
      </c>
      <c r="B699" s="9" t="s">
        <v>115</v>
      </c>
      <c r="C699" s="9" t="str">
        <f t="shared" si="77"/>
        <v>Clallam-Jefferson-Kitsap</v>
      </c>
      <c r="D699" s="5" t="s">
        <v>68</v>
      </c>
      <c r="E699" s="7" t="s">
        <v>5</v>
      </c>
      <c r="F699" s="44">
        <f t="shared" si="75"/>
        <v>537</v>
      </c>
      <c r="G699">
        <v>563</v>
      </c>
      <c r="H699">
        <v>584</v>
      </c>
      <c r="I699">
        <v>595</v>
      </c>
      <c r="J699">
        <v>615</v>
      </c>
      <c r="K699">
        <v>620</v>
      </c>
      <c r="L699">
        <v>576</v>
      </c>
      <c r="M699">
        <v>636</v>
      </c>
      <c r="N699">
        <v>654</v>
      </c>
      <c r="O699">
        <v>837</v>
      </c>
      <c r="P699">
        <v>1116</v>
      </c>
      <c r="Q699">
        <v>1228</v>
      </c>
      <c r="R699">
        <v>1541</v>
      </c>
      <c r="S699" s="47">
        <v>13</v>
      </c>
      <c r="T699" s="47">
        <v>274</v>
      </c>
      <c r="U699" s="72">
        <f t="shared" si="73"/>
        <v>10389</v>
      </c>
      <c r="V699" s="9">
        <f t="shared" si="74"/>
        <v>5009</v>
      </c>
      <c r="AI699">
        <v>537</v>
      </c>
      <c r="AJ699" s="9">
        <f t="shared" si="76"/>
        <v>537</v>
      </c>
    </row>
    <row r="700" spans="1:36">
      <c r="A700" s="9" t="s">
        <v>107</v>
      </c>
      <c r="B700" s="9" t="s">
        <v>115</v>
      </c>
      <c r="C700" s="9" t="str">
        <f t="shared" si="77"/>
        <v>Clark</v>
      </c>
      <c r="D700" s="5" t="s">
        <v>69</v>
      </c>
      <c r="E700" s="6" t="s">
        <v>6</v>
      </c>
      <c r="F700" s="44">
        <f t="shared" si="75"/>
        <v>4491</v>
      </c>
      <c r="G700">
        <v>4987</v>
      </c>
      <c r="H700">
        <v>5178</v>
      </c>
      <c r="I700">
        <v>5333</v>
      </c>
      <c r="J700">
        <v>5407</v>
      </c>
      <c r="K700">
        <v>5616</v>
      </c>
      <c r="L700">
        <v>5817</v>
      </c>
      <c r="M700">
        <v>6149</v>
      </c>
      <c r="N700">
        <v>6176</v>
      </c>
      <c r="O700">
        <v>6259</v>
      </c>
      <c r="P700">
        <v>6119</v>
      </c>
      <c r="Q700">
        <v>6167</v>
      </c>
      <c r="R700">
        <v>6002</v>
      </c>
      <c r="S700" s="47">
        <v>381</v>
      </c>
      <c r="T700" s="47">
        <v>963</v>
      </c>
      <c r="U700" s="72">
        <f t="shared" si="73"/>
        <v>75045</v>
      </c>
      <c r="V700" s="9">
        <f t="shared" si="74"/>
        <v>25891</v>
      </c>
      <c r="AH700">
        <v>13</v>
      </c>
      <c r="AI700">
        <v>4504</v>
      </c>
      <c r="AJ700" s="9">
        <f t="shared" si="76"/>
        <v>4491</v>
      </c>
    </row>
    <row r="701" spans="1:36">
      <c r="A701" s="9" t="s">
        <v>107</v>
      </c>
      <c r="B701" s="9" t="s">
        <v>115</v>
      </c>
      <c r="C701" s="9" t="str">
        <f t="shared" si="77"/>
        <v>SE WA (Adams-Asotin-Columia-Garfield-Walla Walla-Whitman)</v>
      </c>
      <c r="D701" s="5" t="s">
        <v>70</v>
      </c>
      <c r="E701" s="6" t="s">
        <v>7</v>
      </c>
      <c r="F701" s="44">
        <f t="shared" si="75"/>
        <v>43</v>
      </c>
      <c r="G701">
        <v>37</v>
      </c>
      <c r="H701">
        <v>27</v>
      </c>
      <c r="I701">
        <v>24</v>
      </c>
      <c r="J701">
        <v>40</v>
      </c>
      <c r="K701">
        <v>32</v>
      </c>
      <c r="L701">
        <v>38</v>
      </c>
      <c r="M701">
        <v>28</v>
      </c>
      <c r="N701">
        <v>37</v>
      </c>
      <c r="O701">
        <v>32</v>
      </c>
      <c r="P701">
        <v>21</v>
      </c>
      <c r="Q701">
        <v>24</v>
      </c>
      <c r="R701">
        <v>32</v>
      </c>
      <c r="S701" s="47">
        <v>8</v>
      </c>
      <c r="T701" s="47">
        <v>7</v>
      </c>
      <c r="U701" s="72">
        <f t="shared" si="73"/>
        <v>430</v>
      </c>
      <c r="V701" s="9">
        <f t="shared" si="74"/>
        <v>124</v>
      </c>
      <c r="AH701">
        <v>1</v>
      </c>
      <c r="AI701">
        <v>44</v>
      </c>
      <c r="AJ701" s="9">
        <f t="shared" si="76"/>
        <v>43</v>
      </c>
    </row>
    <row r="702" spans="1:36">
      <c r="A702" s="9" t="s">
        <v>107</v>
      </c>
      <c r="B702" s="9" t="s">
        <v>115</v>
      </c>
      <c r="C702" s="9" t="str">
        <f t="shared" si="77"/>
        <v>Rural SW WA (Cowlitz-Grays Harbor -Lewis - Mason -Pacific-Wahkiakum)</v>
      </c>
      <c r="D702" s="5" t="s">
        <v>71</v>
      </c>
      <c r="E702" s="6" t="s">
        <v>8</v>
      </c>
      <c r="F702" s="44">
        <f t="shared" si="75"/>
        <v>1072</v>
      </c>
      <c r="G702">
        <v>1186</v>
      </c>
      <c r="H702">
        <v>1231</v>
      </c>
      <c r="I702">
        <v>1204</v>
      </c>
      <c r="J702">
        <v>1249</v>
      </c>
      <c r="K702">
        <v>1244</v>
      </c>
      <c r="L702">
        <v>1250</v>
      </c>
      <c r="M702">
        <v>1341</v>
      </c>
      <c r="N702">
        <v>1345</v>
      </c>
      <c r="O702">
        <v>1336</v>
      </c>
      <c r="P702">
        <v>1351</v>
      </c>
      <c r="Q702">
        <v>1170</v>
      </c>
      <c r="R702">
        <v>1257</v>
      </c>
      <c r="S702" s="47">
        <v>51</v>
      </c>
      <c r="T702" s="47">
        <v>189</v>
      </c>
      <c r="U702" s="72">
        <f t="shared" si="73"/>
        <v>16476</v>
      </c>
      <c r="V702" s="9">
        <f t="shared" si="74"/>
        <v>5354</v>
      </c>
      <c r="AI702">
        <v>1072</v>
      </c>
      <c r="AJ702" s="9">
        <f t="shared" si="76"/>
        <v>1072</v>
      </c>
    </row>
    <row r="703" spans="1:36">
      <c r="A703" s="9" t="s">
        <v>107</v>
      </c>
      <c r="B703" s="9" t="s">
        <v>115</v>
      </c>
      <c r="C703" s="9" t="str">
        <f t="shared" si="77"/>
        <v>Chelan-Douglas-Okanogan</v>
      </c>
      <c r="D703" s="5" t="s">
        <v>72</v>
      </c>
      <c r="E703" s="6" t="s">
        <v>9</v>
      </c>
      <c r="F703" s="44">
        <f t="shared" si="75"/>
        <v>439</v>
      </c>
      <c r="G703">
        <v>519</v>
      </c>
      <c r="H703">
        <v>503</v>
      </c>
      <c r="I703">
        <v>500</v>
      </c>
      <c r="J703">
        <v>606</v>
      </c>
      <c r="K703">
        <v>554</v>
      </c>
      <c r="L703">
        <v>581</v>
      </c>
      <c r="M703">
        <v>658</v>
      </c>
      <c r="N703">
        <v>593</v>
      </c>
      <c r="O703">
        <v>618</v>
      </c>
      <c r="P703">
        <v>550</v>
      </c>
      <c r="Q703">
        <v>492</v>
      </c>
      <c r="R703">
        <v>495</v>
      </c>
      <c r="S703" s="47">
        <v>0</v>
      </c>
      <c r="T703" s="47">
        <v>85</v>
      </c>
      <c r="U703" s="72">
        <f t="shared" si="73"/>
        <v>7193</v>
      </c>
      <c r="V703" s="9">
        <f t="shared" si="74"/>
        <v>2240</v>
      </c>
      <c r="AH703">
        <v>9</v>
      </c>
      <c r="AI703">
        <v>448</v>
      </c>
      <c r="AJ703" s="9">
        <f t="shared" si="76"/>
        <v>439</v>
      </c>
    </row>
    <row r="704" spans="1:36">
      <c r="A704" s="9" t="s">
        <v>107</v>
      </c>
      <c r="B704" s="9" t="s">
        <v>115</v>
      </c>
      <c r="C704" s="9" t="str">
        <f t="shared" si="77"/>
        <v>NE WA (Ferry, Stevens, Lincoln, Pend Orielle)</v>
      </c>
      <c r="D704" s="5" t="s">
        <v>73</v>
      </c>
      <c r="E704" s="6" t="s">
        <v>10</v>
      </c>
      <c r="F704" s="44">
        <f t="shared" si="75"/>
        <v>60</v>
      </c>
      <c r="G704">
        <v>64</v>
      </c>
      <c r="H704">
        <v>67</v>
      </c>
      <c r="I704">
        <v>74</v>
      </c>
      <c r="J704">
        <v>79</v>
      </c>
      <c r="K704">
        <v>78</v>
      </c>
      <c r="L704">
        <v>68</v>
      </c>
      <c r="M704">
        <v>69</v>
      </c>
      <c r="N704">
        <v>83</v>
      </c>
      <c r="O704">
        <v>78</v>
      </c>
      <c r="P704">
        <v>73</v>
      </c>
      <c r="Q704">
        <v>61</v>
      </c>
      <c r="R704">
        <v>62</v>
      </c>
      <c r="S704" s="47">
        <v>54</v>
      </c>
      <c r="T704" s="47">
        <v>4</v>
      </c>
      <c r="U704" s="72">
        <f t="shared" si="73"/>
        <v>974</v>
      </c>
      <c r="V704" s="9">
        <f t="shared" si="74"/>
        <v>332</v>
      </c>
      <c r="AI704">
        <v>60</v>
      </c>
      <c r="AJ704" s="9">
        <f t="shared" si="76"/>
        <v>60</v>
      </c>
    </row>
    <row r="705" spans="1:36">
      <c r="A705" s="9" t="s">
        <v>107</v>
      </c>
      <c r="B705" s="9" t="s">
        <v>115</v>
      </c>
      <c r="C705" s="9" t="str">
        <f t="shared" si="77"/>
        <v>Benton-Franklin</v>
      </c>
      <c r="D705" s="5" t="s">
        <v>74</v>
      </c>
      <c r="E705" s="6" t="s">
        <v>11</v>
      </c>
      <c r="F705" s="44">
        <f t="shared" si="75"/>
        <v>1396</v>
      </c>
      <c r="G705">
        <v>1467</v>
      </c>
      <c r="H705">
        <v>1561</v>
      </c>
      <c r="I705">
        <v>1533</v>
      </c>
      <c r="J705">
        <v>1554</v>
      </c>
      <c r="K705">
        <v>1608</v>
      </c>
      <c r="L705">
        <v>1660</v>
      </c>
      <c r="M705">
        <v>1659</v>
      </c>
      <c r="N705">
        <v>1644</v>
      </c>
      <c r="O705">
        <v>1647</v>
      </c>
      <c r="P705">
        <v>1617</v>
      </c>
      <c r="Q705">
        <v>1507</v>
      </c>
      <c r="R705">
        <v>1637</v>
      </c>
      <c r="S705" s="47">
        <v>33</v>
      </c>
      <c r="T705" s="47">
        <v>365</v>
      </c>
      <c r="U705" s="72">
        <f t="shared" si="73"/>
        <v>20888</v>
      </c>
      <c r="V705" s="9">
        <f t="shared" si="74"/>
        <v>6806</v>
      </c>
      <c r="AI705">
        <v>1396</v>
      </c>
      <c r="AJ705" s="9">
        <f t="shared" si="76"/>
        <v>1396</v>
      </c>
    </row>
    <row r="706" spans="1:36">
      <c r="A706" s="9" t="s">
        <v>107</v>
      </c>
      <c r="B706" s="9" t="s">
        <v>115</v>
      </c>
      <c r="C706" s="9" t="str">
        <f t="shared" si="77"/>
        <v>SE WA (Adams-Asotin-Columia-Garfield-Walla Walla-Whitman)</v>
      </c>
      <c r="D706" s="5" t="s">
        <v>75</v>
      </c>
      <c r="E706" s="6" t="s">
        <v>12</v>
      </c>
      <c r="F706" s="44">
        <f t="shared" si="75"/>
        <v>24</v>
      </c>
      <c r="G706">
        <v>21</v>
      </c>
      <c r="H706">
        <v>25</v>
      </c>
      <c r="I706">
        <v>31</v>
      </c>
      <c r="J706">
        <v>19</v>
      </c>
      <c r="K706">
        <v>23</v>
      </c>
      <c r="L706">
        <v>25</v>
      </c>
      <c r="M706">
        <v>28</v>
      </c>
      <c r="N706">
        <v>22</v>
      </c>
      <c r="O706">
        <v>33</v>
      </c>
      <c r="P706">
        <v>20</v>
      </c>
      <c r="Q706">
        <v>20</v>
      </c>
      <c r="R706">
        <v>21</v>
      </c>
      <c r="S706" s="47">
        <v>0</v>
      </c>
      <c r="T706" s="47">
        <v>2</v>
      </c>
      <c r="U706" s="72">
        <f t="shared" si="73"/>
        <v>314</v>
      </c>
      <c r="V706" s="9">
        <f t="shared" si="74"/>
        <v>96</v>
      </c>
      <c r="AI706">
        <v>24</v>
      </c>
      <c r="AJ706" s="9">
        <f t="shared" si="76"/>
        <v>24</v>
      </c>
    </row>
    <row r="707" spans="1:36">
      <c r="A707" s="9" t="s">
        <v>107</v>
      </c>
      <c r="B707" s="9" t="s">
        <v>115</v>
      </c>
      <c r="C707" s="9" t="str">
        <f t="shared" si="77"/>
        <v>Central WA (Grant-Kittitas-Klickitat-Skamania-Yakima)</v>
      </c>
      <c r="D707" s="5" t="s">
        <v>76</v>
      </c>
      <c r="E707" s="6" t="s">
        <v>13</v>
      </c>
      <c r="F707" s="44">
        <f t="shared" si="75"/>
        <v>1379</v>
      </c>
      <c r="G707">
        <v>1470</v>
      </c>
      <c r="H707">
        <v>1478</v>
      </c>
      <c r="I707">
        <v>1561</v>
      </c>
      <c r="J707">
        <v>1645</v>
      </c>
      <c r="K707">
        <v>1577</v>
      </c>
      <c r="L707">
        <v>1594</v>
      </c>
      <c r="M707">
        <v>1716</v>
      </c>
      <c r="N707">
        <v>1649</v>
      </c>
      <c r="O707">
        <v>1676</v>
      </c>
      <c r="P707">
        <v>1563</v>
      </c>
      <c r="Q707">
        <v>1469</v>
      </c>
      <c r="R707">
        <v>1349</v>
      </c>
      <c r="S707" s="47">
        <v>98</v>
      </c>
      <c r="T707" s="47">
        <v>310</v>
      </c>
      <c r="U707" s="72">
        <f t="shared" ref="U707:U770" si="78">SUM(F707:T707)</f>
        <v>20534</v>
      </c>
      <c r="V707" s="9">
        <f t="shared" ref="V707:V770" si="79">SUM(O707:T707)</f>
        <v>6465</v>
      </c>
      <c r="AH707">
        <v>36</v>
      </c>
      <c r="AI707">
        <v>1415</v>
      </c>
      <c r="AJ707" s="9">
        <f t="shared" si="76"/>
        <v>1379</v>
      </c>
    </row>
    <row r="708" spans="1:36">
      <c r="A708" s="9" t="s">
        <v>107</v>
      </c>
      <c r="B708" s="9" t="s">
        <v>115</v>
      </c>
      <c r="C708" s="9" t="str">
        <f t="shared" si="77"/>
        <v>Rural SW WA (Cowlitz-Grays Harbor -Lewis - Mason -Pacific-Wahkiakum)</v>
      </c>
      <c r="D708" s="5" t="s">
        <v>77</v>
      </c>
      <c r="E708" s="6" t="s">
        <v>14</v>
      </c>
      <c r="F708" s="44">
        <f t="shared" si="75"/>
        <v>711</v>
      </c>
      <c r="G708">
        <v>706</v>
      </c>
      <c r="H708">
        <v>743</v>
      </c>
      <c r="I708">
        <v>768</v>
      </c>
      <c r="J708">
        <v>774</v>
      </c>
      <c r="K708">
        <v>817</v>
      </c>
      <c r="L708">
        <v>817</v>
      </c>
      <c r="M708">
        <v>807</v>
      </c>
      <c r="N708">
        <v>838</v>
      </c>
      <c r="O708">
        <v>810</v>
      </c>
      <c r="P708">
        <v>812</v>
      </c>
      <c r="Q708">
        <v>688</v>
      </c>
      <c r="R708">
        <v>745</v>
      </c>
      <c r="S708" s="47">
        <v>74</v>
      </c>
      <c r="T708" s="47">
        <v>137</v>
      </c>
      <c r="U708" s="72">
        <f t="shared" si="78"/>
        <v>10247</v>
      </c>
      <c r="V708" s="9">
        <f t="shared" si="79"/>
        <v>3266</v>
      </c>
      <c r="AH708">
        <v>31</v>
      </c>
      <c r="AI708">
        <v>742</v>
      </c>
      <c r="AJ708" s="9">
        <f t="shared" si="76"/>
        <v>711</v>
      </c>
    </row>
    <row r="709" spans="1:36">
      <c r="A709" s="9" t="s">
        <v>107</v>
      </c>
      <c r="B709" s="9" t="s">
        <v>115</v>
      </c>
      <c r="C709" s="9" t="str">
        <f t="shared" si="77"/>
        <v>Skagit-San Juan -Island</v>
      </c>
      <c r="D709" s="5" t="s">
        <v>78</v>
      </c>
      <c r="E709" s="7" t="s">
        <v>15</v>
      </c>
      <c r="F709" s="44">
        <f t="shared" si="75"/>
        <v>579</v>
      </c>
      <c r="G709">
        <v>639</v>
      </c>
      <c r="H709">
        <v>600</v>
      </c>
      <c r="I709">
        <v>593</v>
      </c>
      <c r="J709">
        <v>615</v>
      </c>
      <c r="K709">
        <v>602</v>
      </c>
      <c r="L709">
        <v>567</v>
      </c>
      <c r="M709">
        <v>598</v>
      </c>
      <c r="N709">
        <v>630</v>
      </c>
      <c r="O709">
        <v>617</v>
      </c>
      <c r="P709">
        <v>613</v>
      </c>
      <c r="Q709">
        <v>547</v>
      </c>
      <c r="R709">
        <v>520</v>
      </c>
      <c r="S709" s="47">
        <v>81</v>
      </c>
      <c r="T709" s="47">
        <v>102</v>
      </c>
      <c r="U709" s="72">
        <f t="shared" si="78"/>
        <v>7903</v>
      </c>
      <c r="V709" s="9">
        <f t="shared" si="79"/>
        <v>2480</v>
      </c>
      <c r="AI709">
        <v>579</v>
      </c>
      <c r="AJ709" s="9">
        <f t="shared" si="76"/>
        <v>579</v>
      </c>
    </row>
    <row r="710" spans="1:36">
      <c r="A710" s="9" t="s">
        <v>107</v>
      </c>
      <c r="B710" s="9" t="s">
        <v>115</v>
      </c>
      <c r="C710" s="9" t="str">
        <f t="shared" si="77"/>
        <v>Clallam-Jefferson-Kitsap</v>
      </c>
      <c r="D710" s="5" t="s">
        <v>79</v>
      </c>
      <c r="E710" s="6" t="s">
        <v>16</v>
      </c>
      <c r="F710" s="44">
        <f t="shared" si="75"/>
        <v>170</v>
      </c>
      <c r="G710">
        <v>203</v>
      </c>
      <c r="H710">
        <v>201</v>
      </c>
      <c r="I710">
        <v>214</v>
      </c>
      <c r="J710">
        <v>242</v>
      </c>
      <c r="K710">
        <v>209</v>
      </c>
      <c r="L710">
        <v>230</v>
      </c>
      <c r="M710">
        <v>247</v>
      </c>
      <c r="N710">
        <v>198</v>
      </c>
      <c r="O710">
        <v>179</v>
      </c>
      <c r="P710">
        <v>215</v>
      </c>
      <c r="Q710">
        <v>173</v>
      </c>
      <c r="R710">
        <v>173</v>
      </c>
      <c r="S710" s="47">
        <v>0</v>
      </c>
      <c r="T710" s="47">
        <v>35</v>
      </c>
      <c r="U710" s="72">
        <f t="shared" si="78"/>
        <v>2689</v>
      </c>
      <c r="V710" s="9">
        <f t="shared" si="79"/>
        <v>775</v>
      </c>
      <c r="AI710">
        <v>170</v>
      </c>
      <c r="AJ710" s="9">
        <f t="shared" si="76"/>
        <v>170</v>
      </c>
    </row>
    <row r="711" spans="1:36">
      <c r="A711" s="9" t="s">
        <v>107</v>
      </c>
      <c r="B711" s="9" t="s">
        <v>115</v>
      </c>
      <c r="C711" s="9" t="str">
        <f t="shared" si="77"/>
        <v>King</v>
      </c>
      <c r="D711" s="4" t="s">
        <v>80</v>
      </c>
      <c r="E711" s="7" t="s">
        <v>17</v>
      </c>
      <c r="F711" s="44">
        <f t="shared" si="75"/>
        <v>19163</v>
      </c>
      <c r="G711">
        <v>21744</v>
      </c>
      <c r="H711">
        <v>22097</v>
      </c>
      <c r="I711">
        <v>21891</v>
      </c>
      <c r="J711">
        <v>22102</v>
      </c>
      <c r="K711">
        <v>22193</v>
      </c>
      <c r="L711">
        <v>22561</v>
      </c>
      <c r="M711">
        <v>22726</v>
      </c>
      <c r="N711">
        <v>22691</v>
      </c>
      <c r="O711">
        <v>22385</v>
      </c>
      <c r="P711">
        <v>22044</v>
      </c>
      <c r="Q711">
        <v>20099</v>
      </c>
      <c r="R711">
        <v>19253</v>
      </c>
      <c r="S711" s="47">
        <v>1445</v>
      </c>
      <c r="T711" s="47">
        <v>5734</v>
      </c>
      <c r="U711" s="72">
        <f t="shared" si="78"/>
        <v>288128</v>
      </c>
      <c r="V711" s="9">
        <f t="shared" si="79"/>
        <v>90960</v>
      </c>
      <c r="AI711">
        <v>19163</v>
      </c>
      <c r="AJ711" s="9">
        <f t="shared" si="76"/>
        <v>19163</v>
      </c>
    </row>
    <row r="712" spans="1:36">
      <c r="A712" s="9" t="s">
        <v>107</v>
      </c>
      <c r="B712" s="9" t="s">
        <v>115</v>
      </c>
      <c r="C712" s="9" t="str">
        <f t="shared" si="77"/>
        <v>Clallam-Jefferson-Kitsap</v>
      </c>
      <c r="D712" s="5" t="s">
        <v>81</v>
      </c>
      <c r="E712" s="7" t="s">
        <v>18</v>
      </c>
      <c r="F712" s="44">
        <f t="shared" si="75"/>
        <v>2236</v>
      </c>
      <c r="G712">
        <v>2484</v>
      </c>
      <c r="H712">
        <v>2510</v>
      </c>
      <c r="I712">
        <v>2517</v>
      </c>
      <c r="J712">
        <v>2449</v>
      </c>
      <c r="K712">
        <v>2471</v>
      </c>
      <c r="L712">
        <v>2624</v>
      </c>
      <c r="M712">
        <v>2803</v>
      </c>
      <c r="N712">
        <v>2756</v>
      </c>
      <c r="O712">
        <v>3005</v>
      </c>
      <c r="P712">
        <v>3054</v>
      </c>
      <c r="Q712">
        <v>2773</v>
      </c>
      <c r="R712">
        <v>2863</v>
      </c>
      <c r="S712" s="47">
        <v>42</v>
      </c>
      <c r="T712" s="47">
        <v>760</v>
      </c>
      <c r="U712" s="72">
        <f t="shared" si="78"/>
        <v>35347</v>
      </c>
      <c r="V712" s="9">
        <f t="shared" si="79"/>
        <v>12497</v>
      </c>
      <c r="AH712">
        <v>2</v>
      </c>
      <c r="AI712">
        <v>2238</v>
      </c>
      <c r="AJ712" s="9">
        <f t="shared" si="76"/>
        <v>2236</v>
      </c>
    </row>
    <row r="713" spans="1:36">
      <c r="A713" s="9" t="s">
        <v>107</v>
      </c>
      <c r="B713" s="9" t="s">
        <v>115</v>
      </c>
      <c r="C713" s="9" t="str">
        <f t="shared" si="77"/>
        <v>Central WA (Grant-Kittitas-Klickitat-Skamania-Yakima)</v>
      </c>
      <c r="D713" s="5" t="s">
        <v>82</v>
      </c>
      <c r="E713" s="7" t="s">
        <v>19</v>
      </c>
      <c r="F713" s="44">
        <f t="shared" si="75"/>
        <v>354</v>
      </c>
      <c r="G713">
        <v>316</v>
      </c>
      <c r="H713">
        <v>334</v>
      </c>
      <c r="I713">
        <v>382</v>
      </c>
      <c r="J713">
        <v>396</v>
      </c>
      <c r="K713">
        <v>379</v>
      </c>
      <c r="L713">
        <v>408</v>
      </c>
      <c r="M713">
        <v>416</v>
      </c>
      <c r="N713">
        <v>387</v>
      </c>
      <c r="O713">
        <v>374</v>
      </c>
      <c r="P713">
        <v>363</v>
      </c>
      <c r="Q713">
        <v>410</v>
      </c>
      <c r="R713">
        <v>383</v>
      </c>
      <c r="S713" s="47">
        <v>2</v>
      </c>
      <c r="T713" s="47">
        <v>70</v>
      </c>
      <c r="U713" s="72">
        <f t="shared" si="78"/>
        <v>4974</v>
      </c>
      <c r="V713" s="9">
        <f t="shared" si="79"/>
        <v>1602</v>
      </c>
      <c r="AI713">
        <v>354</v>
      </c>
      <c r="AJ713" s="9">
        <f t="shared" si="76"/>
        <v>354</v>
      </c>
    </row>
    <row r="714" spans="1:36">
      <c r="A714" s="9" t="s">
        <v>107</v>
      </c>
      <c r="B714" s="9" t="s">
        <v>115</v>
      </c>
      <c r="C714" s="9" t="str">
        <f t="shared" si="77"/>
        <v>Central WA (Grant-Kittitas-Klickitat-Skamania-Yakima)</v>
      </c>
      <c r="D714" s="5" t="s">
        <v>83</v>
      </c>
      <c r="E714" s="7" t="s">
        <v>20</v>
      </c>
      <c r="F714" s="44">
        <f t="shared" si="75"/>
        <v>212</v>
      </c>
      <c r="G714">
        <v>256</v>
      </c>
      <c r="H714">
        <v>272</v>
      </c>
      <c r="I714">
        <v>297</v>
      </c>
      <c r="J714">
        <v>307</v>
      </c>
      <c r="K714">
        <v>293</v>
      </c>
      <c r="L714">
        <v>333</v>
      </c>
      <c r="M714">
        <v>362</v>
      </c>
      <c r="N714">
        <v>398</v>
      </c>
      <c r="O714">
        <v>467</v>
      </c>
      <c r="P714">
        <v>375</v>
      </c>
      <c r="Q714">
        <v>310</v>
      </c>
      <c r="R714">
        <v>237</v>
      </c>
      <c r="S714" s="47">
        <v>0</v>
      </c>
      <c r="T714" s="47">
        <v>14</v>
      </c>
      <c r="U714" s="72">
        <f t="shared" si="78"/>
        <v>4133</v>
      </c>
      <c r="V714" s="9">
        <f t="shared" si="79"/>
        <v>1403</v>
      </c>
      <c r="AI714">
        <v>212</v>
      </c>
      <c r="AJ714" s="9">
        <f t="shared" si="76"/>
        <v>212</v>
      </c>
    </row>
    <row r="715" spans="1:36">
      <c r="A715" s="9" t="s">
        <v>107</v>
      </c>
      <c r="B715" s="9" t="s">
        <v>115</v>
      </c>
      <c r="C715" s="9" t="str">
        <f t="shared" si="77"/>
        <v>Rural SW WA (Cowlitz-Grays Harbor -Lewis - Mason -Pacific-Wahkiakum)</v>
      </c>
      <c r="D715" s="5" t="s">
        <v>84</v>
      </c>
      <c r="E715" s="7" t="s">
        <v>21</v>
      </c>
      <c r="F715" s="44">
        <f t="shared" si="75"/>
        <v>764</v>
      </c>
      <c r="G715">
        <v>839</v>
      </c>
      <c r="H715">
        <v>850</v>
      </c>
      <c r="I715">
        <v>825</v>
      </c>
      <c r="J715">
        <v>897</v>
      </c>
      <c r="K715">
        <v>906</v>
      </c>
      <c r="L715">
        <v>895</v>
      </c>
      <c r="M715">
        <v>961</v>
      </c>
      <c r="N715">
        <v>874</v>
      </c>
      <c r="O715">
        <v>948</v>
      </c>
      <c r="P715">
        <v>907</v>
      </c>
      <c r="Q715">
        <v>830</v>
      </c>
      <c r="R715">
        <v>821</v>
      </c>
      <c r="S715" s="47">
        <v>28</v>
      </c>
      <c r="T715" s="47">
        <v>164</v>
      </c>
      <c r="U715" s="72">
        <f t="shared" si="78"/>
        <v>11509</v>
      </c>
      <c r="V715" s="9">
        <f t="shared" si="79"/>
        <v>3698</v>
      </c>
      <c r="AI715">
        <v>764</v>
      </c>
      <c r="AJ715" s="9">
        <f t="shared" si="76"/>
        <v>764</v>
      </c>
    </row>
    <row r="716" spans="1:36">
      <c r="A716" s="9" t="s">
        <v>107</v>
      </c>
      <c r="B716" s="9" t="s">
        <v>115</v>
      </c>
      <c r="C716" s="9" t="str">
        <f t="shared" si="77"/>
        <v>NE WA (Ferry, Stevens, Lincoln, Pend Orielle)</v>
      </c>
      <c r="D716" s="5" t="s">
        <v>85</v>
      </c>
      <c r="E716" s="7" t="s">
        <v>22</v>
      </c>
      <c r="F716" s="44">
        <f t="shared" si="75"/>
        <v>146</v>
      </c>
      <c r="G716">
        <v>150</v>
      </c>
      <c r="H716">
        <v>144</v>
      </c>
      <c r="I716">
        <v>133</v>
      </c>
      <c r="J716">
        <v>156</v>
      </c>
      <c r="K716">
        <v>127</v>
      </c>
      <c r="L716">
        <v>155</v>
      </c>
      <c r="M716">
        <v>152</v>
      </c>
      <c r="N716">
        <v>160</v>
      </c>
      <c r="O716">
        <v>178</v>
      </c>
      <c r="P716">
        <v>165</v>
      </c>
      <c r="Q716">
        <v>168</v>
      </c>
      <c r="R716">
        <v>151</v>
      </c>
      <c r="S716" s="47">
        <v>0</v>
      </c>
      <c r="T716" s="47">
        <v>13</v>
      </c>
      <c r="U716" s="72">
        <f t="shared" si="78"/>
        <v>1998</v>
      </c>
      <c r="V716" s="9">
        <f t="shared" si="79"/>
        <v>675</v>
      </c>
      <c r="AI716">
        <v>146</v>
      </c>
      <c r="AJ716" s="9">
        <f t="shared" si="76"/>
        <v>146</v>
      </c>
    </row>
    <row r="717" spans="1:36">
      <c r="A717" s="9" t="s">
        <v>107</v>
      </c>
      <c r="B717" s="9" t="s">
        <v>115</v>
      </c>
      <c r="C717" s="9" t="str">
        <f t="shared" si="77"/>
        <v>Rural SW WA (Cowlitz-Grays Harbor -Lewis - Mason -Pacific-Wahkiakum)</v>
      </c>
      <c r="D717" s="5" t="s">
        <v>86</v>
      </c>
      <c r="E717" s="7" t="s">
        <v>23</v>
      </c>
      <c r="F717" s="44">
        <f t="shared" si="75"/>
        <v>759</v>
      </c>
      <c r="G717">
        <v>787</v>
      </c>
      <c r="H717">
        <v>838</v>
      </c>
      <c r="I717">
        <v>768</v>
      </c>
      <c r="J717">
        <v>777</v>
      </c>
      <c r="K717">
        <v>827</v>
      </c>
      <c r="L717">
        <v>934</v>
      </c>
      <c r="M717">
        <v>870</v>
      </c>
      <c r="N717">
        <v>875</v>
      </c>
      <c r="O717">
        <v>642</v>
      </c>
      <c r="P717">
        <v>667</v>
      </c>
      <c r="Q717">
        <v>580</v>
      </c>
      <c r="R717">
        <v>586</v>
      </c>
      <c r="S717" s="47">
        <v>49</v>
      </c>
      <c r="T717" s="47">
        <v>123</v>
      </c>
      <c r="U717" s="72">
        <f t="shared" si="78"/>
        <v>10082</v>
      </c>
      <c r="V717" s="9">
        <f t="shared" si="79"/>
        <v>2647</v>
      </c>
      <c r="AI717">
        <v>759</v>
      </c>
      <c r="AJ717" s="9">
        <f t="shared" si="76"/>
        <v>759</v>
      </c>
    </row>
    <row r="718" spans="1:36">
      <c r="A718" s="9" t="s">
        <v>107</v>
      </c>
      <c r="B718" s="9" t="s">
        <v>115</v>
      </c>
      <c r="C718" s="9" t="str">
        <f t="shared" si="77"/>
        <v>Chelan-Douglas-Okanogan</v>
      </c>
      <c r="D718" s="5" t="s">
        <v>87</v>
      </c>
      <c r="E718" s="7" t="s">
        <v>24</v>
      </c>
      <c r="F718" s="44">
        <f t="shared" si="75"/>
        <v>772</v>
      </c>
      <c r="G718">
        <v>894</v>
      </c>
      <c r="H718">
        <v>913</v>
      </c>
      <c r="I718">
        <v>972</v>
      </c>
      <c r="J718">
        <v>939</v>
      </c>
      <c r="K718">
        <v>1062</v>
      </c>
      <c r="L718">
        <v>1195</v>
      </c>
      <c r="M718">
        <v>1332</v>
      </c>
      <c r="N718">
        <v>1341</v>
      </c>
      <c r="O718">
        <v>1182</v>
      </c>
      <c r="P718">
        <v>1067</v>
      </c>
      <c r="Q718">
        <v>782</v>
      </c>
      <c r="R718">
        <v>674</v>
      </c>
      <c r="S718" s="47">
        <v>0</v>
      </c>
      <c r="T718" s="47">
        <v>161</v>
      </c>
      <c r="U718" s="72">
        <f t="shared" si="78"/>
        <v>13286</v>
      </c>
      <c r="V718" s="9">
        <f t="shared" si="79"/>
        <v>3866</v>
      </c>
      <c r="AH718">
        <v>13</v>
      </c>
      <c r="AI718">
        <v>785</v>
      </c>
      <c r="AJ718" s="9">
        <f t="shared" si="76"/>
        <v>772</v>
      </c>
    </row>
    <row r="719" spans="1:36">
      <c r="A719" s="9" t="s">
        <v>107</v>
      </c>
      <c r="B719" s="9" t="s">
        <v>115</v>
      </c>
      <c r="C719" s="9" t="str">
        <f t="shared" si="77"/>
        <v>Rural SW WA (Cowlitz-Grays Harbor -Lewis - Mason -Pacific-Wahkiakum)</v>
      </c>
      <c r="D719" s="5" t="s">
        <v>88</v>
      </c>
      <c r="E719" s="7" t="s">
        <v>25</v>
      </c>
      <c r="F719" s="44">
        <f t="shared" si="75"/>
        <v>201</v>
      </c>
      <c r="G719">
        <v>169</v>
      </c>
      <c r="H719">
        <v>193</v>
      </c>
      <c r="I719">
        <v>197</v>
      </c>
      <c r="J719">
        <v>209</v>
      </c>
      <c r="K719">
        <v>232</v>
      </c>
      <c r="L719">
        <v>211</v>
      </c>
      <c r="M719">
        <v>272</v>
      </c>
      <c r="N719">
        <v>231</v>
      </c>
      <c r="O719">
        <v>237</v>
      </c>
      <c r="P719">
        <v>265</v>
      </c>
      <c r="Q719">
        <v>210</v>
      </c>
      <c r="R719">
        <v>192</v>
      </c>
      <c r="S719" s="47">
        <v>11</v>
      </c>
      <c r="T719" s="47">
        <v>30</v>
      </c>
      <c r="U719" s="72">
        <f t="shared" si="78"/>
        <v>2860</v>
      </c>
      <c r="V719" s="9">
        <f t="shared" si="79"/>
        <v>945</v>
      </c>
      <c r="AI719">
        <v>201</v>
      </c>
      <c r="AJ719" s="9">
        <f t="shared" si="76"/>
        <v>201</v>
      </c>
    </row>
    <row r="720" spans="1:36">
      <c r="A720" s="9" t="s">
        <v>107</v>
      </c>
      <c r="B720" s="9" t="s">
        <v>115</v>
      </c>
      <c r="C720" s="9" t="str">
        <f t="shared" si="77"/>
        <v>NE WA (Ferry, Stevens, Lincoln, Pend Orielle)</v>
      </c>
      <c r="D720" s="5" t="s">
        <v>89</v>
      </c>
      <c r="E720" s="7" t="s">
        <v>26</v>
      </c>
      <c r="F720" s="44">
        <f t="shared" si="75"/>
        <v>96</v>
      </c>
      <c r="G720">
        <v>101</v>
      </c>
      <c r="H720">
        <v>104</v>
      </c>
      <c r="I720">
        <v>93</v>
      </c>
      <c r="J720">
        <v>91</v>
      </c>
      <c r="K720">
        <v>107</v>
      </c>
      <c r="L720">
        <v>98</v>
      </c>
      <c r="M720">
        <v>124</v>
      </c>
      <c r="N720">
        <v>114</v>
      </c>
      <c r="O720">
        <v>128</v>
      </c>
      <c r="P720">
        <v>120</v>
      </c>
      <c r="Q720">
        <v>140</v>
      </c>
      <c r="R720">
        <v>136</v>
      </c>
      <c r="S720" s="47">
        <v>0</v>
      </c>
      <c r="T720" s="47">
        <v>6</v>
      </c>
      <c r="U720" s="72">
        <f t="shared" si="78"/>
        <v>1458</v>
      </c>
      <c r="V720" s="9">
        <f t="shared" si="79"/>
        <v>530</v>
      </c>
      <c r="AI720">
        <v>96</v>
      </c>
      <c r="AJ720" s="9">
        <f t="shared" si="76"/>
        <v>96</v>
      </c>
    </row>
    <row r="721" spans="1:36">
      <c r="A721" s="9" t="s">
        <v>107</v>
      </c>
      <c r="B721" s="9" t="s">
        <v>115</v>
      </c>
      <c r="C721" s="9" t="str">
        <f t="shared" si="77"/>
        <v>Pierce</v>
      </c>
      <c r="D721" s="5" t="s">
        <v>90</v>
      </c>
      <c r="E721" s="7" t="s">
        <v>27</v>
      </c>
      <c r="F721" s="44">
        <f t="shared" ref="F721:F733" si="80">AJ721</f>
        <v>8993</v>
      </c>
      <c r="G721">
        <v>10001</v>
      </c>
      <c r="H721">
        <v>9874</v>
      </c>
      <c r="I721">
        <v>9817</v>
      </c>
      <c r="J721">
        <v>10039</v>
      </c>
      <c r="K721">
        <v>9942</v>
      </c>
      <c r="L721">
        <v>10419</v>
      </c>
      <c r="M721">
        <v>10433</v>
      </c>
      <c r="N721">
        <v>10582</v>
      </c>
      <c r="O721">
        <v>10381</v>
      </c>
      <c r="P721">
        <v>9855</v>
      </c>
      <c r="Q721">
        <v>9421</v>
      </c>
      <c r="R721">
        <v>9017</v>
      </c>
      <c r="S721" s="47">
        <v>832</v>
      </c>
      <c r="T721" s="47">
        <v>1868</v>
      </c>
      <c r="U721" s="72">
        <f t="shared" si="78"/>
        <v>131474</v>
      </c>
      <c r="V721" s="9">
        <f t="shared" si="79"/>
        <v>41374</v>
      </c>
      <c r="AI721">
        <v>8993</v>
      </c>
      <c r="AJ721" s="9">
        <f t="shared" ref="AJ721:AJ772" si="81">AI721-AH721</f>
        <v>8993</v>
      </c>
    </row>
    <row r="722" spans="1:36">
      <c r="A722" s="9" t="s">
        <v>107</v>
      </c>
      <c r="B722" s="9" t="s">
        <v>115</v>
      </c>
      <c r="C722" s="9" t="str">
        <f t="shared" si="77"/>
        <v>Skagit-San Juan -Island</v>
      </c>
      <c r="D722" s="5" t="s">
        <v>91</v>
      </c>
      <c r="E722" s="7" t="s">
        <v>28</v>
      </c>
      <c r="F722" s="44">
        <f t="shared" si="80"/>
        <v>97</v>
      </c>
      <c r="G722">
        <v>133</v>
      </c>
      <c r="H722">
        <v>128</v>
      </c>
      <c r="I722">
        <v>132</v>
      </c>
      <c r="J722">
        <v>138</v>
      </c>
      <c r="K722">
        <v>156</v>
      </c>
      <c r="L722">
        <v>173</v>
      </c>
      <c r="M722">
        <v>131</v>
      </c>
      <c r="N722">
        <v>181</v>
      </c>
      <c r="O722">
        <v>145</v>
      </c>
      <c r="P722">
        <v>156</v>
      </c>
      <c r="Q722">
        <v>118</v>
      </c>
      <c r="R722">
        <v>112</v>
      </c>
      <c r="S722" s="47">
        <v>0</v>
      </c>
      <c r="T722" s="47">
        <v>2</v>
      </c>
      <c r="U722" s="72">
        <f t="shared" si="78"/>
        <v>1802</v>
      </c>
      <c r="V722" s="9">
        <f t="shared" si="79"/>
        <v>533</v>
      </c>
      <c r="AI722">
        <v>97</v>
      </c>
      <c r="AJ722" s="9">
        <f t="shared" si="81"/>
        <v>97</v>
      </c>
    </row>
    <row r="723" spans="1:36">
      <c r="A723" s="9" t="s">
        <v>107</v>
      </c>
      <c r="B723" s="9" t="s">
        <v>115</v>
      </c>
      <c r="C723" s="9" t="str">
        <f t="shared" si="77"/>
        <v>Skagit-San Juan -Island</v>
      </c>
      <c r="D723" s="5" t="s">
        <v>92</v>
      </c>
      <c r="E723" s="7" t="s">
        <v>29</v>
      </c>
      <c r="F723" s="44">
        <f t="shared" si="80"/>
        <v>1196</v>
      </c>
      <c r="G723">
        <v>1368</v>
      </c>
      <c r="H723">
        <v>1313</v>
      </c>
      <c r="I723">
        <v>1303</v>
      </c>
      <c r="J723">
        <v>1396</v>
      </c>
      <c r="K723">
        <v>1365</v>
      </c>
      <c r="L723">
        <v>1464</v>
      </c>
      <c r="M723">
        <v>1499</v>
      </c>
      <c r="N723">
        <v>1504</v>
      </c>
      <c r="O723">
        <v>1462</v>
      </c>
      <c r="P723">
        <v>1453</v>
      </c>
      <c r="Q723">
        <v>1416</v>
      </c>
      <c r="R723">
        <v>1472</v>
      </c>
      <c r="S723" s="47">
        <v>65</v>
      </c>
      <c r="T723" s="47">
        <v>268</v>
      </c>
      <c r="U723" s="72">
        <f t="shared" si="78"/>
        <v>18544</v>
      </c>
      <c r="V723" s="9">
        <f t="shared" si="79"/>
        <v>6136</v>
      </c>
      <c r="AI723">
        <v>1196</v>
      </c>
      <c r="AJ723" s="9">
        <f t="shared" si="81"/>
        <v>1196</v>
      </c>
    </row>
    <row r="724" spans="1:36">
      <c r="A724" s="9" t="s">
        <v>107</v>
      </c>
      <c r="B724" s="9" t="s">
        <v>115</v>
      </c>
      <c r="C724" s="9" t="str">
        <f t="shared" si="77"/>
        <v>Central WA (Grant-Kittitas-Klickitat-Skamania-Yakima)</v>
      </c>
      <c r="D724" s="5" t="s">
        <v>93</v>
      </c>
      <c r="E724" s="7" t="s">
        <v>30</v>
      </c>
      <c r="F724" s="44">
        <f t="shared" si="80"/>
        <v>55</v>
      </c>
      <c r="G724">
        <v>69</v>
      </c>
      <c r="H724">
        <v>80</v>
      </c>
      <c r="I724">
        <v>76</v>
      </c>
      <c r="J724">
        <v>80</v>
      </c>
      <c r="K724">
        <v>83</v>
      </c>
      <c r="L724">
        <v>84</v>
      </c>
      <c r="M724">
        <v>85</v>
      </c>
      <c r="N724">
        <v>86</v>
      </c>
      <c r="O724">
        <v>75</v>
      </c>
      <c r="P724">
        <v>52</v>
      </c>
      <c r="Q724">
        <v>58</v>
      </c>
      <c r="R724">
        <v>84</v>
      </c>
      <c r="S724" s="47">
        <v>9</v>
      </c>
      <c r="T724" s="47">
        <v>1</v>
      </c>
      <c r="U724" s="72">
        <f t="shared" si="78"/>
        <v>977</v>
      </c>
      <c r="V724" s="9">
        <f t="shared" si="79"/>
        <v>279</v>
      </c>
      <c r="AH724">
        <v>4</v>
      </c>
      <c r="AI724">
        <v>59</v>
      </c>
      <c r="AJ724" s="9">
        <f t="shared" si="81"/>
        <v>55</v>
      </c>
    </row>
    <row r="725" spans="1:36">
      <c r="A725" s="9" t="s">
        <v>107</v>
      </c>
      <c r="B725" s="9" t="s">
        <v>115</v>
      </c>
      <c r="C725" s="9" t="str">
        <f t="shared" si="77"/>
        <v>Snohomish</v>
      </c>
      <c r="D725" s="5" t="s">
        <v>94</v>
      </c>
      <c r="E725" s="7" t="s">
        <v>31</v>
      </c>
      <c r="F725" s="44">
        <f t="shared" si="80"/>
        <v>7123</v>
      </c>
      <c r="G725">
        <v>7909</v>
      </c>
      <c r="H725">
        <v>8042</v>
      </c>
      <c r="I725">
        <v>7835</v>
      </c>
      <c r="J725">
        <v>7970</v>
      </c>
      <c r="K725">
        <v>7987</v>
      </c>
      <c r="L725">
        <v>8213</v>
      </c>
      <c r="M725">
        <v>8641</v>
      </c>
      <c r="N725">
        <v>8560</v>
      </c>
      <c r="O725">
        <v>8324</v>
      </c>
      <c r="P725">
        <v>8335</v>
      </c>
      <c r="Q725">
        <v>8180</v>
      </c>
      <c r="R725">
        <v>8364</v>
      </c>
      <c r="S725" s="47">
        <v>471</v>
      </c>
      <c r="T725" s="47">
        <v>1585</v>
      </c>
      <c r="U725" s="72">
        <f t="shared" si="78"/>
        <v>107539</v>
      </c>
      <c r="V725" s="9">
        <f t="shared" si="79"/>
        <v>35259</v>
      </c>
      <c r="AI725">
        <v>7123</v>
      </c>
      <c r="AJ725" s="9">
        <f t="shared" si="81"/>
        <v>7123</v>
      </c>
    </row>
    <row r="726" spans="1:36">
      <c r="A726" s="9" t="s">
        <v>107</v>
      </c>
      <c r="B726" s="9" t="s">
        <v>115</v>
      </c>
      <c r="C726" s="9" t="str">
        <f t="shared" si="77"/>
        <v>Spokane</v>
      </c>
      <c r="D726" s="5" t="s">
        <v>95</v>
      </c>
      <c r="E726" s="7" t="s">
        <v>32</v>
      </c>
      <c r="F726" s="44">
        <f t="shared" si="80"/>
        <v>4840</v>
      </c>
      <c r="G726">
        <v>5472</v>
      </c>
      <c r="H726">
        <v>5675</v>
      </c>
      <c r="I726">
        <v>5512</v>
      </c>
      <c r="J726">
        <v>5640</v>
      </c>
      <c r="K726">
        <v>5733</v>
      </c>
      <c r="L726">
        <v>5834</v>
      </c>
      <c r="M726">
        <v>5995</v>
      </c>
      <c r="N726">
        <v>6198</v>
      </c>
      <c r="O726">
        <v>5967</v>
      </c>
      <c r="P726">
        <v>5740</v>
      </c>
      <c r="Q726">
        <v>5671</v>
      </c>
      <c r="R726">
        <v>5555</v>
      </c>
      <c r="S726" s="47">
        <v>168</v>
      </c>
      <c r="T726" s="47">
        <v>1145</v>
      </c>
      <c r="U726" s="72">
        <f t="shared" si="78"/>
        <v>75145</v>
      </c>
      <c r="V726" s="9">
        <f t="shared" si="79"/>
        <v>24246</v>
      </c>
      <c r="AI726">
        <v>4840</v>
      </c>
      <c r="AJ726" s="9">
        <f t="shared" si="81"/>
        <v>4840</v>
      </c>
    </row>
    <row r="727" spans="1:36">
      <c r="A727" s="9" t="s">
        <v>107</v>
      </c>
      <c r="B727" s="9" t="s">
        <v>115</v>
      </c>
      <c r="C727" s="9" t="str">
        <f t="shared" si="77"/>
        <v>NE WA (Ferry, Stevens, Lincoln, Pend Orielle)</v>
      </c>
      <c r="D727" s="5" t="s">
        <v>96</v>
      </c>
      <c r="E727" s="7" t="s">
        <v>33</v>
      </c>
      <c r="F727" s="44">
        <f t="shared" si="80"/>
        <v>428</v>
      </c>
      <c r="G727">
        <v>452</v>
      </c>
      <c r="H727">
        <v>519</v>
      </c>
      <c r="I727">
        <v>475</v>
      </c>
      <c r="J727">
        <v>540</v>
      </c>
      <c r="K727">
        <v>485</v>
      </c>
      <c r="L727">
        <v>553</v>
      </c>
      <c r="M727">
        <v>504</v>
      </c>
      <c r="N727">
        <v>578</v>
      </c>
      <c r="O727">
        <v>474</v>
      </c>
      <c r="P727">
        <v>523</v>
      </c>
      <c r="Q727">
        <v>421</v>
      </c>
      <c r="R727">
        <v>389</v>
      </c>
      <c r="S727" s="47">
        <v>75</v>
      </c>
      <c r="T727" s="47">
        <v>31</v>
      </c>
      <c r="U727" s="72">
        <f t="shared" si="78"/>
        <v>6447</v>
      </c>
      <c r="V727" s="9">
        <f t="shared" si="79"/>
        <v>1913</v>
      </c>
      <c r="AH727">
        <v>10</v>
      </c>
      <c r="AI727">
        <v>438</v>
      </c>
      <c r="AJ727" s="9">
        <f t="shared" si="81"/>
        <v>428</v>
      </c>
    </row>
    <row r="728" spans="1:36">
      <c r="A728" s="9" t="s">
        <v>107</v>
      </c>
      <c r="B728" s="9" t="s">
        <v>115</v>
      </c>
      <c r="C728" s="9" t="str">
        <f t="shared" si="77"/>
        <v>Thurston</v>
      </c>
      <c r="D728" s="5" t="s">
        <v>97</v>
      </c>
      <c r="E728" s="7" t="s">
        <v>34</v>
      </c>
      <c r="F728" s="44">
        <f t="shared" si="80"/>
        <v>2712</v>
      </c>
      <c r="G728">
        <v>3076</v>
      </c>
      <c r="H728">
        <v>3003</v>
      </c>
      <c r="I728">
        <v>3126</v>
      </c>
      <c r="J728">
        <v>3079</v>
      </c>
      <c r="K728">
        <v>3060</v>
      </c>
      <c r="L728">
        <v>3244</v>
      </c>
      <c r="M728">
        <v>3248</v>
      </c>
      <c r="N728">
        <v>3310</v>
      </c>
      <c r="O728">
        <v>3243</v>
      </c>
      <c r="P728">
        <v>3305</v>
      </c>
      <c r="Q728">
        <v>3097</v>
      </c>
      <c r="R728">
        <v>3131</v>
      </c>
      <c r="S728" s="47">
        <v>147</v>
      </c>
      <c r="T728" s="47">
        <v>632</v>
      </c>
      <c r="U728" s="72">
        <f t="shared" si="78"/>
        <v>41413</v>
      </c>
      <c r="V728" s="9">
        <f t="shared" si="79"/>
        <v>13555</v>
      </c>
      <c r="AI728">
        <v>2712</v>
      </c>
      <c r="AJ728" s="9">
        <f t="shared" si="81"/>
        <v>2712</v>
      </c>
    </row>
    <row r="729" spans="1:36">
      <c r="A729" s="9" t="s">
        <v>107</v>
      </c>
      <c r="B729" s="9" t="s">
        <v>115</v>
      </c>
      <c r="C729" s="9" t="str">
        <f t="shared" si="77"/>
        <v>Rural SW WA (Cowlitz-Grays Harbor -Lewis - Mason -Pacific-Wahkiakum)</v>
      </c>
      <c r="D729" s="5" t="s">
        <v>98</v>
      </c>
      <c r="E729" s="7" t="s">
        <v>35</v>
      </c>
      <c r="F729" s="44">
        <f t="shared" si="80"/>
        <v>26</v>
      </c>
      <c r="G729">
        <v>26</v>
      </c>
      <c r="H729">
        <v>41</v>
      </c>
      <c r="I729">
        <v>29</v>
      </c>
      <c r="J729">
        <v>28</v>
      </c>
      <c r="K729">
        <v>31</v>
      </c>
      <c r="L729">
        <v>35</v>
      </c>
      <c r="M729">
        <v>29</v>
      </c>
      <c r="N729">
        <v>34</v>
      </c>
      <c r="O729">
        <v>47</v>
      </c>
      <c r="P729">
        <v>48</v>
      </c>
      <c r="Q729">
        <v>36</v>
      </c>
      <c r="R729">
        <v>59</v>
      </c>
      <c r="S729" s="47">
        <v>0</v>
      </c>
      <c r="T729" s="47">
        <v>8</v>
      </c>
      <c r="U729" s="72">
        <f t="shared" si="78"/>
        <v>477</v>
      </c>
      <c r="V729" s="9">
        <f t="shared" si="79"/>
        <v>198</v>
      </c>
      <c r="AI729">
        <v>26</v>
      </c>
      <c r="AJ729" s="9">
        <f t="shared" si="81"/>
        <v>26</v>
      </c>
    </row>
    <row r="730" spans="1:36">
      <c r="A730" s="9" t="s">
        <v>107</v>
      </c>
      <c r="B730" s="9" t="s">
        <v>115</v>
      </c>
      <c r="C730" s="9" t="str">
        <f t="shared" si="77"/>
        <v>SE WA (Adams-Asotin-Columia-Garfield-Walla Walla-Whitman)</v>
      </c>
      <c r="D730" s="5" t="s">
        <v>99</v>
      </c>
      <c r="E730" s="7" t="s">
        <v>36</v>
      </c>
      <c r="F730" s="44">
        <f t="shared" si="80"/>
        <v>539</v>
      </c>
      <c r="G730">
        <v>637</v>
      </c>
      <c r="H730">
        <v>602</v>
      </c>
      <c r="I730">
        <v>608</v>
      </c>
      <c r="J730">
        <v>614</v>
      </c>
      <c r="K730">
        <v>616</v>
      </c>
      <c r="L730">
        <v>673</v>
      </c>
      <c r="M730">
        <v>672</v>
      </c>
      <c r="N730">
        <v>671</v>
      </c>
      <c r="O730">
        <v>697</v>
      </c>
      <c r="P730">
        <v>713</v>
      </c>
      <c r="Q730">
        <v>812</v>
      </c>
      <c r="R730">
        <v>695</v>
      </c>
      <c r="S730" s="47">
        <v>169</v>
      </c>
      <c r="T730" s="47">
        <v>70</v>
      </c>
      <c r="U730" s="72">
        <f t="shared" si="78"/>
        <v>8788</v>
      </c>
      <c r="V730" s="9">
        <f t="shared" si="79"/>
        <v>3156</v>
      </c>
      <c r="AH730">
        <v>44</v>
      </c>
      <c r="AI730">
        <v>583</v>
      </c>
      <c r="AJ730" s="9">
        <f t="shared" si="81"/>
        <v>539</v>
      </c>
    </row>
    <row r="731" spans="1:36">
      <c r="A731" s="9" t="s">
        <v>107</v>
      </c>
      <c r="B731" s="9" t="s">
        <v>115</v>
      </c>
      <c r="C731" s="9" t="str">
        <f t="shared" si="77"/>
        <v>Whatcom</v>
      </c>
      <c r="D731" s="5" t="s">
        <v>100</v>
      </c>
      <c r="E731" s="7" t="s">
        <v>37</v>
      </c>
      <c r="F731" s="44">
        <f t="shared" si="80"/>
        <v>1809</v>
      </c>
      <c r="G731">
        <v>2001</v>
      </c>
      <c r="H731">
        <v>2037</v>
      </c>
      <c r="I731">
        <v>2020</v>
      </c>
      <c r="J731">
        <v>2049</v>
      </c>
      <c r="K731">
        <v>2048</v>
      </c>
      <c r="L731">
        <v>2104</v>
      </c>
      <c r="M731">
        <v>2128</v>
      </c>
      <c r="N731">
        <v>2046</v>
      </c>
      <c r="O731">
        <v>2192</v>
      </c>
      <c r="P731">
        <v>2176</v>
      </c>
      <c r="Q731">
        <v>1853</v>
      </c>
      <c r="R731">
        <v>1786</v>
      </c>
      <c r="S731" s="47">
        <v>156</v>
      </c>
      <c r="T731" s="47">
        <v>638</v>
      </c>
      <c r="U731" s="72">
        <f t="shared" si="78"/>
        <v>27043</v>
      </c>
      <c r="V731" s="9">
        <f t="shared" si="79"/>
        <v>8801</v>
      </c>
      <c r="AH731">
        <v>16</v>
      </c>
      <c r="AI731">
        <v>1825</v>
      </c>
      <c r="AJ731" s="9">
        <f t="shared" si="81"/>
        <v>1809</v>
      </c>
    </row>
    <row r="732" spans="1:36">
      <c r="A732" s="9" t="s">
        <v>107</v>
      </c>
      <c r="B732" s="9" t="s">
        <v>115</v>
      </c>
      <c r="C732" s="9" t="str">
        <f t="shared" si="77"/>
        <v>SE WA (Adams-Asotin-Columia-Garfield-Walla Walla-Whitman)</v>
      </c>
      <c r="D732" s="5" t="s">
        <v>101</v>
      </c>
      <c r="E732" s="7" t="s">
        <v>38</v>
      </c>
      <c r="F732" s="44">
        <f t="shared" si="80"/>
        <v>331</v>
      </c>
      <c r="G732">
        <v>313</v>
      </c>
      <c r="H732">
        <v>339</v>
      </c>
      <c r="I732">
        <v>335</v>
      </c>
      <c r="J732">
        <v>310</v>
      </c>
      <c r="K732">
        <v>336</v>
      </c>
      <c r="L732">
        <v>307</v>
      </c>
      <c r="M732">
        <v>357</v>
      </c>
      <c r="N732">
        <v>366</v>
      </c>
      <c r="O732">
        <v>345</v>
      </c>
      <c r="P732">
        <v>371</v>
      </c>
      <c r="Q732">
        <v>329</v>
      </c>
      <c r="R732">
        <v>330</v>
      </c>
      <c r="S732" s="47">
        <v>0</v>
      </c>
      <c r="T732" s="47">
        <v>18</v>
      </c>
      <c r="U732" s="72">
        <f t="shared" si="78"/>
        <v>4387</v>
      </c>
      <c r="V732" s="9">
        <f t="shared" si="79"/>
        <v>1393</v>
      </c>
      <c r="AI732">
        <v>331</v>
      </c>
      <c r="AJ732" s="9">
        <f t="shared" si="81"/>
        <v>331</v>
      </c>
    </row>
    <row r="733" spans="1:36" s="19" customFormat="1">
      <c r="A733" s="19" t="s">
        <v>107</v>
      </c>
      <c r="B733" s="19" t="s">
        <v>115</v>
      </c>
      <c r="C733" s="19" t="str">
        <f t="shared" ref="C733:C796" si="82">VLOOKUP(D733,$AL$4:$AN$42,3,)</f>
        <v>Central WA (Grant-Kittitas-Klickitat-Skamania-Yakima)</v>
      </c>
      <c r="D733" s="38" t="s">
        <v>102</v>
      </c>
      <c r="E733" s="39" t="s">
        <v>39</v>
      </c>
      <c r="F733" s="45">
        <f t="shared" si="80"/>
        <v>3377</v>
      </c>
      <c r="G733" s="19">
        <v>3810</v>
      </c>
      <c r="H733" s="19">
        <v>3826</v>
      </c>
      <c r="I733" s="19">
        <v>3844</v>
      </c>
      <c r="J733" s="19">
        <v>4007</v>
      </c>
      <c r="K733" s="19">
        <v>4127</v>
      </c>
      <c r="L733" s="19">
        <v>4276</v>
      </c>
      <c r="M733" s="19">
        <v>4410</v>
      </c>
      <c r="N733" s="19">
        <v>4394</v>
      </c>
      <c r="O733" s="19">
        <v>4353</v>
      </c>
      <c r="P733" s="19">
        <v>4117</v>
      </c>
      <c r="Q733" s="19">
        <v>4237</v>
      </c>
      <c r="R733" s="19">
        <v>4201</v>
      </c>
      <c r="S733" s="48">
        <v>137</v>
      </c>
      <c r="T733" s="48">
        <v>358</v>
      </c>
      <c r="U733" s="72">
        <f t="shared" si="78"/>
        <v>53474</v>
      </c>
      <c r="V733" s="9">
        <f t="shared" si="79"/>
        <v>17403</v>
      </c>
      <c r="AH733" s="19">
        <v>69</v>
      </c>
      <c r="AI733" s="19">
        <v>3446</v>
      </c>
      <c r="AJ733" s="19">
        <f t="shared" si="81"/>
        <v>3377</v>
      </c>
    </row>
    <row r="734" spans="1:36">
      <c r="A734" s="9" t="s">
        <v>106</v>
      </c>
      <c r="B734" s="9" t="s">
        <v>115</v>
      </c>
      <c r="C734" s="9" t="str">
        <f t="shared" si="82"/>
        <v>SE WA (Adams-Asotin-Columia-Garfield-Walla Walla-Whitman)</v>
      </c>
      <c r="D734" s="5" t="s">
        <v>64</v>
      </c>
      <c r="E734" s="7" t="s">
        <v>1</v>
      </c>
      <c r="F734" s="44">
        <f>AJ734</f>
        <v>395</v>
      </c>
      <c r="G734">
        <v>404</v>
      </c>
      <c r="H734">
        <v>381</v>
      </c>
      <c r="I734">
        <v>416</v>
      </c>
      <c r="J734">
        <v>421</v>
      </c>
      <c r="K734">
        <v>403</v>
      </c>
      <c r="L734">
        <v>457</v>
      </c>
      <c r="M734">
        <v>417</v>
      </c>
      <c r="N734">
        <v>402</v>
      </c>
      <c r="O734">
        <v>394</v>
      </c>
      <c r="P734">
        <v>367</v>
      </c>
      <c r="Q734">
        <v>345</v>
      </c>
      <c r="R734">
        <v>364</v>
      </c>
      <c r="S734" s="47">
        <v>8</v>
      </c>
      <c r="T734" s="47">
        <v>7</v>
      </c>
      <c r="U734" s="72">
        <f t="shared" si="78"/>
        <v>5181</v>
      </c>
      <c r="V734" s="9">
        <f t="shared" si="79"/>
        <v>1485</v>
      </c>
      <c r="AI734">
        <v>395</v>
      </c>
      <c r="AJ734" s="9">
        <f t="shared" si="81"/>
        <v>395</v>
      </c>
    </row>
    <row r="735" spans="1:36">
      <c r="A735" s="9" t="s">
        <v>106</v>
      </c>
      <c r="B735" s="9" t="s">
        <v>115</v>
      </c>
      <c r="C735" s="9" t="str">
        <f t="shared" si="82"/>
        <v>SE WA (Adams-Asotin-Columia-Garfield-Walla Walla-Whitman)</v>
      </c>
      <c r="D735" s="5" t="s">
        <v>65</v>
      </c>
      <c r="E735" s="7" t="s">
        <v>2</v>
      </c>
      <c r="F735" s="44">
        <f t="shared" ref="F735:F772" si="83">AJ735</f>
        <v>250</v>
      </c>
      <c r="G735">
        <v>232</v>
      </c>
      <c r="H735">
        <v>225</v>
      </c>
      <c r="I735">
        <v>234</v>
      </c>
      <c r="J735">
        <v>209</v>
      </c>
      <c r="K735">
        <v>212</v>
      </c>
      <c r="L735">
        <v>240</v>
      </c>
      <c r="M735">
        <v>259</v>
      </c>
      <c r="N735">
        <v>274</v>
      </c>
      <c r="O735">
        <v>264</v>
      </c>
      <c r="P735">
        <v>260</v>
      </c>
      <c r="Q735">
        <v>273</v>
      </c>
      <c r="R735">
        <v>277</v>
      </c>
      <c r="S735" s="47">
        <v>37</v>
      </c>
      <c r="T735" s="47">
        <v>8</v>
      </c>
      <c r="U735" s="72">
        <f t="shared" si="78"/>
        <v>3254</v>
      </c>
      <c r="V735" s="9">
        <f t="shared" si="79"/>
        <v>1119</v>
      </c>
      <c r="AI735" s="9">
        <v>250</v>
      </c>
      <c r="AJ735" s="9">
        <f t="shared" si="81"/>
        <v>250</v>
      </c>
    </row>
    <row r="736" spans="1:36">
      <c r="A736" s="9" t="s">
        <v>106</v>
      </c>
      <c r="B736" s="9" t="s">
        <v>115</v>
      </c>
      <c r="C736" s="9" t="str">
        <f t="shared" si="82"/>
        <v>Benton-Franklin</v>
      </c>
      <c r="D736" s="5" t="s">
        <v>66</v>
      </c>
      <c r="E736" s="7" t="s">
        <v>3</v>
      </c>
      <c r="F736" s="44">
        <f t="shared" si="83"/>
        <v>2742</v>
      </c>
      <c r="G736">
        <v>2712</v>
      </c>
      <c r="H736">
        <v>2919</v>
      </c>
      <c r="I736">
        <v>2854</v>
      </c>
      <c r="J736">
        <v>2848</v>
      </c>
      <c r="K736">
        <v>3010</v>
      </c>
      <c r="L736">
        <v>3006</v>
      </c>
      <c r="M736">
        <v>3087</v>
      </c>
      <c r="N736">
        <v>2977</v>
      </c>
      <c r="O736">
        <v>2810</v>
      </c>
      <c r="P736">
        <v>2859</v>
      </c>
      <c r="Q736">
        <v>3050</v>
      </c>
      <c r="R736">
        <v>3082</v>
      </c>
      <c r="S736" s="47">
        <v>64</v>
      </c>
      <c r="T736" s="47">
        <v>339</v>
      </c>
      <c r="U736" s="72">
        <f t="shared" si="78"/>
        <v>38359</v>
      </c>
      <c r="V736" s="9">
        <f t="shared" si="79"/>
        <v>12204</v>
      </c>
      <c r="AI736" s="9">
        <v>2742</v>
      </c>
      <c r="AJ736" s="9">
        <f t="shared" si="81"/>
        <v>2742</v>
      </c>
    </row>
    <row r="737" spans="1:36">
      <c r="A737" s="9" t="s">
        <v>106</v>
      </c>
      <c r="B737" s="9" t="s">
        <v>115</v>
      </c>
      <c r="C737" s="9" t="str">
        <f t="shared" si="82"/>
        <v>Chelan-Douglas-Okanogan</v>
      </c>
      <c r="D737" s="5" t="s">
        <v>67</v>
      </c>
      <c r="E737" s="7" t="s">
        <v>4</v>
      </c>
      <c r="F737" s="44">
        <f t="shared" si="83"/>
        <v>884</v>
      </c>
      <c r="G737">
        <v>872</v>
      </c>
      <c r="H737">
        <v>930</v>
      </c>
      <c r="I737">
        <v>947</v>
      </c>
      <c r="J737">
        <v>996</v>
      </c>
      <c r="K737">
        <v>993</v>
      </c>
      <c r="L737">
        <v>1070</v>
      </c>
      <c r="M737">
        <v>979</v>
      </c>
      <c r="N737">
        <v>1046</v>
      </c>
      <c r="O737">
        <v>977</v>
      </c>
      <c r="P737">
        <v>1023</v>
      </c>
      <c r="Q737">
        <v>1006</v>
      </c>
      <c r="R737">
        <v>1000</v>
      </c>
      <c r="S737" s="47">
        <v>67</v>
      </c>
      <c r="T737" s="47">
        <v>217</v>
      </c>
      <c r="U737" s="72">
        <f t="shared" si="78"/>
        <v>13007</v>
      </c>
      <c r="V737" s="9">
        <f t="shared" si="79"/>
        <v>4290</v>
      </c>
      <c r="AI737" s="9">
        <v>884</v>
      </c>
      <c r="AJ737" s="9">
        <f t="shared" si="81"/>
        <v>884</v>
      </c>
    </row>
    <row r="738" spans="1:36">
      <c r="A738" s="9" t="s">
        <v>106</v>
      </c>
      <c r="B738" s="9" t="s">
        <v>115</v>
      </c>
      <c r="C738" s="9" t="str">
        <f t="shared" si="82"/>
        <v>Clallam-Jefferson-Kitsap</v>
      </c>
      <c r="D738" s="5" t="s">
        <v>68</v>
      </c>
      <c r="E738" s="7" t="s">
        <v>5</v>
      </c>
      <c r="F738" s="44">
        <f t="shared" si="83"/>
        <v>613</v>
      </c>
      <c r="G738">
        <v>655</v>
      </c>
      <c r="H738">
        <v>644</v>
      </c>
      <c r="I738">
        <v>659</v>
      </c>
      <c r="J738">
        <v>653</v>
      </c>
      <c r="K738">
        <v>616</v>
      </c>
      <c r="L738">
        <v>676</v>
      </c>
      <c r="M738">
        <v>691</v>
      </c>
      <c r="N738">
        <v>641</v>
      </c>
      <c r="O738">
        <v>857</v>
      </c>
      <c r="P738">
        <v>1153</v>
      </c>
      <c r="Q738">
        <v>1222</v>
      </c>
      <c r="R738">
        <v>1438</v>
      </c>
      <c r="S738" s="47">
        <v>9</v>
      </c>
      <c r="T738" s="47">
        <v>185</v>
      </c>
      <c r="U738" s="72">
        <f t="shared" si="78"/>
        <v>10712</v>
      </c>
      <c r="V738" s="9">
        <f t="shared" si="79"/>
        <v>4864</v>
      </c>
      <c r="AI738" s="9">
        <v>613</v>
      </c>
      <c r="AJ738" s="9">
        <f t="shared" si="81"/>
        <v>613</v>
      </c>
    </row>
    <row r="739" spans="1:36">
      <c r="A739" s="9" t="s">
        <v>106</v>
      </c>
      <c r="B739" s="9" t="s">
        <v>115</v>
      </c>
      <c r="C739" s="9" t="str">
        <f t="shared" si="82"/>
        <v>Clark</v>
      </c>
      <c r="D739" s="5" t="s">
        <v>69</v>
      </c>
      <c r="E739" s="6" t="s">
        <v>6</v>
      </c>
      <c r="F739" s="44">
        <f t="shared" si="83"/>
        <v>5465</v>
      </c>
      <c r="G739">
        <v>5628</v>
      </c>
      <c r="H739">
        <v>5725</v>
      </c>
      <c r="I739">
        <v>5825</v>
      </c>
      <c r="J739">
        <v>5951</v>
      </c>
      <c r="K739">
        <v>6098</v>
      </c>
      <c r="L739">
        <v>6365</v>
      </c>
      <c r="M739">
        <v>6420</v>
      </c>
      <c r="N739">
        <v>6270</v>
      </c>
      <c r="O739">
        <v>6224</v>
      </c>
      <c r="P739">
        <v>6196</v>
      </c>
      <c r="Q739">
        <v>6147</v>
      </c>
      <c r="R739">
        <v>6022</v>
      </c>
      <c r="S739" s="47">
        <v>483</v>
      </c>
      <c r="T739" s="47">
        <v>1078</v>
      </c>
      <c r="U739" s="72">
        <f t="shared" si="78"/>
        <v>79897</v>
      </c>
      <c r="V739" s="9">
        <f t="shared" si="79"/>
        <v>26150</v>
      </c>
      <c r="AI739" s="9">
        <v>5465</v>
      </c>
      <c r="AJ739" s="9">
        <f t="shared" si="81"/>
        <v>5465</v>
      </c>
    </row>
    <row r="740" spans="1:36">
      <c r="A740" s="9" t="s">
        <v>106</v>
      </c>
      <c r="B740" s="9" t="s">
        <v>115</v>
      </c>
      <c r="C740" s="9" t="str">
        <f t="shared" si="82"/>
        <v>SE WA (Adams-Asotin-Columia-Garfield-Walla Walla-Whitman)</v>
      </c>
      <c r="D740" s="5" t="s">
        <v>70</v>
      </c>
      <c r="E740" s="6" t="s">
        <v>7</v>
      </c>
      <c r="F740" s="44">
        <f t="shared" si="83"/>
        <v>40</v>
      </c>
      <c r="G740">
        <v>30</v>
      </c>
      <c r="H740">
        <v>23</v>
      </c>
      <c r="I740">
        <v>42</v>
      </c>
      <c r="J740">
        <v>34</v>
      </c>
      <c r="K740">
        <v>39</v>
      </c>
      <c r="L740">
        <v>32</v>
      </c>
      <c r="M740">
        <v>40</v>
      </c>
      <c r="N740">
        <v>37</v>
      </c>
      <c r="O740">
        <v>30</v>
      </c>
      <c r="P740">
        <v>28</v>
      </c>
      <c r="Q740">
        <v>30</v>
      </c>
      <c r="R740">
        <v>26</v>
      </c>
      <c r="S740" s="47">
        <v>7</v>
      </c>
      <c r="T740" s="47">
        <v>4</v>
      </c>
      <c r="U740" s="72">
        <f t="shared" si="78"/>
        <v>442</v>
      </c>
      <c r="V740" s="9">
        <f t="shared" si="79"/>
        <v>125</v>
      </c>
      <c r="AI740" s="9">
        <v>40</v>
      </c>
      <c r="AJ740" s="9">
        <f t="shared" si="81"/>
        <v>40</v>
      </c>
    </row>
    <row r="741" spans="1:36">
      <c r="A741" s="9" t="s">
        <v>106</v>
      </c>
      <c r="B741" s="9" t="s">
        <v>115</v>
      </c>
      <c r="C741" s="9" t="str">
        <f t="shared" si="82"/>
        <v>Rural SW WA (Cowlitz-Grays Harbor -Lewis - Mason -Pacific-Wahkiakum)</v>
      </c>
      <c r="D741" s="5" t="s">
        <v>71</v>
      </c>
      <c r="E741" s="6" t="s">
        <v>8</v>
      </c>
      <c r="F741" s="44">
        <f t="shared" si="83"/>
        <v>1297</v>
      </c>
      <c r="G741">
        <v>1274</v>
      </c>
      <c r="H741">
        <v>1300</v>
      </c>
      <c r="I741">
        <v>1317</v>
      </c>
      <c r="J741">
        <v>1313</v>
      </c>
      <c r="K741">
        <v>1302</v>
      </c>
      <c r="L741">
        <v>1412</v>
      </c>
      <c r="M741">
        <v>1368</v>
      </c>
      <c r="N741">
        <v>1351</v>
      </c>
      <c r="O741">
        <v>1399</v>
      </c>
      <c r="P741">
        <v>1261</v>
      </c>
      <c r="Q741">
        <v>1205</v>
      </c>
      <c r="R741">
        <v>1293</v>
      </c>
      <c r="S741" s="47">
        <v>28</v>
      </c>
      <c r="T741" s="47">
        <v>219</v>
      </c>
      <c r="U741" s="72">
        <f t="shared" si="78"/>
        <v>17339</v>
      </c>
      <c r="V741" s="9">
        <f t="shared" si="79"/>
        <v>5405</v>
      </c>
      <c r="AI741" s="9">
        <v>1297</v>
      </c>
      <c r="AJ741" s="9">
        <f t="shared" si="81"/>
        <v>1297</v>
      </c>
    </row>
    <row r="742" spans="1:36">
      <c r="A742" s="9" t="s">
        <v>106</v>
      </c>
      <c r="B742" s="9" t="s">
        <v>115</v>
      </c>
      <c r="C742" s="9" t="str">
        <f t="shared" si="82"/>
        <v>Chelan-Douglas-Okanogan</v>
      </c>
      <c r="D742" s="5" t="s">
        <v>72</v>
      </c>
      <c r="E742" s="6" t="s">
        <v>9</v>
      </c>
      <c r="F742" s="44">
        <f t="shared" si="83"/>
        <v>533</v>
      </c>
      <c r="G742">
        <v>532</v>
      </c>
      <c r="H742">
        <v>518</v>
      </c>
      <c r="I742">
        <v>601</v>
      </c>
      <c r="J742">
        <v>559</v>
      </c>
      <c r="K742">
        <v>602</v>
      </c>
      <c r="L742">
        <v>683</v>
      </c>
      <c r="M742">
        <v>588</v>
      </c>
      <c r="N742">
        <v>624</v>
      </c>
      <c r="O742">
        <v>555</v>
      </c>
      <c r="P742">
        <v>547</v>
      </c>
      <c r="Q742">
        <v>547</v>
      </c>
      <c r="R742">
        <v>556</v>
      </c>
      <c r="S742" s="47">
        <v>0</v>
      </c>
      <c r="T742" s="47">
        <v>84</v>
      </c>
      <c r="U742" s="72">
        <f t="shared" si="78"/>
        <v>7529</v>
      </c>
      <c r="V742" s="9">
        <f t="shared" si="79"/>
        <v>2289</v>
      </c>
      <c r="AI742" s="9">
        <v>533</v>
      </c>
      <c r="AJ742" s="9">
        <f t="shared" si="81"/>
        <v>533</v>
      </c>
    </row>
    <row r="743" spans="1:36">
      <c r="A743" s="9" t="s">
        <v>106</v>
      </c>
      <c r="B743" s="9" t="s">
        <v>115</v>
      </c>
      <c r="C743" s="9" t="str">
        <f t="shared" si="82"/>
        <v>NE WA (Ferry, Stevens, Lincoln, Pend Orielle)</v>
      </c>
      <c r="D743" s="5" t="s">
        <v>73</v>
      </c>
      <c r="E743" s="6" t="s">
        <v>10</v>
      </c>
      <c r="F743" s="44">
        <f t="shared" si="83"/>
        <v>61</v>
      </c>
      <c r="G743">
        <v>64</v>
      </c>
      <c r="H743">
        <v>65</v>
      </c>
      <c r="I743">
        <v>73</v>
      </c>
      <c r="J743">
        <v>65</v>
      </c>
      <c r="K743">
        <v>60</v>
      </c>
      <c r="L743">
        <v>63</v>
      </c>
      <c r="M743">
        <v>74</v>
      </c>
      <c r="N743">
        <v>56</v>
      </c>
      <c r="O743">
        <v>61</v>
      </c>
      <c r="P743">
        <v>54</v>
      </c>
      <c r="Q743">
        <v>54</v>
      </c>
      <c r="R743">
        <v>47</v>
      </c>
      <c r="S743" s="47">
        <v>66</v>
      </c>
      <c r="T743" s="47">
        <v>6</v>
      </c>
      <c r="U743" s="72">
        <f t="shared" si="78"/>
        <v>869</v>
      </c>
      <c r="V743" s="9">
        <f t="shared" si="79"/>
        <v>288</v>
      </c>
      <c r="AI743" s="9">
        <v>61</v>
      </c>
      <c r="AJ743" s="9">
        <f t="shared" si="81"/>
        <v>61</v>
      </c>
    </row>
    <row r="744" spans="1:36">
      <c r="A744" s="9" t="s">
        <v>106</v>
      </c>
      <c r="B744" s="9" t="s">
        <v>115</v>
      </c>
      <c r="C744" s="9" t="str">
        <f t="shared" si="82"/>
        <v>Benton-Franklin</v>
      </c>
      <c r="D744" s="5" t="s">
        <v>74</v>
      </c>
      <c r="E744" s="6" t="s">
        <v>11</v>
      </c>
      <c r="F744" s="44">
        <f t="shared" si="83"/>
        <v>1511</v>
      </c>
      <c r="G744">
        <v>1625</v>
      </c>
      <c r="H744">
        <v>1586</v>
      </c>
      <c r="I744">
        <v>1608</v>
      </c>
      <c r="J744">
        <v>1647</v>
      </c>
      <c r="K744">
        <v>1703</v>
      </c>
      <c r="L744">
        <v>1716</v>
      </c>
      <c r="M744">
        <v>1656</v>
      </c>
      <c r="N744">
        <v>1633</v>
      </c>
      <c r="O744">
        <v>1619</v>
      </c>
      <c r="P744">
        <v>1527</v>
      </c>
      <c r="Q744">
        <v>1511</v>
      </c>
      <c r="R744">
        <v>1592</v>
      </c>
      <c r="S744" s="47">
        <v>27</v>
      </c>
      <c r="T744" s="47">
        <v>409</v>
      </c>
      <c r="U744" s="72">
        <f t="shared" si="78"/>
        <v>21370</v>
      </c>
      <c r="V744" s="9">
        <f t="shared" si="79"/>
        <v>6685</v>
      </c>
      <c r="AI744" s="9">
        <v>1511</v>
      </c>
      <c r="AJ744" s="9">
        <f t="shared" si="81"/>
        <v>1511</v>
      </c>
    </row>
    <row r="745" spans="1:36">
      <c r="A745" s="9" t="s">
        <v>106</v>
      </c>
      <c r="B745" s="9" t="s">
        <v>115</v>
      </c>
      <c r="C745" s="9" t="str">
        <f t="shared" si="82"/>
        <v>SE WA (Adams-Asotin-Columia-Garfield-Walla Walla-Whitman)</v>
      </c>
      <c r="D745" s="5" t="s">
        <v>75</v>
      </c>
      <c r="E745" s="6" t="s">
        <v>12</v>
      </c>
      <c r="F745" s="44">
        <f t="shared" si="83"/>
        <v>17</v>
      </c>
      <c r="G745">
        <v>25</v>
      </c>
      <c r="H745">
        <v>30</v>
      </c>
      <c r="I745">
        <v>21</v>
      </c>
      <c r="J745">
        <v>19</v>
      </c>
      <c r="K745">
        <v>28</v>
      </c>
      <c r="L745">
        <v>28</v>
      </c>
      <c r="M745">
        <v>25</v>
      </c>
      <c r="N745">
        <v>28</v>
      </c>
      <c r="O745">
        <v>21</v>
      </c>
      <c r="P745">
        <v>25</v>
      </c>
      <c r="Q745">
        <v>21</v>
      </c>
      <c r="R745">
        <v>23</v>
      </c>
      <c r="S745" s="47">
        <v>0</v>
      </c>
      <c r="T745" s="47">
        <v>0</v>
      </c>
      <c r="U745" s="72">
        <f t="shared" si="78"/>
        <v>311</v>
      </c>
      <c r="V745" s="9">
        <f t="shared" si="79"/>
        <v>90</v>
      </c>
      <c r="AI745" s="9">
        <v>17</v>
      </c>
      <c r="AJ745" s="9">
        <f t="shared" si="81"/>
        <v>17</v>
      </c>
    </row>
    <row r="746" spans="1:36">
      <c r="A746" s="9" t="s">
        <v>106</v>
      </c>
      <c r="B746" s="9" t="s">
        <v>115</v>
      </c>
      <c r="C746" s="9" t="str">
        <f t="shared" si="82"/>
        <v>Central WA (Grant-Kittitas-Klickitat-Skamania-Yakima)</v>
      </c>
      <c r="D746" s="5" t="s">
        <v>76</v>
      </c>
      <c r="E746" s="6" t="s">
        <v>13</v>
      </c>
      <c r="F746" s="44">
        <f t="shared" si="83"/>
        <v>1576</v>
      </c>
      <c r="G746">
        <v>1560</v>
      </c>
      <c r="H746">
        <v>1639</v>
      </c>
      <c r="I746">
        <v>1725</v>
      </c>
      <c r="J746">
        <v>1647</v>
      </c>
      <c r="K746">
        <v>1673</v>
      </c>
      <c r="L746">
        <v>1766</v>
      </c>
      <c r="M746">
        <v>1718</v>
      </c>
      <c r="N746">
        <v>1692</v>
      </c>
      <c r="O746">
        <v>1618</v>
      </c>
      <c r="P746">
        <v>1575</v>
      </c>
      <c r="Q746">
        <v>1439</v>
      </c>
      <c r="R746">
        <v>1327</v>
      </c>
      <c r="S746" s="47">
        <v>204</v>
      </c>
      <c r="T746" s="47">
        <v>307</v>
      </c>
      <c r="U746" s="72">
        <f t="shared" si="78"/>
        <v>21466</v>
      </c>
      <c r="V746" s="9">
        <f t="shared" si="79"/>
        <v>6470</v>
      </c>
      <c r="AI746" s="9">
        <v>1576</v>
      </c>
      <c r="AJ746" s="9">
        <f t="shared" si="81"/>
        <v>1576</v>
      </c>
    </row>
    <row r="747" spans="1:36">
      <c r="A747" s="9" t="s">
        <v>106</v>
      </c>
      <c r="B747" s="9" t="s">
        <v>115</v>
      </c>
      <c r="C747" s="9" t="str">
        <f t="shared" si="82"/>
        <v>Rural SW WA (Cowlitz-Grays Harbor -Lewis - Mason -Pacific-Wahkiakum)</v>
      </c>
      <c r="D747" s="5" t="s">
        <v>77</v>
      </c>
      <c r="E747" s="6" t="s">
        <v>14</v>
      </c>
      <c r="F747" s="44">
        <f t="shared" si="83"/>
        <v>763</v>
      </c>
      <c r="G747">
        <v>797</v>
      </c>
      <c r="H747">
        <v>783</v>
      </c>
      <c r="I747">
        <v>805</v>
      </c>
      <c r="J747">
        <v>861</v>
      </c>
      <c r="K747">
        <v>850</v>
      </c>
      <c r="L747">
        <v>844</v>
      </c>
      <c r="M747">
        <v>856</v>
      </c>
      <c r="N747">
        <v>804</v>
      </c>
      <c r="O747">
        <v>824</v>
      </c>
      <c r="P747">
        <v>769</v>
      </c>
      <c r="Q747">
        <v>788</v>
      </c>
      <c r="R747">
        <v>767</v>
      </c>
      <c r="S747" s="47">
        <v>93</v>
      </c>
      <c r="T747" s="47">
        <v>100</v>
      </c>
      <c r="U747" s="72">
        <f t="shared" si="78"/>
        <v>10704</v>
      </c>
      <c r="V747" s="9">
        <f t="shared" si="79"/>
        <v>3341</v>
      </c>
      <c r="AI747" s="9">
        <v>763</v>
      </c>
      <c r="AJ747" s="9">
        <f t="shared" si="81"/>
        <v>763</v>
      </c>
    </row>
    <row r="748" spans="1:36">
      <c r="A748" s="9" t="s">
        <v>106</v>
      </c>
      <c r="B748" s="9" t="s">
        <v>115</v>
      </c>
      <c r="C748" s="9" t="str">
        <f t="shared" si="82"/>
        <v>Skagit-San Juan -Island</v>
      </c>
      <c r="D748" s="5" t="s">
        <v>78</v>
      </c>
      <c r="E748" s="7" t="s">
        <v>15</v>
      </c>
      <c r="F748" s="44">
        <f t="shared" si="83"/>
        <v>687</v>
      </c>
      <c r="G748">
        <v>646</v>
      </c>
      <c r="H748">
        <v>637</v>
      </c>
      <c r="I748">
        <v>676</v>
      </c>
      <c r="J748">
        <v>658</v>
      </c>
      <c r="K748">
        <v>606</v>
      </c>
      <c r="L748">
        <v>646</v>
      </c>
      <c r="M748">
        <v>645</v>
      </c>
      <c r="N748">
        <v>622</v>
      </c>
      <c r="O748">
        <v>623</v>
      </c>
      <c r="P748">
        <v>619</v>
      </c>
      <c r="Q748">
        <v>531</v>
      </c>
      <c r="R748">
        <v>578</v>
      </c>
      <c r="S748" s="47">
        <v>79</v>
      </c>
      <c r="T748" s="47">
        <v>103</v>
      </c>
      <c r="U748" s="72">
        <f t="shared" si="78"/>
        <v>8356</v>
      </c>
      <c r="V748" s="9">
        <f t="shared" si="79"/>
        <v>2533</v>
      </c>
      <c r="AI748" s="9">
        <v>687</v>
      </c>
      <c r="AJ748" s="9">
        <f t="shared" si="81"/>
        <v>687</v>
      </c>
    </row>
    <row r="749" spans="1:36">
      <c r="A749" s="9" t="s">
        <v>106</v>
      </c>
      <c r="B749" s="9" t="s">
        <v>115</v>
      </c>
      <c r="C749" s="9" t="str">
        <f t="shared" si="82"/>
        <v>Clallam-Jefferson-Kitsap</v>
      </c>
      <c r="D749" s="5" t="s">
        <v>79</v>
      </c>
      <c r="E749" s="6" t="s">
        <v>16</v>
      </c>
      <c r="F749" s="44">
        <f t="shared" si="83"/>
        <v>218</v>
      </c>
      <c r="G749">
        <v>219</v>
      </c>
      <c r="H749">
        <v>224</v>
      </c>
      <c r="I749">
        <v>263</v>
      </c>
      <c r="J749">
        <v>231</v>
      </c>
      <c r="K749">
        <v>232</v>
      </c>
      <c r="L749">
        <v>273</v>
      </c>
      <c r="M749">
        <v>213</v>
      </c>
      <c r="N749">
        <v>223</v>
      </c>
      <c r="O749">
        <v>210</v>
      </c>
      <c r="P749">
        <v>186</v>
      </c>
      <c r="Q749">
        <v>166</v>
      </c>
      <c r="R749">
        <v>174</v>
      </c>
      <c r="S749" s="47">
        <v>0</v>
      </c>
      <c r="T749" s="47">
        <v>37</v>
      </c>
      <c r="U749" s="72">
        <f t="shared" si="78"/>
        <v>2869</v>
      </c>
      <c r="V749" s="9">
        <f t="shared" si="79"/>
        <v>773</v>
      </c>
      <c r="AI749" s="9">
        <v>218</v>
      </c>
      <c r="AJ749" s="9">
        <f t="shared" si="81"/>
        <v>218</v>
      </c>
    </row>
    <row r="750" spans="1:36">
      <c r="A750" s="9" t="s">
        <v>106</v>
      </c>
      <c r="B750" s="9" t="s">
        <v>115</v>
      </c>
      <c r="C750" s="9" t="str">
        <f t="shared" si="82"/>
        <v>King</v>
      </c>
      <c r="D750" s="4" t="s">
        <v>80</v>
      </c>
      <c r="E750" s="7" t="s">
        <v>17</v>
      </c>
      <c r="F750" s="44">
        <f t="shared" si="83"/>
        <v>22344</v>
      </c>
      <c r="G750">
        <v>22956</v>
      </c>
      <c r="H750">
        <v>22876</v>
      </c>
      <c r="I750">
        <v>22960</v>
      </c>
      <c r="J750">
        <v>22988</v>
      </c>
      <c r="K750">
        <v>23669</v>
      </c>
      <c r="L750">
        <v>23423</v>
      </c>
      <c r="M750">
        <v>23225</v>
      </c>
      <c r="N750">
        <v>22299</v>
      </c>
      <c r="O750">
        <v>22365</v>
      </c>
      <c r="P750">
        <v>22293</v>
      </c>
      <c r="Q750">
        <v>20063</v>
      </c>
      <c r="R750">
        <v>19068</v>
      </c>
      <c r="S750" s="47">
        <v>1837</v>
      </c>
      <c r="T750" s="47">
        <v>5325</v>
      </c>
      <c r="U750" s="72">
        <f t="shared" si="78"/>
        <v>297691</v>
      </c>
      <c r="V750" s="9">
        <f t="shared" si="79"/>
        <v>90951</v>
      </c>
      <c r="AI750" s="9">
        <v>22344</v>
      </c>
      <c r="AJ750" s="9">
        <f t="shared" si="81"/>
        <v>22344</v>
      </c>
    </row>
    <row r="751" spans="1:36">
      <c r="A751" s="9" t="s">
        <v>106</v>
      </c>
      <c r="B751" s="9" t="s">
        <v>115</v>
      </c>
      <c r="C751" s="9" t="str">
        <f t="shared" si="82"/>
        <v>Clallam-Jefferson-Kitsap</v>
      </c>
      <c r="D751" s="5" t="s">
        <v>81</v>
      </c>
      <c r="E751" s="7" t="s">
        <v>18</v>
      </c>
      <c r="F751" s="44">
        <f t="shared" si="83"/>
        <v>2765</v>
      </c>
      <c r="G751">
        <v>2766</v>
      </c>
      <c r="H751">
        <v>2718</v>
      </c>
      <c r="I751">
        <v>2675</v>
      </c>
      <c r="J751">
        <v>2627</v>
      </c>
      <c r="K751">
        <v>2753</v>
      </c>
      <c r="L751">
        <v>2865</v>
      </c>
      <c r="M751">
        <v>2786</v>
      </c>
      <c r="N751">
        <v>2739</v>
      </c>
      <c r="O751">
        <v>2993</v>
      </c>
      <c r="P751">
        <v>2783</v>
      </c>
      <c r="Q751">
        <v>2685</v>
      </c>
      <c r="R751">
        <v>2819</v>
      </c>
      <c r="S751" s="47">
        <v>60</v>
      </c>
      <c r="T751" s="47">
        <v>703</v>
      </c>
      <c r="U751" s="72">
        <f t="shared" si="78"/>
        <v>36737</v>
      </c>
      <c r="V751" s="9">
        <f t="shared" si="79"/>
        <v>12043</v>
      </c>
      <c r="AI751" s="9">
        <v>2765</v>
      </c>
      <c r="AJ751" s="9">
        <f t="shared" si="81"/>
        <v>2765</v>
      </c>
    </row>
    <row r="752" spans="1:36">
      <c r="A752" s="9" t="s">
        <v>106</v>
      </c>
      <c r="B752" s="9" t="s">
        <v>115</v>
      </c>
      <c r="C752" s="9" t="str">
        <f t="shared" si="82"/>
        <v>Central WA (Grant-Kittitas-Klickitat-Skamania-Yakima)</v>
      </c>
      <c r="D752" s="5" t="s">
        <v>82</v>
      </c>
      <c r="E752" s="7" t="s">
        <v>19</v>
      </c>
      <c r="F752" s="44">
        <f t="shared" si="83"/>
        <v>367</v>
      </c>
      <c r="G752">
        <v>379</v>
      </c>
      <c r="H752">
        <v>418</v>
      </c>
      <c r="I752">
        <v>420</v>
      </c>
      <c r="J752">
        <v>415</v>
      </c>
      <c r="K752">
        <v>420</v>
      </c>
      <c r="L752">
        <v>439</v>
      </c>
      <c r="M752">
        <v>422</v>
      </c>
      <c r="N752">
        <v>384</v>
      </c>
      <c r="O752">
        <v>376</v>
      </c>
      <c r="P752">
        <v>422</v>
      </c>
      <c r="Q752">
        <v>393</v>
      </c>
      <c r="R752">
        <v>407</v>
      </c>
      <c r="S752" s="47">
        <v>1</v>
      </c>
      <c r="T752" s="47">
        <v>49</v>
      </c>
      <c r="U752" s="72">
        <f t="shared" si="78"/>
        <v>5312</v>
      </c>
      <c r="V752" s="9">
        <f t="shared" si="79"/>
        <v>1648</v>
      </c>
      <c r="AI752" s="9">
        <v>367</v>
      </c>
      <c r="AJ752" s="9">
        <f t="shared" si="81"/>
        <v>367</v>
      </c>
    </row>
    <row r="753" spans="1:36">
      <c r="A753" s="9" t="s">
        <v>106</v>
      </c>
      <c r="B753" s="9" t="s">
        <v>115</v>
      </c>
      <c r="C753" s="9" t="str">
        <f t="shared" si="82"/>
        <v>Central WA (Grant-Kittitas-Klickitat-Skamania-Yakima)</v>
      </c>
      <c r="D753" s="5" t="s">
        <v>83</v>
      </c>
      <c r="E753" s="7" t="s">
        <v>20</v>
      </c>
      <c r="F753" s="44">
        <f t="shared" si="83"/>
        <v>217</v>
      </c>
      <c r="G753">
        <v>240</v>
      </c>
      <c r="H753">
        <v>245</v>
      </c>
      <c r="I753">
        <v>244</v>
      </c>
      <c r="J753">
        <v>218</v>
      </c>
      <c r="K753">
        <v>240</v>
      </c>
      <c r="L753">
        <v>252</v>
      </c>
      <c r="M753">
        <v>260</v>
      </c>
      <c r="N753">
        <v>254</v>
      </c>
      <c r="O753">
        <v>240</v>
      </c>
      <c r="P753">
        <v>244</v>
      </c>
      <c r="Q753">
        <v>222</v>
      </c>
      <c r="R753">
        <v>233</v>
      </c>
      <c r="S753" s="47">
        <v>0</v>
      </c>
      <c r="T753" s="47">
        <v>15</v>
      </c>
      <c r="U753" s="72">
        <f t="shared" si="78"/>
        <v>3124</v>
      </c>
      <c r="V753" s="9">
        <f t="shared" si="79"/>
        <v>954</v>
      </c>
      <c r="AI753" s="9">
        <v>217</v>
      </c>
      <c r="AJ753" s="9">
        <f t="shared" si="81"/>
        <v>217</v>
      </c>
    </row>
    <row r="754" spans="1:36">
      <c r="A754" s="9" t="s">
        <v>106</v>
      </c>
      <c r="B754" s="9" t="s">
        <v>115</v>
      </c>
      <c r="C754" s="9" t="str">
        <f t="shared" si="82"/>
        <v>Rural SW WA (Cowlitz-Grays Harbor -Lewis - Mason -Pacific-Wahkiakum)</v>
      </c>
      <c r="D754" s="5" t="s">
        <v>84</v>
      </c>
      <c r="E754" s="7" t="s">
        <v>21</v>
      </c>
      <c r="F754" s="44">
        <f t="shared" si="83"/>
        <v>902</v>
      </c>
      <c r="G754">
        <v>898</v>
      </c>
      <c r="H754">
        <v>885</v>
      </c>
      <c r="I754">
        <v>928</v>
      </c>
      <c r="J754">
        <v>939</v>
      </c>
      <c r="K754">
        <v>927</v>
      </c>
      <c r="L754">
        <v>972</v>
      </c>
      <c r="M754">
        <v>907</v>
      </c>
      <c r="N754">
        <v>945</v>
      </c>
      <c r="O754">
        <v>937</v>
      </c>
      <c r="P754">
        <v>895</v>
      </c>
      <c r="Q754">
        <v>829</v>
      </c>
      <c r="R754">
        <v>859</v>
      </c>
      <c r="S754" s="47">
        <v>52</v>
      </c>
      <c r="T754" s="47">
        <v>185</v>
      </c>
      <c r="U754" s="72">
        <f t="shared" si="78"/>
        <v>12060</v>
      </c>
      <c r="V754" s="9">
        <f t="shared" si="79"/>
        <v>3757</v>
      </c>
      <c r="AI754" s="9">
        <v>902</v>
      </c>
      <c r="AJ754" s="9">
        <f t="shared" si="81"/>
        <v>902</v>
      </c>
    </row>
    <row r="755" spans="1:36">
      <c r="A755" s="9" t="s">
        <v>106</v>
      </c>
      <c r="B755" s="9" t="s">
        <v>115</v>
      </c>
      <c r="C755" s="9" t="str">
        <f t="shared" si="82"/>
        <v>NE WA (Ferry, Stevens, Lincoln, Pend Orielle)</v>
      </c>
      <c r="D755" s="5" t="s">
        <v>85</v>
      </c>
      <c r="E755" s="7" t="s">
        <v>22</v>
      </c>
      <c r="F755" s="44">
        <f t="shared" si="83"/>
        <v>155</v>
      </c>
      <c r="G755">
        <v>143</v>
      </c>
      <c r="H755">
        <v>138</v>
      </c>
      <c r="I755">
        <v>151</v>
      </c>
      <c r="J755">
        <v>133</v>
      </c>
      <c r="K755">
        <v>155</v>
      </c>
      <c r="L755">
        <v>152</v>
      </c>
      <c r="M755">
        <v>166</v>
      </c>
      <c r="N755">
        <v>156</v>
      </c>
      <c r="O755">
        <v>171</v>
      </c>
      <c r="P755">
        <v>180</v>
      </c>
      <c r="Q755">
        <v>155</v>
      </c>
      <c r="R755">
        <v>168</v>
      </c>
      <c r="S755" s="47">
        <v>0</v>
      </c>
      <c r="T755" s="47">
        <v>10</v>
      </c>
      <c r="U755" s="72">
        <f t="shared" si="78"/>
        <v>2033</v>
      </c>
      <c r="V755" s="9">
        <f t="shared" si="79"/>
        <v>684</v>
      </c>
      <c r="AI755" s="9">
        <v>155</v>
      </c>
      <c r="AJ755" s="9">
        <f t="shared" si="81"/>
        <v>155</v>
      </c>
    </row>
    <row r="756" spans="1:36">
      <c r="A756" s="9" t="s">
        <v>106</v>
      </c>
      <c r="B756" s="9" t="s">
        <v>115</v>
      </c>
      <c r="C756" s="9" t="str">
        <f t="shared" si="82"/>
        <v>Rural SW WA (Cowlitz-Grays Harbor -Lewis - Mason -Pacific-Wahkiakum)</v>
      </c>
      <c r="D756" s="5" t="s">
        <v>86</v>
      </c>
      <c r="E756" s="7" t="s">
        <v>23</v>
      </c>
      <c r="F756" s="44">
        <f t="shared" si="83"/>
        <v>719</v>
      </c>
      <c r="G756">
        <v>745</v>
      </c>
      <c r="H756">
        <v>696</v>
      </c>
      <c r="I756">
        <v>696</v>
      </c>
      <c r="J756">
        <v>742</v>
      </c>
      <c r="K756">
        <v>811</v>
      </c>
      <c r="L756">
        <v>764</v>
      </c>
      <c r="M756">
        <v>811</v>
      </c>
      <c r="N756">
        <v>894</v>
      </c>
      <c r="O756">
        <v>907</v>
      </c>
      <c r="P756">
        <v>882</v>
      </c>
      <c r="Q756">
        <v>707</v>
      </c>
      <c r="R756">
        <v>641</v>
      </c>
      <c r="S756" s="47">
        <v>65</v>
      </c>
      <c r="T756" s="47">
        <v>117</v>
      </c>
      <c r="U756" s="72">
        <f t="shared" si="78"/>
        <v>10197</v>
      </c>
      <c r="V756" s="9">
        <f t="shared" si="79"/>
        <v>3319</v>
      </c>
      <c r="AI756" s="9">
        <v>719</v>
      </c>
      <c r="AJ756" s="9">
        <f t="shared" si="81"/>
        <v>719</v>
      </c>
    </row>
    <row r="757" spans="1:36">
      <c r="A757" s="9" t="s">
        <v>106</v>
      </c>
      <c r="B757" s="9" t="s">
        <v>115</v>
      </c>
      <c r="C757" s="9" t="str">
        <f t="shared" si="82"/>
        <v>Chelan-Douglas-Okanogan</v>
      </c>
      <c r="D757" s="5" t="s">
        <v>87</v>
      </c>
      <c r="E757" s="7" t="s">
        <v>24</v>
      </c>
      <c r="F757" s="44">
        <f t="shared" si="83"/>
        <v>642</v>
      </c>
      <c r="G757">
        <v>685</v>
      </c>
      <c r="H757">
        <v>693</v>
      </c>
      <c r="I757">
        <v>693</v>
      </c>
      <c r="J757">
        <v>747</v>
      </c>
      <c r="K757">
        <v>781</v>
      </c>
      <c r="L757">
        <v>866</v>
      </c>
      <c r="M757">
        <v>1035</v>
      </c>
      <c r="N757">
        <v>1110</v>
      </c>
      <c r="O757">
        <v>963</v>
      </c>
      <c r="P757">
        <v>872</v>
      </c>
      <c r="Q757">
        <v>683</v>
      </c>
      <c r="R757">
        <v>671</v>
      </c>
      <c r="S757" s="47">
        <v>0</v>
      </c>
      <c r="T757" s="47">
        <v>145</v>
      </c>
      <c r="U757" s="72">
        <f t="shared" si="78"/>
        <v>10586</v>
      </c>
      <c r="V757" s="9">
        <f t="shared" si="79"/>
        <v>3334</v>
      </c>
      <c r="AI757" s="9">
        <v>642</v>
      </c>
      <c r="AJ757" s="9">
        <f t="shared" si="81"/>
        <v>642</v>
      </c>
    </row>
    <row r="758" spans="1:36">
      <c r="A758" s="9" t="s">
        <v>106</v>
      </c>
      <c r="B758" s="9" t="s">
        <v>115</v>
      </c>
      <c r="C758" s="9" t="str">
        <f t="shared" si="82"/>
        <v>Rural SW WA (Cowlitz-Grays Harbor -Lewis - Mason -Pacific-Wahkiakum)</v>
      </c>
      <c r="D758" s="5" t="s">
        <v>88</v>
      </c>
      <c r="E758" s="7" t="s">
        <v>25</v>
      </c>
      <c r="F758" s="44">
        <f t="shared" si="83"/>
        <v>179</v>
      </c>
      <c r="G758">
        <v>207</v>
      </c>
      <c r="H758">
        <v>206</v>
      </c>
      <c r="I758">
        <v>208</v>
      </c>
      <c r="J758">
        <v>238</v>
      </c>
      <c r="K758">
        <v>211</v>
      </c>
      <c r="L758">
        <v>260</v>
      </c>
      <c r="M758">
        <v>232</v>
      </c>
      <c r="N758">
        <v>237</v>
      </c>
      <c r="O758">
        <v>261</v>
      </c>
      <c r="P758">
        <v>240</v>
      </c>
      <c r="Q758">
        <v>188</v>
      </c>
      <c r="R758">
        <v>211</v>
      </c>
      <c r="S758" s="47">
        <v>9</v>
      </c>
      <c r="T758" s="47">
        <v>25</v>
      </c>
      <c r="U758" s="72">
        <f t="shared" si="78"/>
        <v>2912</v>
      </c>
      <c r="V758" s="9">
        <f t="shared" si="79"/>
        <v>934</v>
      </c>
      <c r="AI758" s="9">
        <v>179</v>
      </c>
      <c r="AJ758" s="9">
        <f t="shared" si="81"/>
        <v>179</v>
      </c>
    </row>
    <row r="759" spans="1:36">
      <c r="A759" s="9" t="s">
        <v>106</v>
      </c>
      <c r="B759" s="9" t="s">
        <v>115</v>
      </c>
      <c r="C759" s="9" t="str">
        <f t="shared" si="82"/>
        <v>NE WA (Ferry, Stevens, Lincoln, Pend Orielle)</v>
      </c>
      <c r="D759" s="5" t="s">
        <v>89</v>
      </c>
      <c r="E759" s="7" t="s">
        <v>26</v>
      </c>
      <c r="F759" s="44">
        <f t="shared" si="83"/>
        <v>115</v>
      </c>
      <c r="G759">
        <v>115</v>
      </c>
      <c r="H759">
        <v>110</v>
      </c>
      <c r="I759">
        <v>112</v>
      </c>
      <c r="J759">
        <v>120</v>
      </c>
      <c r="K759">
        <v>112</v>
      </c>
      <c r="L759">
        <v>121</v>
      </c>
      <c r="M759">
        <v>139</v>
      </c>
      <c r="N759">
        <v>131</v>
      </c>
      <c r="O759">
        <v>130</v>
      </c>
      <c r="P759">
        <v>140</v>
      </c>
      <c r="Q759">
        <v>154</v>
      </c>
      <c r="R759">
        <v>119</v>
      </c>
      <c r="S759" s="47">
        <v>0</v>
      </c>
      <c r="T759" s="47">
        <v>7</v>
      </c>
      <c r="U759" s="72">
        <f t="shared" si="78"/>
        <v>1625</v>
      </c>
      <c r="V759" s="9">
        <f t="shared" si="79"/>
        <v>550</v>
      </c>
      <c r="AI759" s="9">
        <v>115</v>
      </c>
      <c r="AJ759" s="9">
        <f t="shared" si="81"/>
        <v>115</v>
      </c>
    </row>
    <row r="760" spans="1:36">
      <c r="A760" s="9" t="s">
        <v>106</v>
      </c>
      <c r="B760" s="9" t="s">
        <v>115</v>
      </c>
      <c r="C760" s="9" t="str">
        <f t="shared" si="82"/>
        <v>Pierce</v>
      </c>
      <c r="D760" s="5" t="s">
        <v>90</v>
      </c>
      <c r="E760" s="7" t="s">
        <v>27</v>
      </c>
      <c r="F760" s="44">
        <f t="shared" si="83"/>
        <v>10727</v>
      </c>
      <c r="G760">
        <v>10560</v>
      </c>
      <c r="H760">
        <v>10465</v>
      </c>
      <c r="I760">
        <v>10598</v>
      </c>
      <c r="J760">
        <v>10533</v>
      </c>
      <c r="K760">
        <v>10914</v>
      </c>
      <c r="L760">
        <v>10867</v>
      </c>
      <c r="M760">
        <v>10859</v>
      </c>
      <c r="N760">
        <v>10500</v>
      </c>
      <c r="O760">
        <v>10177</v>
      </c>
      <c r="P760">
        <v>10060</v>
      </c>
      <c r="Q760">
        <v>9305</v>
      </c>
      <c r="R760">
        <v>9135</v>
      </c>
      <c r="S760" s="47">
        <v>971</v>
      </c>
      <c r="T760" s="47">
        <v>1744</v>
      </c>
      <c r="U760" s="72">
        <f t="shared" si="78"/>
        <v>137415</v>
      </c>
      <c r="V760" s="9">
        <f t="shared" si="79"/>
        <v>41392</v>
      </c>
      <c r="AH760">
        <v>81</v>
      </c>
      <c r="AI760" s="9">
        <v>10808</v>
      </c>
      <c r="AJ760" s="9">
        <f t="shared" si="81"/>
        <v>10727</v>
      </c>
    </row>
    <row r="761" spans="1:36">
      <c r="A761" s="9" t="s">
        <v>106</v>
      </c>
      <c r="B761" s="9" t="s">
        <v>115</v>
      </c>
      <c r="C761" s="9" t="str">
        <f t="shared" si="82"/>
        <v>Skagit-San Juan -Island</v>
      </c>
      <c r="D761" s="5" t="s">
        <v>91</v>
      </c>
      <c r="E761" s="7" t="s">
        <v>28</v>
      </c>
      <c r="F761" s="44">
        <f t="shared" si="83"/>
        <v>111</v>
      </c>
      <c r="G761">
        <v>124</v>
      </c>
      <c r="H761">
        <v>136</v>
      </c>
      <c r="I761">
        <v>142</v>
      </c>
      <c r="J761">
        <v>150</v>
      </c>
      <c r="K761">
        <v>199</v>
      </c>
      <c r="L761">
        <v>130</v>
      </c>
      <c r="M761">
        <v>179</v>
      </c>
      <c r="N761">
        <v>154</v>
      </c>
      <c r="O761">
        <v>163</v>
      </c>
      <c r="P761">
        <v>138</v>
      </c>
      <c r="Q761">
        <v>107</v>
      </c>
      <c r="R761">
        <v>138</v>
      </c>
      <c r="S761" s="47">
        <v>0</v>
      </c>
      <c r="T761" s="47">
        <v>8</v>
      </c>
      <c r="U761" s="72">
        <f t="shared" si="78"/>
        <v>1879</v>
      </c>
      <c r="V761" s="9">
        <f t="shared" si="79"/>
        <v>554</v>
      </c>
      <c r="AI761" s="9">
        <v>111</v>
      </c>
      <c r="AJ761" s="9">
        <f t="shared" si="81"/>
        <v>111</v>
      </c>
    </row>
    <row r="762" spans="1:36">
      <c r="A762" s="9" t="s">
        <v>106</v>
      </c>
      <c r="B762" s="9" t="s">
        <v>115</v>
      </c>
      <c r="C762" s="9" t="str">
        <f t="shared" si="82"/>
        <v>Skagit-San Juan -Island</v>
      </c>
      <c r="D762" s="5" t="s">
        <v>92</v>
      </c>
      <c r="E762" s="7" t="s">
        <v>29</v>
      </c>
      <c r="F762" s="44">
        <f t="shared" si="83"/>
        <v>1481</v>
      </c>
      <c r="G762">
        <v>1405</v>
      </c>
      <c r="H762">
        <v>1412</v>
      </c>
      <c r="I762">
        <v>1450</v>
      </c>
      <c r="J762">
        <v>1457</v>
      </c>
      <c r="K762">
        <v>1526</v>
      </c>
      <c r="L762">
        <v>1558</v>
      </c>
      <c r="M762">
        <v>1565</v>
      </c>
      <c r="N762">
        <v>1473</v>
      </c>
      <c r="O762">
        <v>1509</v>
      </c>
      <c r="P762">
        <v>1441</v>
      </c>
      <c r="Q762">
        <v>1438</v>
      </c>
      <c r="R762">
        <v>1499</v>
      </c>
      <c r="S762" s="47">
        <v>127</v>
      </c>
      <c r="T762" s="47">
        <v>189</v>
      </c>
      <c r="U762" s="72">
        <f t="shared" si="78"/>
        <v>19530</v>
      </c>
      <c r="V762" s="9">
        <f t="shared" si="79"/>
        <v>6203</v>
      </c>
      <c r="AI762" s="9">
        <v>1481</v>
      </c>
      <c r="AJ762" s="9">
        <f t="shared" si="81"/>
        <v>1481</v>
      </c>
    </row>
    <row r="763" spans="1:36">
      <c r="A763" s="9" t="s">
        <v>106</v>
      </c>
      <c r="B763" s="9" t="s">
        <v>115</v>
      </c>
      <c r="C763" s="9" t="str">
        <f t="shared" si="82"/>
        <v>Central WA (Grant-Kittitas-Klickitat-Skamania-Yakima)</v>
      </c>
      <c r="D763" s="5" t="s">
        <v>93</v>
      </c>
      <c r="E763" s="7" t="s">
        <v>30</v>
      </c>
      <c r="F763" s="44">
        <f t="shared" si="83"/>
        <v>78</v>
      </c>
      <c r="G763">
        <v>96</v>
      </c>
      <c r="H763">
        <v>91</v>
      </c>
      <c r="I763">
        <v>91</v>
      </c>
      <c r="J763">
        <v>88</v>
      </c>
      <c r="K763">
        <v>97</v>
      </c>
      <c r="L763">
        <v>93</v>
      </c>
      <c r="M763">
        <v>101</v>
      </c>
      <c r="N763">
        <v>87</v>
      </c>
      <c r="O763">
        <v>66</v>
      </c>
      <c r="P763">
        <v>61</v>
      </c>
      <c r="Q763">
        <v>80</v>
      </c>
      <c r="R763">
        <v>64</v>
      </c>
      <c r="S763" s="47">
        <v>3</v>
      </c>
      <c r="T763" s="47">
        <v>2</v>
      </c>
      <c r="U763" s="72">
        <f t="shared" si="78"/>
        <v>1098</v>
      </c>
      <c r="V763" s="9">
        <f t="shared" si="79"/>
        <v>276</v>
      </c>
      <c r="AH763">
        <v>2</v>
      </c>
      <c r="AI763" s="9">
        <v>80</v>
      </c>
      <c r="AJ763" s="9">
        <f t="shared" si="81"/>
        <v>78</v>
      </c>
    </row>
    <row r="764" spans="1:36">
      <c r="A764" s="9" t="s">
        <v>106</v>
      </c>
      <c r="B764" s="9" t="s">
        <v>115</v>
      </c>
      <c r="C764" s="9" t="str">
        <f t="shared" si="82"/>
        <v>Snohomish</v>
      </c>
      <c r="D764" s="5" t="s">
        <v>94</v>
      </c>
      <c r="E764" s="7" t="s">
        <v>31</v>
      </c>
      <c r="F764" s="44">
        <f t="shared" si="83"/>
        <v>8416</v>
      </c>
      <c r="G764">
        <v>8479</v>
      </c>
      <c r="H764">
        <v>8291</v>
      </c>
      <c r="I764">
        <v>8320</v>
      </c>
      <c r="J764">
        <v>8316</v>
      </c>
      <c r="K764">
        <v>8502</v>
      </c>
      <c r="L764">
        <v>8967</v>
      </c>
      <c r="M764">
        <v>8771</v>
      </c>
      <c r="N764">
        <v>8299</v>
      </c>
      <c r="O764">
        <v>8466</v>
      </c>
      <c r="P764">
        <v>8604</v>
      </c>
      <c r="Q764">
        <v>7923</v>
      </c>
      <c r="R764">
        <v>8407</v>
      </c>
      <c r="S764" s="47">
        <v>663</v>
      </c>
      <c r="T764" s="47">
        <v>1556</v>
      </c>
      <c r="U764" s="72">
        <f t="shared" si="78"/>
        <v>111980</v>
      </c>
      <c r="V764" s="9">
        <f t="shared" si="79"/>
        <v>35619</v>
      </c>
      <c r="AH764">
        <v>1</v>
      </c>
      <c r="AI764" s="9">
        <v>8417</v>
      </c>
      <c r="AJ764" s="9">
        <f t="shared" si="81"/>
        <v>8416</v>
      </c>
    </row>
    <row r="765" spans="1:36">
      <c r="A765" s="9" t="s">
        <v>106</v>
      </c>
      <c r="B765" s="9" t="s">
        <v>115</v>
      </c>
      <c r="C765" s="9" t="str">
        <f t="shared" si="82"/>
        <v>Spokane</v>
      </c>
      <c r="D765" s="5" t="s">
        <v>95</v>
      </c>
      <c r="E765" s="7" t="s">
        <v>32</v>
      </c>
      <c r="F765" s="44">
        <f t="shared" si="83"/>
        <v>5830</v>
      </c>
      <c r="G765">
        <v>6105</v>
      </c>
      <c r="H765">
        <v>5769</v>
      </c>
      <c r="I765">
        <v>5961</v>
      </c>
      <c r="J765">
        <v>5994</v>
      </c>
      <c r="K765">
        <v>6098</v>
      </c>
      <c r="L765">
        <v>6199</v>
      </c>
      <c r="M765">
        <v>6327</v>
      </c>
      <c r="N765">
        <v>6023</v>
      </c>
      <c r="O765">
        <v>5794</v>
      </c>
      <c r="P765">
        <v>5895</v>
      </c>
      <c r="Q765">
        <v>5842</v>
      </c>
      <c r="R765">
        <v>5764</v>
      </c>
      <c r="S765" s="47">
        <v>269</v>
      </c>
      <c r="T765" s="47">
        <v>861</v>
      </c>
      <c r="U765" s="72">
        <f t="shared" si="78"/>
        <v>78731</v>
      </c>
      <c r="V765" s="9">
        <f t="shared" si="79"/>
        <v>24425</v>
      </c>
      <c r="AI765" s="9">
        <v>5830</v>
      </c>
      <c r="AJ765" s="9">
        <f t="shared" si="81"/>
        <v>5830</v>
      </c>
    </row>
    <row r="766" spans="1:36">
      <c r="A766" s="9" t="s">
        <v>106</v>
      </c>
      <c r="B766" s="9" t="s">
        <v>115</v>
      </c>
      <c r="C766" s="9" t="str">
        <f t="shared" si="82"/>
        <v>NE WA (Ferry, Stevens, Lincoln, Pend Orielle)</v>
      </c>
      <c r="D766" s="5" t="s">
        <v>96</v>
      </c>
      <c r="E766" s="7" t="s">
        <v>33</v>
      </c>
      <c r="F766" s="44">
        <f t="shared" si="83"/>
        <v>442</v>
      </c>
      <c r="G766">
        <v>471</v>
      </c>
      <c r="H766">
        <v>447</v>
      </c>
      <c r="I766">
        <v>493</v>
      </c>
      <c r="J766">
        <v>448</v>
      </c>
      <c r="K766">
        <v>523</v>
      </c>
      <c r="L766">
        <v>510</v>
      </c>
      <c r="M766">
        <v>574</v>
      </c>
      <c r="N766">
        <v>506</v>
      </c>
      <c r="O766">
        <v>536</v>
      </c>
      <c r="P766">
        <v>461</v>
      </c>
      <c r="Q766">
        <v>375</v>
      </c>
      <c r="R766">
        <v>428</v>
      </c>
      <c r="S766" s="47">
        <v>67</v>
      </c>
      <c r="T766" s="47">
        <v>44</v>
      </c>
      <c r="U766" s="72">
        <f t="shared" si="78"/>
        <v>6325</v>
      </c>
      <c r="V766" s="9">
        <f t="shared" si="79"/>
        <v>1911</v>
      </c>
      <c r="AI766" s="9">
        <v>442</v>
      </c>
      <c r="AJ766" s="9">
        <f t="shared" si="81"/>
        <v>442</v>
      </c>
    </row>
    <row r="767" spans="1:36">
      <c r="A767" s="9" t="s">
        <v>106</v>
      </c>
      <c r="B767" s="9" t="s">
        <v>115</v>
      </c>
      <c r="C767" s="9" t="str">
        <f t="shared" si="82"/>
        <v>Thurston</v>
      </c>
      <c r="D767" s="5" t="s">
        <v>97</v>
      </c>
      <c r="E767" s="7" t="s">
        <v>34</v>
      </c>
      <c r="F767" s="44">
        <f t="shared" si="83"/>
        <v>3326</v>
      </c>
      <c r="G767">
        <v>3185</v>
      </c>
      <c r="H767">
        <v>3281</v>
      </c>
      <c r="I767">
        <v>3247</v>
      </c>
      <c r="J767">
        <v>3193</v>
      </c>
      <c r="K767">
        <v>3381</v>
      </c>
      <c r="L767">
        <v>3388</v>
      </c>
      <c r="M767">
        <v>3358</v>
      </c>
      <c r="N767">
        <v>3212</v>
      </c>
      <c r="O767">
        <v>3356</v>
      </c>
      <c r="P767">
        <v>3329</v>
      </c>
      <c r="Q767">
        <v>3200</v>
      </c>
      <c r="R767">
        <v>3114</v>
      </c>
      <c r="S767" s="47">
        <v>239</v>
      </c>
      <c r="T767" s="47">
        <v>629</v>
      </c>
      <c r="U767" s="72">
        <f t="shared" si="78"/>
        <v>43438</v>
      </c>
      <c r="V767" s="9">
        <f t="shared" si="79"/>
        <v>13867</v>
      </c>
      <c r="AI767" s="9">
        <v>3326</v>
      </c>
      <c r="AJ767" s="9">
        <f t="shared" si="81"/>
        <v>3326</v>
      </c>
    </row>
    <row r="768" spans="1:36">
      <c r="A768" s="9" t="s">
        <v>106</v>
      </c>
      <c r="B768" s="9" t="s">
        <v>115</v>
      </c>
      <c r="C768" s="9" t="str">
        <f t="shared" si="82"/>
        <v>Rural SW WA (Cowlitz-Grays Harbor -Lewis - Mason -Pacific-Wahkiakum)</v>
      </c>
      <c r="D768" s="5" t="s">
        <v>98</v>
      </c>
      <c r="E768" s="7" t="s">
        <v>35</v>
      </c>
      <c r="F768" s="44">
        <f t="shared" si="83"/>
        <v>32</v>
      </c>
      <c r="G768">
        <v>46</v>
      </c>
      <c r="H768">
        <v>30</v>
      </c>
      <c r="I768">
        <v>28</v>
      </c>
      <c r="J768">
        <v>35</v>
      </c>
      <c r="K768">
        <v>35</v>
      </c>
      <c r="L768">
        <v>40</v>
      </c>
      <c r="M768">
        <v>27</v>
      </c>
      <c r="N768">
        <v>45</v>
      </c>
      <c r="O768">
        <v>46</v>
      </c>
      <c r="P768">
        <v>44</v>
      </c>
      <c r="Q768">
        <v>55</v>
      </c>
      <c r="R768">
        <v>37</v>
      </c>
      <c r="S768" s="47">
        <v>0</v>
      </c>
      <c r="T768" s="47">
        <v>10</v>
      </c>
      <c r="U768" s="72">
        <f t="shared" si="78"/>
        <v>510</v>
      </c>
      <c r="V768" s="9">
        <f t="shared" si="79"/>
        <v>192</v>
      </c>
      <c r="AI768" s="9">
        <v>32</v>
      </c>
      <c r="AJ768" s="9">
        <f t="shared" si="81"/>
        <v>32</v>
      </c>
    </row>
    <row r="769" spans="1:36">
      <c r="A769" s="9" t="s">
        <v>106</v>
      </c>
      <c r="B769" s="9" t="s">
        <v>115</v>
      </c>
      <c r="C769" s="9" t="str">
        <f t="shared" si="82"/>
        <v>SE WA (Adams-Asotin-Columia-Garfield-Walla Walla-Whitman)</v>
      </c>
      <c r="D769" s="5" t="s">
        <v>99</v>
      </c>
      <c r="E769" s="7" t="s">
        <v>36</v>
      </c>
      <c r="F769" s="44">
        <f t="shared" si="83"/>
        <v>668</v>
      </c>
      <c r="G769">
        <v>625</v>
      </c>
      <c r="H769">
        <v>638</v>
      </c>
      <c r="I769">
        <v>649</v>
      </c>
      <c r="J769">
        <v>627</v>
      </c>
      <c r="K769">
        <v>678</v>
      </c>
      <c r="L769">
        <v>662</v>
      </c>
      <c r="M769">
        <v>674</v>
      </c>
      <c r="N769">
        <v>667</v>
      </c>
      <c r="O769">
        <v>727</v>
      </c>
      <c r="P769">
        <v>716</v>
      </c>
      <c r="Q769">
        <v>738</v>
      </c>
      <c r="R769">
        <v>785</v>
      </c>
      <c r="S769" s="47">
        <v>135</v>
      </c>
      <c r="T769" s="47">
        <v>75</v>
      </c>
      <c r="U769" s="72">
        <f t="shared" si="78"/>
        <v>9064</v>
      </c>
      <c r="V769" s="9">
        <f t="shared" si="79"/>
        <v>3176</v>
      </c>
      <c r="AI769" s="9">
        <v>668</v>
      </c>
      <c r="AJ769" s="9">
        <f t="shared" si="81"/>
        <v>668</v>
      </c>
    </row>
    <row r="770" spans="1:36">
      <c r="A770" s="9" t="s">
        <v>106</v>
      </c>
      <c r="B770" s="9" t="s">
        <v>115</v>
      </c>
      <c r="C770" s="9" t="str">
        <f t="shared" si="82"/>
        <v>Whatcom</v>
      </c>
      <c r="D770" s="5" t="s">
        <v>100</v>
      </c>
      <c r="E770" s="7" t="s">
        <v>37</v>
      </c>
      <c r="F770" s="44">
        <f t="shared" si="83"/>
        <v>2143</v>
      </c>
      <c r="G770">
        <v>2176</v>
      </c>
      <c r="H770">
        <v>2115</v>
      </c>
      <c r="I770">
        <v>2153</v>
      </c>
      <c r="J770">
        <v>2147</v>
      </c>
      <c r="K770">
        <v>2202</v>
      </c>
      <c r="L770">
        <v>2201</v>
      </c>
      <c r="M770">
        <v>2075</v>
      </c>
      <c r="N770">
        <v>2172</v>
      </c>
      <c r="O770">
        <v>2227</v>
      </c>
      <c r="P770">
        <v>2109</v>
      </c>
      <c r="Q770">
        <v>1939</v>
      </c>
      <c r="R770">
        <v>1736</v>
      </c>
      <c r="S770" s="47">
        <v>221</v>
      </c>
      <c r="T770" s="47">
        <v>593</v>
      </c>
      <c r="U770" s="72">
        <f t="shared" si="78"/>
        <v>28209</v>
      </c>
      <c r="V770" s="9">
        <f t="shared" si="79"/>
        <v>8825</v>
      </c>
      <c r="AI770" s="9">
        <v>2143</v>
      </c>
      <c r="AJ770" s="9">
        <f t="shared" si="81"/>
        <v>2143</v>
      </c>
    </row>
    <row r="771" spans="1:36">
      <c r="A771" s="9" t="s">
        <v>106</v>
      </c>
      <c r="B771" s="9" t="s">
        <v>115</v>
      </c>
      <c r="C771" s="9" t="str">
        <f t="shared" si="82"/>
        <v>SE WA (Adams-Asotin-Columia-Garfield-Walla Walla-Whitman)</v>
      </c>
      <c r="D771" s="5" t="s">
        <v>101</v>
      </c>
      <c r="E771" s="7" t="s">
        <v>38</v>
      </c>
      <c r="F771" s="44">
        <f t="shared" si="83"/>
        <v>357</v>
      </c>
      <c r="G771">
        <v>381</v>
      </c>
      <c r="H771">
        <v>373</v>
      </c>
      <c r="I771">
        <v>354</v>
      </c>
      <c r="J771">
        <v>348</v>
      </c>
      <c r="K771">
        <v>345</v>
      </c>
      <c r="L771">
        <v>394</v>
      </c>
      <c r="M771">
        <v>378</v>
      </c>
      <c r="N771">
        <v>374</v>
      </c>
      <c r="O771">
        <v>378</v>
      </c>
      <c r="P771">
        <v>335</v>
      </c>
      <c r="Q771">
        <v>344</v>
      </c>
      <c r="R771">
        <v>351</v>
      </c>
      <c r="S771" s="47">
        <v>0</v>
      </c>
      <c r="T771" s="47">
        <v>14</v>
      </c>
      <c r="U771" s="72">
        <f t="shared" ref="U771:U834" si="84">SUM(F771:T771)</f>
        <v>4726</v>
      </c>
      <c r="V771" s="9">
        <f t="shared" ref="V771:V834" si="85">SUM(O771:T771)</f>
        <v>1422</v>
      </c>
      <c r="AI771" s="9">
        <v>357</v>
      </c>
      <c r="AJ771" s="9">
        <f t="shared" si="81"/>
        <v>357</v>
      </c>
    </row>
    <row r="772" spans="1:36" s="19" customFormat="1">
      <c r="A772" s="19" t="s">
        <v>106</v>
      </c>
      <c r="B772" s="19" t="s">
        <v>115</v>
      </c>
      <c r="C772" s="19" t="str">
        <f t="shared" si="82"/>
        <v>Central WA (Grant-Kittitas-Klickitat-Skamania-Yakima)</v>
      </c>
      <c r="D772" s="38" t="s">
        <v>102</v>
      </c>
      <c r="E772" s="39" t="s">
        <v>39</v>
      </c>
      <c r="F772" s="45">
        <f t="shared" si="83"/>
        <v>3897</v>
      </c>
      <c r="G772" s="19">
        <v>3896</v>
      </c>
      <c r="H772" s="19">
        <v>3896</v>
      </c>
      <c r="I772" s="19">
        <v>4076</v>
      </c>
      <c r="J772" s="19">
        <v>4150</v>
      </c>
      <c r="K772" s="19">
        <v>4308</v>
      </c>
      <c r="L772" s="19">
        <v>4384</v>
      </c>
      <c r="M772" s="19">
        <v>4422</v>
      </c>
      <c r="N772" s="19">
        <v>4342</v>
      </c>
      <c r="O772" s="19">
        <v>4163</v>
      </c>
      <c r="P772" s="19">
        <v>4283</v>
      </c>
      <c r="Q772" s="19">
        <v>4084</v>
      </c>
      <c r="R772" s="19">
        <v>4487</v>
      </c>
      <c r="S772" s="48">
        <v>145</v>
      </c>
      <c r="T772" s="48">
        <v>304</v>
      </c>
      <c r="U772" s="72">
        <f t="shared" si="84"/>
        <v>54837</v>
      </c>
      <c r="V772" s="9">
        <f t="shared" si="85"/>
        <v>17466</v>
      </c>
      <c r="AI772" s="19">
        <v>3897</v>
      </c>
      <c r="AJ772" s="19">
        <f t="shared" si="81"/>
        <v>3897</v>
      </c>
    </row>
    <row r="773" spans="1:36">
      <c r="A773" s="9" t="s">
        <v>105</v>
      </c>
      <c r="B773" s="9" t="s">
        <v>115</v>
      </c>
      <c r="C773" s="9" t="str">
        <f t="shared" si="82"/>
        <v>SE WA (Adams-Asotin-Columia-Garfield-Walla Walla-Whitman)</v>
      </c>
      <c r="D773" s="5" t="s">
        <v>64</v>
      </c>
      <c r="E773" s="7" t="s">
        <v>1</v>
      </c>
      <c r="F773">
        <v>414</v>
      </c>
      <c r="G773">
        <v>385</v>
      </c>
      <c r="H773">
        <v>416</v>
      </c>
      <c r="I773">
        <v>425</v>
      </c>
      <c r="J773">
        <v>400</v>
      </c>
      <c r="K773">
        <v>449</v>
      </c>
      <c r="L773">
        <v>421</v>
      </c>
      <c r="M773">
        <v>397</v>
      </c>
      <c r="N773">
        <v>379</v>
      </c>
      <c r="O773">
        <v>349</v>
      </c>
      <c r="P773">
        <v>352</v>
      </c>
      <c r="Q773">
        <v>336</v>
      </c>
      <c r="R773">
        <v>327</v>
      </c>
      <c r="S773" s="47">
        <v>0</v>
      </c>
      <c r="T773" s="47">
        <v>50</v>
      </c>
      <c r="U773" s="72">
        <f t="shared" si="84"/>
        <v>5100</v>
      </c>
      <c r="V773" s="9">
        <f t="shared" si="85"/>
        <v>1414</v>
      </c>
    </row>
    <row r="774" spans="1:36">
      <c r="A774" s="9" t="s">
        <v>105</v>
      </c>
      <c r="B774" s="9" t="s">
        <v>115</v>
      </c>
      <c r="C774" s="9" t="str">
        <f t="shared" si="82"/>
        <v>SE WA (Adams-Asotin-Columia-Garfield-Walla Walla-Whitman)</v>
      </c>
      <c r="D774" s="5" t="s">
        <v>65</v>
      </c>
      <c r="E774" s="7" t="s">
        <v>2</v>
      </c>
      <c r="F774">
        <v>251</v>
      </c>
      <c r="G774">
        <v>225</v>
      </c>
      <c r="H774">
        <v>235</v>
      </c>
      <c r="I774">
        <v>200</v>
      </c>
      <c r="J774">
        <v>213</v>
      </c>
      <c r="K774">
        <v>243</v>
      </c>
      <c r="L774">
        <v>245</v>
      </c>
      <c r="M774">
        <v>273</v>
      </c>
      <c r="N774">
        <v>253</v>
      </c>
      <c r="O774">
        <v>265</v>
      </c>
      <c r="P774">
        <v>271</v>
      </c>
      <c r="Q774">
        <v>278</v>
      </c>
      <c r="R774">
        <v>263</v>
      </c>
      <c r="S774" s="47">
        <v>28</v>
      </c>
      <c r="T774" s="47">
        <v>6</v>
      </c>
      <c r="U774" s="72">
        <f t="shared" si="84"/>
        <v>3249</v>
      </c>
      <c r="V774" s="9">
        <f t="shared" si="85"/>
        <v>1111</v>
      </c>
    </row>
    <row r="775" spans="1:36">
      <c r="A775" s="9" t="s">
        <v>105</v>
      </c>
      <c r="B775" s="9" t="s">
        <v>115</v>
      </c>
      <c r="C775" s="9" t="str">
        <f t="shared" si="82"/>
        <v>Benton-Franklin</v>
      </c>
      <c r="D775" s="5" t="s">
        <v>66</v>
      </c>
      <c r="E775" s="7" t="s">
        <v>3</v>
      </c>
      <c r="F775">
        <v>2653</v>
      </c>
      <c r="G775">
        <v>2852</v>
      </c>
      <c r="H775">
        <v>2765</v>
      </c>
      <c r="I775">
        <v>2838</v>
      </c>
      <c r="J775">
        <v>2956</v>
      </c>
      <c r="K775">
        <v>2977</v>
      </c>
      <c r="L775">
        <v>3069</v>
      </c>
      <c r="M775">
        <v>2975</v>
      </c>
      <c r="N775">
        <v>2764</v>
      </c>
      <c r="O775">
        <v>2908</v>
      </c>
      <c r="P775">
        <v>2942</v>
      </c>
      <c r="Q775">
        <v>2938</v>
      </c>
      <c r="R775">
        <v>3157</v>
      </c>
      <c r="S775" s="47">
        <v>9</v>
      </c>
      <c r="T775" s="47">
        <v>287</v>
      </c>
      <c r="U775" s="72">
        <f t="shared" si="84"/>
        <v>38090</v>
      </c>
      <c r="V775" s="9">
        <f t="shared" si="85"/>
        <v>12241</v>
      </c>
    </row>
    <row r="776" spans="1:36">
      <c r="A776" s="9" t="s">
        <v>105</v>
      </c>
      <c r="B776" s="9" t="s">
        <v>115</v>
      </c>
      <c r="C776" s="9" t="str">
        <f t="shared" si="82"/>
        <v>Chelan-Douglas-Okanogan</v>
      </c>
      <c r="D776" s="5" t="s">
        <v>67</v>
      </c>
      <c r="E776" s="7" t="s">
        <v>4</v>
      </c>
      <c r="F776">
        <v>875</v>
      </c>
      <c r="G776">
        <v>907</v>
      </c>
      <c r="H776">
        <v>935</v>
      </c>
      <c r="I776">
        <v>987</v>
      </c>
      <c r="J776">
        <v>1004</v>
      </c>
      <c r="K776">
        <v>1039</v>
      </c>
      <c r="L776">
        <v>992</v>
      </c>
      <c r="M776">
        <v>1036</v>
      </c>
      <c r="N776">
        <v>957</v>
      </c>
      <c r="O776">
        <v>1005</v>
      </c>
      <c r="P776">
        <v>1003</v>
      </c>
      <c r="Q776">
        <v>944</v>
      </c>
      <c r="R776">
        <v>1005</v>
      </c>
      <c r="S776" s="47">
        <v>82</v>
      </c>
      <c r="T776" s="47">
        <v>243</v>
      </c>
      <c r="U776" s="72">
        <f t="shared" si="84"/>
        <v>13014</v>
      </c>
      <c r="V776" s="9">
        <f t="shared" si="85"/>
        <v>4282</v>
      </c>
    </row>
    <row r="777" spans="1:36">
      <c r="A777" s="9" t="s">
        <v>105</v>
      </c>
      <c r="B777" s="9" t="s">
        <v>115</v>
      </c>
      <c r="C777" s="9" t="str">
        <f t="shared" si="82"/>
        <v>Clallam-Jefferson-Kitsap</v>
      </c>
      <c r="D777" s="5" t="s">
        <v>68</v>
      </c>
      <c r="E777" s="7" t="s">
        <v>5</v>
      </c>
      <c r="F777">
        <v>635</v>
      </c>
      <c r="G777">
        <v>649</v>
      </c>
      <c r="H777">
        <v>664</v>
      </c>
      <c r="I777">
        <v>674</v>
      </c>
      <c r="J777">
        <v>622</v>
      </c>
      <c r="K777">
        <v>657</v>
      </c>
      <c r="L777">
        <v>691</v>
      </c>
      <c r="M777">
        <v>663</v>
      </c>
      <c r="N777">
        <v>624</v>
      </c>
      <c r="O777">
        <v>818</v>
      </c>
      <c r="P777">
        <v>1196</v>
      </c>
      <c r="Q777">
        <v>1213</v>
      </c>
      <c r="R777">
        <v>1377</v>
      </c>
      <c r="S777" s="47">
        <v>5</v>
      </c>
      <c r="T777" s="47">
        <v>183</v>
      </c>
      <c r="U777" s="72">
        <f t="shared" si="84"/>
        <v>10671</v>
      </c>
      <c r="V777" s="9">
        <f t="shared" si="85"/>
        <v>4792</v>
      </c>
    </row>
    <row r="778" spans="1:36">
      <c r="A778" s="9" t="s">
        <v>105</v>
      </c>
      <c r="B778" s="9" t="s">
        <v>115</v>
      </c>
      <c r="C778" s="9" t="str">
        <f t="shared" si="82"/>
        <v>Clark</v>
      </c>
      <c r="D778" s="5" t="s">
        <v>69</v>
      </c>
      <c r="E778" s="6" t="s">
        <v>6</v>
      </c>
      <c r="F778">
        <v>5518</v>
      </c>
      <c r="G778">
        <v>5657</v>
      </c>
      <c r="H778">
        <v>5716</v>
      </c>
      <c r="I778">
        <v>5825</v>
      </c>
      <c r="J778">
        <v>6055</v>
      </c>
      <c r="K778">
        <v>6300</v>
      </c>
      <c r="L778">
        <v>6334</v>
      </c>
      <c r="M778">
        <v>6236</v>
      </c>
      <c r="N778">
        <v>6067</v>
      </c>
      <c r="O778">
        <v>6223</v>
      </c>
      <c r="P778">
        <v>6215</v>
      </c>
      <c r="Q778">
        <v>6149</v>
      </c>
      <c r="R778">
        <v>6254</v>
      </c>
      <c r="S778" s="47">
        <v>254</v>
      </c>
      <c r="T778" s="47">
        <v>1066</v>
      </c>
      <c r="U778" s="72">
        <f t="shared" si="84"/>
        <v>79869</v>
      </c>
      <c r="V778" s="9">
        <f t="shared" si="85"/>
        <v>26161</v>
      </c>
    </row>
    <row r="779" spans="1:36">
      <c r="A779" s="9" t="s">
        <v>105</v>
      </c>
      <c r="B779" s="9" t="s">
        <v>115</v>
      </c>
      <c r="C779" s="9" t="str">
        <f t="shared" si="82"/>
        <v>SE WA (Adams-Asotin-Columia-Garfield-Walla Walla-Whitman)</v>
      </c>
      <c r="D779" s="5" t="s">
        <v>70</v>
      </c>
      <c r="E779" s="6" t="s">
        <v>7</v>
      </c>
      <c r="F779">
        <v>28</v>
      </c>
      <c r="G779">
        <v>22</v>
      </c>
      <c r="H779">
        <v>44</v>
      </c>
      <c r="I779">
        <v>33</v>
      </c>
      <c r="J779">
        <v>37</v>
      </c>
      <c r="K779">
        <v>31</v>
      </c>
      <c r="L779">
        <v>41</v>
      </c>
      <c r="M779">
        <v>35</v>
      </c>
      <c r="N779">
        <v>26</v>
      </c>
      <c r="O779">
        <v>27</v>
      </c>
      <c r="P779">
        <v>31</v>
      </c>
      <c r="Q779">
        <v>23</v>
      </c>
      <c r="R779">
        <v>31</v>
      </c>
      <c r="S779" s="47">
        <v>0</v>
      </c>
      <c r="T779" s="47">
        <v>7</v>
      </c>
      <c r="U779" s="72">
        <f t="shared" si="84"/>
        <v>416</v>
      </c>
      <c r="V779" s="9">
        <f t="shared" si="85"/>
        <v>119</v>
      </c>
    </row>
    <row r="780" spans="1:36">
      <c r="A780" s="9" t="s">
        <v>105</v>
      </c>
      <c r="B780" s="9" t="s">
        <v>115</v>
      </c>
      <c r="C780" s="9" t="str">
        <f t="shared" si="82"/>
        <v>Rural SW WA (Cowlitz-Grays Harbor -Lewis - Mason -Pacific-Wahkiakum)</v>
      </c>
      <c r="D780" s="5" t="s">
        <v>71</v>
      </c>
      <c r="E780" s="6" t="s">
        <v>8</v>
      </c>
      <c r="F780">
        <v>1254</v>
      </c>
      <c r="G780">
        <v>1272</v>
      </c>
      <c r="H780">
        <v>1318</v>
      </c>
      <c r="I780">
        <v>1317</v>
      </c>
      <c r="J780">
        <v>1306</v>
      </c>
      <c r="K780">
        <v>1390</v>
      </c>
      <c r="L780">
        <v>1361</v>
      </c>
      <c r="M780">
        <v>1352</v>
      </c>
      <c r="N780">
        <v>1345</v>
      </c>
      <c r="O780">
        <v>1268</v>
      </c>
      <c r="P780">
        <v>1300</v>
      </c>
      <c r="Q780">
        <v>1205</v>
      </c>
      <c r="R780">
        <v>1363</v>
      </c>
      <c r="S780" s="47">
        <v>29</v>
      </c>
      <c r="T780" s="47">
        <v>215</v>
      </c>
      <c r="U780" s="72">
        <f t="shared" si="84"/>
        <v>17295</v>
      </c>
      <c r="V780" s="9">
        <f t="shared" si="85"/>
        <v>5380</v>
      </c>
    </row>
    <row r="781" spans="1:36">
      <c r="A781" s="9" t="s">
        <v>105</v>
      </c>
      <c r="B781" s="9" t="s">
        <v>115</v>
      </c>
      <c r="C781" s="9" t="str">
        <f t="shared" si="82"/>
        <v>Chelan-Douglas-Okanogan</v>
      </c>
      <c r="D781" s="5" t="s">
        <v>72</v>
      </c>
      <c r="E781" s="6" t="s">
        <v>9</v>
      </c>
      <c r="F781">
        <v>517</v>
      </c>
      <c r="G781">
        <v>529</v>
      </c>
      <c r="H781">
        <v>613</v>
      </c>
      <c r="I781">
        <v>565</v>
      </c>
      <c r="J781">
        <v>599</v>
      </c>
      <c r="K781">
        <v>662</v>
      </c>
      <c r="L781">
        <v>594</v>
      </c>
      <c r="M781">
        <v>616</v>
      </c>
      <c r="N781">
        <v>567</v>
      </c>
      <c r="O781">
        <v>546</v>
      </c>
      <c r="P781">
        <v>578</v>
      </c>
      <c r="Q781">
        <v>559</v>
      </c>
      <c r="R781">
        <v>554</v>
      </c>
      <c r="S781" s="47">
        <v>0</v>
      </c>
      <c r="T781" s="47">
        <v>89</v>
      </c>
      <c r="U781" s="72">
        <f t="shared" si="84"/>
        <v>7588</v>
      </c>
      <c r="V781" s="9">
        <f t="shared" si="85"/>
        <v>2326</v>
      </c>
    </row>
    <row r="782" spans="1:36">
      <c r="A782" s="9" t="s">
        <v>105</v>
      </c>
      <c r="B782" s="9" t="s">
        <v>115</v>
      </c>
      <c r="C782" s="9" t="str">
        <f t="shared" si="82"/>
        <v>NE WA (Ferry, Stevens, Lincoln, Pend Orielle)</v>
      </c>
      <c r="D782" s="5" t="s">
        <v>73</v>
      </c>
      <c r="E782" s="6" t="s">
        <v>10</v>
      </c>
      <c r="F782">
        <v>65</v>
      </c>
      <c r="G782">
        <v>69</v>
      </c>
      <c r="H782">
        <v>79</v>
      </c>
      <c r="I782">
        <v>66</v>
      </c>
      <c r="J782">
        <v>63</v>
      </c>
      <c r="K782">
        <v>71</v>
      </c>
      <c r="L782">
        <v>79</v>
      </c>
      <c r="M782">
        <v>58</v>
      </c>
      <c r="N782">
        <v>53</v>
      </c>
      <c r="O782">
        <v>62</v>
      </c>
      <c r="P782">
        <v>60</v>
      </c>
      <c r="Q782">
        <v>46</v>
      </c>
      <c r="R782">
        <v>51</v>
      </c>
      <c r="S782" s="47">
        <v>48</v>
      </c>
      <c r="T782" s="47">
        <v>4</v>
      </c>
      <c r="U782" s="72">
        <f t="shared" si="84"/>
        <v>874</v>
      </c>
      <c r="V782" s="9">
        <f t="shared" si="85"/>
        <v>271</v>
      </c>
    </row>
    <row r="783" spans="1:36">
      <c r="A783" s="9" t="s">
        <v>105</v>
      </c>
      <c r="B783" s="9" t="s">
        <v>115</v>
      </c>
      <c r="C783" s="9" t="str">
        <f t="shared" si="82"/>
        <v>Benton-Franklin</v>
      </c>
      <c r="D783" s="5" t="s">
        <v>74</v>
      </c>
      <c r="E783" s="6" t="s">
        <v>11</v>
      </c>
      <c r="F783">
        <v>1580</v>
      </c>
      <c r="G783">
        <v>1574</v>
      </c>
      <c r="H783">
        <v>1569</v>
      </c>
      <c r="I783">
        <v>1619</v>
      </c>
      <c r="J783">
        <v>1679</v>
      </c>
      <c r="K783">
        <v>1694</v>
      </c>
      <c r="L783">
        <v>1667</v>
      </c>
      <c r="M783">
        <v>1598</v>
      </c>
      <c r="N783">
        <v>1607</v>
      </c>
      <c r="O783">
        <v>1484</v>
      </c>
      <c r="P783">
        <v>1517</v>
      </c>
      <c r="Q783">
        <v>1409</v>
      </c>
      <c r="R783">
        <v>1597</v>
      </c>
      <c r="S783" s="47">
        <v>23</v>
      </c>
      <c r="T783" s="47">
        <v>392</v>
      </c>
      <c r="U783" s="72">
        <f t="shared" si="84"/>
        <v>21009</v>
      </c>
      <c r="V783" s="9">
        <f t="shared" si="85"/>
        <v>6422</v>
      </c>
    </row>
    <row r="784" spans="1:36">
      <c r="A784" s="9" t="s">
        <v>105</v>
      </c>
      <c r="B784" s="9" t="s">
        <v>115</v>
      </c>
      <c r="C784" s="9" t="str">
        <f t="shared" si="82"/>
        <v>SE WA (Adams-Asotin-Columia-Garfield-Walla Walla-Whitman)</v>
      </c>
      <c r="D784" s="5" t="s">
        <v>75</v>
      </c>
      <c r="E784" s="6" t="s">
        <v>12</v>
      </c>
      <c r="F784">
        <v>29</v>
      </c>
      <c r="G784">
        <v>28</v>
      </c>
      <c r="H784">
        <v>22</v>
      </c>
      <c r="I784">
        <v>18</v>
      </c>
      <c r="J784">
        <v>28</v>
      </c>
      <c r="K784">
        <v>26</v>
      </c>
      <c r="L784">
        <v>24</v>
      </c>
      <c r="M784">
        <v>28</v>
      </c>
      <c r="N784">
        <v>21</v>
      </c>
      <c r="O784">
        <v>22</v>
      </c>
      <c r="P784">
        <v>24</v>
      </c>
      <c r="Q784">
        <v>22</v>
      </c>
      <c r="R784">
        <v>35</v>
      </c>
      <c r="S784" s="47">
        <v>0</v>
      </c>
      <c r="T784" s="47">
        <v>0</v>
      </c>
      <c r="U784" s="72">
        <f t="shared" si="84"/>
        <v>327</v>
      </c>
      <c r="V784" s="9">
        <f t="shared" si="85"/>
        <v>103</v>
      </c>
    </row>
    <row r="785" spans="1:22">
      <c r="A785" s="9" t="s">
        <v>105</v>
      </c>
      <c r="B785" s="9" t="s">
        <v>115</v>
      </c>
      <c r="C785" s="9" t="str">
        <f t="shared" si="82"/>
        <v>Central WA (Grant-Kittitas-Klickitat-Skamania-Yakima)</v>
      </c>
      <c r="D785" s="5" t="s">
        <v>76</v>
      </c>
      <c r="E785" s="6" t="s">
        <v>13</v>
      </c>
      <c r="F785">
        <v>1557</v>
      </c>
      <c r="G785">
        <v>1614</v>
      </c>
      <c r="H785">
        <v>1723</v>
      </c>
      <c r="I785">
        <v>1631</v>
      </c>
      <c r="J785">
        <v>1667</v>
      </c>
      <c r="K785">
        <v>1754</v>
      </c>
      <c r="L785">
        <v>1667</v>
      </c>
      <c r="M785">
        <v>1672</v>
      </c>
      <c r="N785">
        <v>1581</v>
      </c>
      <c r="O785">
        <v>1569</v>
      </c>
      <c r="P785">
        <v>1527</v>
      </c>
      <c r="Q785">
        <v>1401</v>
      </c>
      <c r="R785">
        <v>1405</v>
      </c>
      <c r="S785" s="47">
        <v>153</v>
      </c>
      <c r="T785" s="47">
        <v>282</v>
      </c>
      <c r="U785" s="72">
        <f t="shared" si="84"/>
        <v>21203</v>
      </c>
      <c r="V785" s="9">
        <f t="shared" si="85"/>
        <v>6337</v>
      </c>
    </row>
    <row r="786" spans="1:22">
      <c r="A786" s="9" t="s">
        <v>105</v>
      </c>
      <c r="B786" s="9" t="s">
        <v>115</v>
      </c>
      <c r="C786" s="9" t="str">
        <f t="shared" si="82"/>
        <v>Rural SW WA (Cowlitz-Grays Harbor -Lewis - Mason -Pacific-Wahkiakum)</v>
      </c>
      <c r="D786" s="5" t="s">
        <v>77</v>
      </c>
      <c r="E786" s="6" t="s">
        <v>14</v>
      </c>
      <c r="F786">
        <v>801</v>
      </c>
      <c r="G786">
        <v>795</v>
      </c>
      <c r="H786">
        <v>764</v>
      </c>
      <c r="I786">
        <v>834</v>
      </c>
      <c r="J786">
        <v>842</v>
      </c>
      <c r="K786">
        <v>823</v>
      </c>
      <c r="L786">
        <v>837</v>
      </c>
      <c r="M786">
        <v>779</v>
      </c>
      <c r="N786">
        <v>806</v>
      </c>
      <c r="O786">
        <v>757</v>
      </c>
      <c r="P786">
        <v>851</v>
      </c>
      <c r="Q786">
        <v>761</v>
      </c>
      <c r="R786">
        <v>719</v>
      </c>
      <c r="S786" s="47">
        <v>85</v>
      </c>
      <c r="T786" s="47">
        <v>73</v>
      </c>
      <c r="U786" s="72">
        <f t="shared" si="84"/>
        <v>10527</v>
      </c>
      <c r="V786" s="9">
        <f t="shared" si="85"/>
        <v>3246</v>
      </c>
    </row>
    <row r="787" spans="1:22">
      <c r="A787" s="9" t="s">
        <v>105</v>
      </c>
      <c r="B787" s="9" t="s">
        <v>115</v>
      </c>
      <c r="C787" s="9" t="str">
        <f t="shared" si="82"/>
        <v>Skagit-San Juan -Island</v>
      </c>
      <c r="D787" s="5" t="s">
        <v>78</v>
      </c>
      <c r="E787" s="7" t="s">
        <v>15</v>
      </c>
      <c r="F787">
        <v>645</v>
      </c>
      <c r="G787">
        <v>659</v>
      </c>
      <c r="H787">
        <v>669</v>
      </c>
      <c r="I787">
        <v>667</v>
      </c>
      <c r="J787">
        <v>602</v>
      </c>
      <c r="K787">
        <v>653</v>
      </c>
      <c r="L787">
        <v>633</v>
      </c>
      <c r="M787">
        <v>618</v>
      </c>
      <c r="N787">
        <v>609</v>
      </c>
      <c r="O787">
        <v>609</v>
      </c>
      <c r="P787">
        <v>554</v>
      </c>
      <c r="Q787">
        <v>578</v>
      </c>
      <c r="R787">
        <v>560</v>
      </c>
      <c r="S787" s="47">
        <v>66</v>
      </c>
      <c r="T787" s="47">
        <v>107</v>
      </c>
      <c r="U787" s="72">
        <f t="shared" si="84"/>
        <v>8229</v>
      </c>
      <c r="V787" s="9">
        <f t="shared" si="85"/>
        <v>2474</v>
      </c>
    </row>
    <row r="788" spans="1:22">
      <c r="A788" s="9" t="s">
        <v>105</v>
      </c>
      <c r="B788" s="9" t="s">
        <v>115</v>
      </c>
      <c r="C788" s="9" t="str">
        <f t="shared" si="82"/>
        <v>Clallam-Jefferson-Kitsap</v>
      </c>
      <c r="D788" s="5" t="s">
        <v>79</v>
      </c>
      <c r="E788" s="6" t="s">
        <v>16</v>
      </c>
      <c r="F788">
        <v>185</v>
      </c>
      <c r="G788">
        <v>208</v>
      </c>
      <c r="H788">
        <v>253</v>
      </c>
      <c r="I788">
        <v>238</v>
      </c>
      <c r="J788">
        <v>228</v>
      </c>
      <c r="K788">
        <v>261</v>
      </c>
      <c r="L788">
        <v>229</v>
      </c>
      <c r="M788">
        <v>236</v>
      </c>
      <c r="N788">
        <v>254</v>
      </c>
      <c r="O788">
        <v>190</v>
      </c>
      <c r="P788">
        <v>190</v>
      </c>
      <c r="Q788">
        <v>163</v>
      </c>
      <c r="R788">
        <v>176</v>
      </c>
      <c r="S788" s="47">
        <v>9</v>
      </c>
      <c r="T788" s="47">
        <v>40</v>
      </c>
      <c r="U788" s="72">
        <f t="shared" si="84"/>
        <v>2860</v>
      </c>
      <c r="V788" s="9">
        <f t="shared" si="85"/>
        <v>768</v>
      </c>
    </row>
    <row r="789" spans="1:22">
      <c r="A789" s="9" t="s">
        <v>105</v>
      </c>
      <c r="B789" s="9" t="s">
        <v>115</v>
      </c>
      <c r="C789" s="9" t="str">
        <f t="shared" si="82"/>
        <v>King</v>
      </c>
      <c r="D789" s="4" t="s">
        <v>80</v>
      </c>
      <c r="E789" s="7" t="s">
        <v>17</v>
      </c>
      <c r="F789">
        <v>22087</v>
      </c>
      <c r="G789">
        <v>22640</v>
      </c>
      <c r="H789">
        <v>22807</v>
      </c>
      <c r="I789">
        <v>22920</v>
      </c>
      <c r="J789">
        <v>23645</v>
      </c>
      <c r="K789">
        <v>23599</v>
      </c>
      <c r="L789">
        <v>23192</v>
      </c>
      <c r="M789">
        <v>22167</v>
      </c>
      <c r="N789">
        <v>21487</v>
      </c>
      <c r="O789">
        <v>22104</v>
      </c>
      <c r="P789">
        <v>21767</v>
      </c>
      <c r="Q789">
        <v>19641</v>
      </c>
      <c r="R789">
        <v>19264</v>
      </c>
      <c r="S789" s="47">
        <v>1846</v>
      </c>
      <c r="T789" s="47">
        <v>4980</v>
      </c>
      <c r="U789" s="72">
        <f t="shared" si="84"/>
        <v>294146</v>
      </c>
      <c r="V789" s="9">
        <f t="shared" si="85"/>
        <v>89602</v>
      </c>
    </row>
    <row r="790" spans="1:22">
      <c r="A790" s="9" t="s">
        <v>105</v>
      </c>
      <c r="B790" s="9" t="s">
        <v>115</v>
      </c>
      <c r="C790" s="9" t="str">
        <f t="shared" si="82"/>
        <v>Clallam-Jefferson-Kitsap</v>
      </c>
      <c r="D790" s="5" t="s">
        <v>81</v>
      </c>
      <c r="E790" s="7" t="s">
        <v>18</v>
      </c>
      <c r="F790">
        <v>2698</v>
      </c>
      <c r="G790">
        <v>2698</v>
      </c>
      <c r="H790">
        <v>2661</v>
      </c>
      <c r="I790">
        <v>2608</v>
      </c>
      <c r="J790">
        <v>2720</v>
      </c>
      <c r="K790">
        <v>2846</v>
      </c>
      <c r="L790">
        <v>2706</v>
      </c>
      <c r="M790">
        <v>2697</v>
      </c>
      <c r="N790">
        <v>2739</v>
      </c>
      <c r="O790">
        <v>2891</v>
      </c>
      <c r="P790">
        <v>2842</v>
      </c>
      <c r="Q790">
        <v>2662</v>
      </c>
      <c r="R790">
        <v>2774</v>
      </c>
      <c r="S790" s="47">
        <v>62</v>
      </c>
      <c r="T790" s="47">
        <v>640</v>
      </c>
      <c r="U790" s="72">
        <f t="shared" si="84"/>
        <v>36244</v>
      </c>
      <c r="V790" s="9">
        <f t="shared" si="85"/>
        <v>11871</v>
      </c>
    </row>
    <row r="791" spans="1:22">
      <c r="A791" s="9" t="s">
        <v>105</v>
      </c>
      <c r="B791" s="9" t="s">
        <v>115</v>
      </c>
      <c r="C791" s="9" t="str">
        <f t="shared" si="82"/>
        <v>Central WA (Grant-Kittitas-Klickitat-Skamania-Yakima)</v>
      </c>
      <c r="D791" s="5" t="s">
        <v>82</v>
      </c>
      <c r="E791" s="7" t="s">
        <v>19</v>
      </c>
      <c r="F791">
        <v>384</v>
      </c>
      <c r="G791">
        <v>401</v>
      </c>
      <c r="H791">
        <v>400</v>
      </c>
      <c r="I791">
        <v>393</v>
      </c>
      <c r="J791">
        <v>414</v>
      </c>
      <c r="K791">
        <v>433</v>
      </c>
      <c r="L791">
        <v>403</v>
      </c>
      <c r="M791">
        <v>368</v>
      </c>
      <c r="N791">
        <v>381</v>
      </c>
      <c r="O791">
        <v>431</v>
      </c>
      <c r="P791">
        <v>412</v>
      </c>
      <c r="Q791">
        <v>381</v>
      </c>
      <c r="R791">
        <v>361</v>
      </c>
      <c r="S791" s="47">
        <v>0</v>
      </c>
      <c r="T791" s="47">
        <v>64</v>
      </c>
      <c r="U791" s="72">
        <f t="shared" si="84"/>
        <v>5226</v>
      </c>
      <c r="V791" s="9">
        <f t="shared" si="85"/>
        <v>1649</v>
      </c>
    </row>
    <row r="792" spans="1:22">
      <c r="A792" s="9" t="s">
        <v>105</v>
      </c>
      <c r="B792" s="9" t="s">
        <v>115</v>
      </c>
      <c r="C792" s="9" t="str">
        <f t="shared" si="82"/>
        <v>Central WA (Grant-Kittitas-Klickitat-Skamania-Yakima)</v>
      </c>
      <c r="D792" s="5" t="s">
        <v>83</v>
      </c>
      <c r="E792" s="7" t="s">
        <v>20</v>
      </c>
      <c r="F792">
        <v>241</v>
      </c>
      <c r="G792">
        <v>267</v>
      </c>
      <c r="H792">
        <v>247</v>
      </c>
      <c r="I792">
        <v>222</v>
      </c>
      <c r="J792">
        <v>247</v>
      </c>
      <c r="K792">
        <v>258</v>
      </c>
      <c r="L792">
        <v>260</v>
      </c>
      <c r="M792">
        <v>256</v>
      </c>
      <c r="N792">
        <v>241</v>
      </c>
      <c r="O792">
        <v>243</v>
      </c>
      <c r="P792">
        <v>239</v>
      </c>
      <c r="Q792">
        <v>231</v>
      </c>
      <c r="R792">
        <v>232</v>
      </c>
      <c r="S792" s="47">
        <v>0</v>
      </c>
      <c r="T792" s="47">
        <v>4</v>
      </c>
      <c r="U792" s="72">
        <f t="shared" si="84"/>
        <v>3188</v>
      </c>
      <c r="V792" s="9">
        <f t="shared" si="85"/>
        <v>949</v>
      </c>
    </row>
    <row r="793" spans="1:22">
      <c r="A793" s="9" t="s">
        <v>105</v>
      </c>
      <c r="B793" s="9" t="s">
        <v>115</v>
      </c>
      <c r="C793" s="9" t="str">
        <f t="shared" si="82"/>
        <v>Rural SW WA (Cowlitz-Grays Harbor -Lewis - Mason -Pacific-Wahkiakum)</v>
      </c>
      <c r="D793" s="5" t="s">
        <v>84</v>
      </c>
      <c r="E793" s="7" t="s">
        <v>21</v>
      </c>
      <c r="F793">
        <v>867</v>
      </c>
      <c r="G793">
        <v>862</v>
      </c>
      <c r="H793">
        <v>908</v>
      </c>
      <c r="I793">
        <v>910</v>
      </c>
      <c r="J793">
        <v>909</v>
      </c>
      <c r="K793">
        <v>940</v>
      </c>
      <c r="L793">
        <v>878</v>
      </c>
      <c r="M793">
        <v>939</v>
      </c>
      <c r="N793">
        <v>896</v>
      </c>
      <c r="O793">
        <v>881</v>
      </c>
      <c r="P793">
        <v>904</v>
      </c>
      <c r="Q793">
        <v>848</v>
      </c>
      <c r="R793">
        <v>869</v>
      </c>
      <c r="S793" s="47">
        <v>45</v>
      </c>
      <c r="T793" s="47">
        <v>194</v>
      </c>
      <c r="U793" s="72">
        <f t="shared" si="84"/>
        <v>11850</v>
      </c>
      <c r="V793" s="9">
        <f t="shared" si="85"/>
        <v>3741</v>
      </c>
    </row>
    <row r="794" spans="1:22">
      <c r="A794" s="9" t="s">
        <v>105</v>
      </c>
      <c r="B794" s="9" t="s">
        <v>115</v>
      </c>
      <c r="C794" s="9" t="str">
        <f t="shared" si="82"/>
        <v>NE WA (Ferry, Stevens, Lincoln, Pend Orielle)</v>
      </c>
      <c r="D794" s="5" t="s">
        <v>85</v>
      </c>
      <c r="E794" s="7" t="s">
        <v>22</v>
      </c>
      <c r="F794">
        <v>139</v>
      </c>
      <c r="G794">
        <v>130</v>
      </c>
      <c r="H794">
        <v>160</v>
      </c>
      <c r="I794">
        <v>131</v>
      </c>
      <c r="J794">
        <v>158</v>
      </c>
      <c r="K794">
        <v>146</v>
      </c>
      <c r="L794">
        <v>157</v>
      </c>
      <c r="M794">
        <v>155</v>
      </c>
      <c r="N794">
        <v>169</v>
      </c>
      <c r="O794">
        <v>186</v>
      </c>
      <c r="P794">
        <v>167</v>
      </c>
      <c r="Q794">
        <v>179</v>
      </c>
      <c r="R794">
        <v>141</v>
      </c>
      <c r="S794" s="47">
        <v>0</v>
      </c>
      <c r="T794" s="47">
        <v>20</v>
      </c>
      <c r="U794" s="72">
        <f t="shared" si="84"/>
        <v>2038</v>
      </c>
      <c r="V794" s="9">
        <f t="shared" si="85"/>
        <v>693</v>
      </c>
    </row>
    <row r="795" spans="1:22">
      <c r="A795" s="9" t="s">
        <v>105</v>
      </c>
      <c r="B795" s="9" t="s">
        <v>115</v>
      </c>
      <c r="C795" s="9" t="str">
        <f t="shared" si="82"/>
        <v>Rural SW WA (Cowlitz-Grays Harbor -Lewis - Mason -Pacific-Wahkiakum)</v>
      </c>
      <c r="D795" s="5" t="s">
        <v>86</v>
      </c>
      <c r="E795" s="7" t="s">
        <v>23</v>
      </c>
      <c r="F795">
        <v>713</v>
      </c>
      <c r="G795">
        <v>696</v>
      </c>
      <c r="H795">
        <v>673</v>
      </c>
      <c r="I795">
        <v>706</v>
      </c>
      <c r="J795">
        <v>767</v>
      </c>
      <c r="K795">
        <v>737</v>
      </c>
      <c r="L795">
        <v>747</v>
      </c>
      <c r="M795">
        <v>842</v>
      </c>
      <c r="N795">
        <v>863</v>
      </c>
      <c r="O795">
        <v>931</v>
      </c>
      <c r="P795">
        <v>817</v>
      </c>
      <c r="Q795">
        <v>603</v>
      </c>
      <c r="R795">
        <v>600</v>
      </c>
      <c r="S795" s="47">
        <v>76</v>
      </c>
      <c r="T795" s="47">
        <v>127</v>
      </c>
      <c r="U795" s="72">
        <f t="shared" si="84"/>
        <v>9898</v>
      </c>
      <c r="V795" s="9">
        <f t="shared" si="85"/>
        <v>3154</v>
      </c>
    </row>
    <row r="796" spans="1:22">
      <c r="A796" s="9" t="s">
        <v>105</v>
      </c>
      <c r="B796" s="9" t="s">
        <v>115</v>
      </c>
      <c r="C796" s="9" t="str">
        <f t="shared" si="82"/>
        <v>Chelan-Douglas-Okanogan</v>
      </c>
      <c r="D796" s="5" t="s">
        <v>87</v>
      </c>
      <c r="E796" s="7" t="s">
        <v>24</v>
      </c>
      <c r="F796">
        <v>678</v>
      </c>
      <c r="G796">
        <v>683</v>
      </c>
      <c r="H796">
        <v>673</v>
      </c>
      <c r="I796">
        <v>733</v>
      </c>
      <c r="J796">
        <v>752</v>
      </c>
      <c r="K796">
        <v>798</v>
      </c>
      <c r="L796">
        <v>905</v>
      </c>
      <c r="M796">
        <v>993</v>
      </c>
      <c r="N796">
        <v>1109</v>
      </c>
      <c r="O796">
        <v>884</v>
      </c>
      <c r="P796">
        <v>816</v>
      </c>
      <c r="Q796">
        <v>707</v>
      </c>
      <c r="R796">
        <v>640</v>
      </c>
      <c r="S796" s="47">
        <v>0</v>
      </c>
      <c r="T796" s="47">
        <v>162</v>
      </c>
      <c r="U796" s="72">
        <f t="shared" si="84"/>
        <v>10533</v>
      </c>
      <c r="V796" s="9">
        <f t="shared" si="85"/>
        <v>3209</v>
      </c>
    </row>
    <row r="797" spans="1:22">
      <c r="A797" s="9" t="s">
        <v>105</v>
      </c>
      <c r="B797" s="9" t="s">
        <v>115</v>
      </c>
      <c r="C797" s="9" t="str">
        <f t="shared" ref="C797:C860" si="86">VLOOKUP(D797,$AL$4:$AN$42,3,)</f>
        <v>Rural SW WA (Cowlitz-Grays Harbor -Lewis - Mason -Pacific-Wahkiakum)</v>
      </c>
      <c r="D797" s="5" t="s">
        <v>88</v>
      </c>
      <c r="E797" s="7" t="s">
        <v>25</v>
      </c>
      <c r="F797">
        <v>209</v>
      </c>
      <c r="G797">
        <v>201</v>
      </c>
      <c r="H797">
        <v>204</v>
      </c>
      <c r="I797">
        <v>231</v>
      </c>
      <c r="J797">
        <v>202</v>
      </c>
      <c r="K797">
        <v>252</v>
      </c>
      <c r="L797">
        <v>238</v>
      </c>
      <c r="M797">
        <v>227</v>
      </c>
      <c r="N797">
        <v>257</v>
      </c>
      <c r="O797">
        <v>236</v>
      </c>
      <c r="P797">
        <v>209</v>
      </c>
      <c r="Q797">
        <v>208</v>
      </c>
      <c r="R797">
        <v>198</v>
      </c>
      <c r="S797" s="47">
        <v>0</v>
      </c>
      <c r="T797" s="47">
        <v>22</v>
      </c>
      <c r="U797" s="72">
        <f t="shared" si="84"/>
        <v>2894</v>
      </c>
      <c r="V797" s="9">
        <f t="shared" si="85"/>
        <v>873</v>
      </c>
    </row>
    <row r="798" spans="1:22">
      <c r="A798" s="9" t="s">
        <v>105</v>
      </c>
      <c r="B798" s="9" t="s">
        <v>115</v>
      </c>
      <c r="C798" s="9" t="str">
        <f t="shared" si="86"/>
        <v>NE WA (Ferry, Stevens, Lincoln, Pend Orielle)</v>
      </c>
      <c r="D798" s="5" t="s">
        <v>89</v>
      </c>
      <c r="E798" s="7" t="s">
        <v>26</v>
      </c>
      <c r="F798">
        <v>131</v>
      </c>
      <c r="G798">
        <v>107</v>
      </c>
      <c r="H798">
        <v>113</v>
      </c>
      <c r="I798">
        <v>120</v>
      </c>
      <c r="J798">
        <v>111</v>
      </c>
      <c r="K798">
        <v>124</v>
      </c>
      <c r="L798">
        <v>132</v>
      </c>
      <c r="M798">
        <v>138</v>
      </c>
      <c r="N798">
        <v>136</v>
      </c>
      <c r="O798">
        <v>132</v>
      </c>
      <c r="P798">
        <v>148</v>
      </c>
      <c r="Q798">
        <v>137</v>
      </c>
      <c r="R798">
        <v>133</v>
      </c>
      <c r="S798" s="47">
        <v>0</v>
      </c>
      <c r="T798" s="47">
        <v>1</v>
      </c>
      <c r="U798" s="72">
        <f t="shared" si="84"/>
        <v>1663</v>
      </c>
      <c r="V798" s="9">
        <f t="shared" si="85"/>
        <v>551</v>
      </c>
    </row>
    <row r="799" spans="1:22">
      <c r="A799" s="9" t="s">
        <v>105</v>
      </c>
      <c r="B799" s="9" t="s">
        <v>115</v>
      </c>
      <c r="C799" s="9" t="str">
        <f t="shared" si="86"/>
        <v>Pierce</v>
      </c>
      <c r="D799" s="5" t="s">
        <v>90</v>
      </c>
      <c r="E799" s="7" t="s">
        <v>27</v>
      </c>
      <c r="F799">
        <v>10457</v>
      </c>
      <c r="G799">
        <v>10350</v>
      </c>
      <c r="H799">
        <v>10481</v>
      </c>
      <c r="I799">
        <v>10415</v>
      </c>
      <c r="J799">
        <v>10789</v>
      </c>
      <c r="K799">
        <v>10837</v>
      </c>
      <c r="L799">
        <v>10791</v>
      </c>
      <c r="M799">
        <v>10452</v>
      </c>
      <c r="N799">
        <v>10046</v>
      </c>
      <c r="O799">
        <v>10208</v>
      </c>
      <c r="P799">
        <v>9893</v>
      </c>
      <c r="Q799">
        <v>9327</v>
      </c>
      <c r="R799">
        <v>9449</v>
      </c>
      <c r="S799" s="47">
        <v>900</v>
      </c>
      <c r="T799" s="47">
        <v>1781</v>
      </c>
      <c r="U799" s="72">
        <f t="shared" si="84"/>
        <v>136176</v>
      </c>
      <c r="V799" s="9">
        <f t="shared" si="85"/>
        <v>41558</v>
      </c>
    </row>
    <row r="800" spans="1:22">
      <c r="A800" s="9" t="s">
        <v>105</v>
      </c>
      <c r="B800" s="9" t="s">
        <v>115</v>
      </c>
      <c r="C800" s="9" t="str">
        <f t="shared" si="86"/>
        <v>Skagit-San Juan -Island</v>
      </c>
      <c r="D800" s="5" t="s">
        <v>91</v>
      </c>
      <c r="E800" s="7" t="s">
        <v>28</v>
      </c>
      <c r="F800">
        <v>111</v>
      </c>
      <c r="G800">
        <v>124</v>
      </c>
      <c r="H800">
        <v>147</v>
      </c>
      <c r="I800">
        <v>142</v>
      </c>
      <c r="J800">
        <v>172</v>
      </c>
      <c r="K800">
        <v>123</v>
      </c>
      <c r="L800">
        <v>181</v>
      </c>
      <c r="M800">
        <v>152</v>
      </c>
      <c r="N800">
        <v>177</v>
      </c>
      <c r="O800">
        <v>137</v>
      </c>
      <c r="P800">
        <v>109</v>
      </c>
      <c r="Q800">
        <v>147</v>
      </c>
      <c r="R800">
        <v>126</v>
      </c>
      <c r="S800" s="47">
        <v>0</v>
      </c>
      <c r="T800" s="47">
        <v>1</v>
      </c>
      <c r="U800" s="72">
        <f t="shared" si="84"/>
        <v>1849</v>
      </c>
      <c r="V800" s="9">
        <f t="shared" si="85"/>
        <v>520</v>
      </c>
    </row>
    <row r="801" spans="1:22">
      <c r="A801" s="9" t="s">
        <v>105</v>
      </c>
      <c r="B801" s="9" t="s">
        <v>115</v>
      </c>
      <c r="C801" s="9" t="str">
        <f t="shared" si="86"/>
        <v>Skagit-San Juan -Island</v>
      </c>
      <c r="D801" s="5" t="s">
        <v>92</v>
      </c>
      <c r="E801" s="7" t="s">
        <v>29</v>
      </c>
      <c r="F801">
        <v>1381</v>
      </c>
      <c r="G801">
        <v>1430</v>
      </c>
      <c r="H801">
        <v>1454</v>
      </c>
      <c r="I801">
        <v>1460</v>
      </c>
      <c r="J801">
        <v>1536</v>
      </c>
      <c r="K801">
        <v>1557</v>
      </c>
      <c r="L801">
        <v>1565</v>
      </c>
      <c r="M801">
        <v>1480</v>
      </c>
      <c r="N801">
        <v>1462</v>
      </c>
      <c r="O801">
        <v>1437</v>
      </c>
      <c r="P801">
        <v>1448</v>
      </c>
      <c r="Q801">
        <v>1360</v>
      </c>
      <c r="R801">
        <v>1541</v>
      </c>
      <c r="S801" s="47">
        <v>138</v>
      </c>
      <c r="T801" s="47">
        <v>220</v>
      </c>
      <c r="U801" s="72">
        <f t="shared" si="84"/>
        <v>19469</v>
      </c>
      <c r="V801" s="9">
        <f t="shared" si="85"/>
        <v>6144</v>
      </c>
    </row>
    <row r="802" spans="1:22">
      <c r="A802" s="9" t="s">
        <v>105</v>
      </c>
      <c r="B802" s="9" t="s">
        <v>115</v>
      </c>
      <c r="C802" s="9" t="str">
        <f t="shared" si="86"/>
        <v>Central WA (Grant-Kittitas-Klickitat-Skamania-Yakima)</v>
      </c>
      <c r="D802" s="5" t="s">
        <v>93</v>
      </c>
      <c r="E802" s="7" t="s">
        <v>30</v>
      </c>
      <c r="F802">
        <v>94</v>
      </c>
      <c r="G802">
        <v>79</v>
      </c>
      <c r="H802">
        <v>90</v>
      </c>
      <c r="I802">
        <v>88</v>
      </c>
      <c r="J802">
        <v>95</v>
      </c>
      <c r="K802">
        <v>95</v>
      </c>
      <c r="L802">
        <v>95</v>
      </c>
      <c r="M802">
        <v>90</v>
      </c>
      <c r="N802">
        <v>78</v>
      </c>
      <c r="O802">
        <v>66</v>
      </c>
      <c r="P802">
        <v>91</v>
      </c>
      <c r="Q802">
        <v>66</v>
      </c>
      <c r="R802">
        <v>76</v>
      </c>
      <c r="S802" s="47">
        <v>0</v>
      </c>
      <c r="T802" s="47">
        <v>8</v>
      </c>
      <c r="U802" s="72">
        <f t="shared" si="84"/>
        <v>1111</v>
      </c>
      <c r="V802" s="9">
        <f t="shared" si="85"/>
        <v>307</v>
      </c>
    </row>
    <row r="803" spans="1:22">
      <c r="A803" s="9" t="s">
        <v>105</v>
      </c>
      <c r="B803" s="9" t="s">
        <v>115</v>
      </c>
      <c r="C803" s="9" t="str">
        <f t="shared" si="86"/>
        <v>Snohomish</v>
      </c>
      <c r="D803" s="5" t="s">
        <v>94</v>
      </c>
      <c r="E803" s="7" t="s">
        <v>31</v>
      </c>
      <c r="F803">
        <v>8298</v>
      </c>
      <c r="G803">
        <v>8213</v>
      </c>
      <c r="H803">
        <v>8253</v>
      </c>
      <c r="I803">
        <v>8226</v>
      </c>
      <c r="J803">
        <v>8422</v>
      </c>
      <c r="K803">
        <v>8892</v>
      </c>
      <c r="L803">
        <v>8697</v>
      </c>
      <c r="M803">
        <v>8231</v>
      </c>
      <c r="N803">
        <v>8324</v>
      </c>
      <c r="O803">
        <v>8563</v>
      </c>
      <c r="P803">
        <v>8290</v>
      </c>
      <c r="Q803">
        <v>7976</v>
      </c>
      <c r="R803">
        <v>8739</v>
      </c>
      <c r="S803" s="47">
        <v>525</v>
      </c>
      <c r="T803" s="47">
        <v>1495</v>
      </c>
      <c r="U803" s="72">
        <f t="shared" si="84"/>
        <v>111144</v>
      </c>
      <c r="V803" s="9">
        <f t="shared" si="85"/>
        <v>35588</v>
      </c>
    </row>
    <row r="804" spans="1:22">
      <c r="A804" s="9" t="s">
        <v>105</v>
      </c>
      <c r="B804" s="9" t="s">
        <v>115</v>
      </c>
      <c r="C804" s="9" t="str">
        <f t="shared" si="86"/>
        <v>Spokane</v>
      </c>
      <c r="D804" s="5" t="s">
        <v>95</v>
      </c>
      <c r="E804" s="7" t="s">
        <v>32</v>
      </c>
      <c r="F804">
        <v>5961</v>
      </c>
      <c r="G804">
        <v>5788</v>
      </c>
      <c r="H804">
        <v>5875</v>
      </c>
      <c r="I804">
        <v>5947</v>
      </c>
      <c r="J804">
        <v>6017</v>
      </c>
      <c r="K804">
        <v>6147</v>
      </c>
      <c r="L804">
        <v>6308</v>
      </c>
      <c r="M804">
        <v>6036</v>
      </c>
      <c r="N804">
        <v>5839</v>
      </c>
      <c r="O804">
        <v>5860</v>
      </c>
      <c r="P804">
        <v>5897</v>
      </c>
      <c r="Q804">
        <v>5802</v>
      </c>
      <c r="R804">
        <v>5738</v>
      </c>
      <c r="S804" s="47">
        <v>288</v>
      </c>
      <c r="T804" s="47">
        <v>880</v>
      </c>
      <c r="U804" s="72">
        <f t="shared" si="84"/>
        <v>78383</v>
      </c>
      <c r="V804" s="9">
        <f t="shared" si="85"/>
        <v>24465</v>
      </c>
    </row>
    <row r="805" spans="1:22">
      <c r="A805" s="9" t="s">
        <v>105</v>
      </c>
      <c r="B805" s="9" t="s">
        <v>115</v>
      </c>
      <c r="C805" s="9" t="str">
        <f t="shared" si="86"/>
        <v>NE WA (Ferry, Stevens, Lincoln, Pend Orielle)</v>
      </c>
      <c r="D805" s="5" t="s">
        <v>96</v>
      </c>
      <c r="E805" s="7" t="s">
        <v>33</v>
      </c>
      <c r="F805">
        <v>457</v>
      </c>
      <c r="G805">
        <v>458</v>
      </c>
      <c r="H805">
        <v>472</v>
      </c>
      <c r="I805">
        <v>456</v>
      </c>
      <c r="J805">
        <v>512</v>
      </c>
      <c r="K805">
        <v>493</v>
      </c>
      <c r="L805">
        <v>575</v>
      </c>
      <c r="M805">
        <v>477</v>
      </c>
      <c r="N805">
        <v>546</v>
      </c>
      <c r="O805">
        <v>485</v>
      </c>
      <c r="P805">
        <v>441</v>
      </c>
      <c r="Q805">
        <v>403</v>
      </c>
      <c r="R805">
        <v>449</v>
      </c>
      <c r="S805" s="47">
        <v>81</v>
      </c>
      <c r="T805" s="47">
        <v>45</v>
      </c>
      <c r="U805" s="72">
        <f t="shared" si="84"/>
        <v>6350</v>
      </c>
      <c r="V805" s="9">
        <f t="shared" si="85"/>
        <v>1904</v>
      </c>
    </row>
    <row r="806" spans="1:22">
      <c r="A806" s="9" t="s">
        <v>105</v>
      </c>
      <c r="B806" s="9" t="s">
        <v>115</v>
      </c>
      <c r="C806" s="9" t="str">
        <f t="shared" si="86"/>
        <v>Thurston</v>
      </c>
      <c r="D806" s="5" t="s">
        <v>97</v>
      </c>
      <c r="E806" s="7" t="s">
        <v>34</v>
      </c>
      <c r="F806">
        <v>3168</v>
      </c>
      <c r="G806">
        <v>3250</v>
      </c>
      <c r="H806">
        <v>3232</v>
      </c>
      <c r="I806">
        <v>3144</v>
      </c>
      <c r="J806">
        <v>3303</v>
      </c>
      <c r="K806">
        <v>3343</v>
      </c>
      <c r="L806">
        <v>3383</v>
      </c>
      <c r="M806">
        <v>3174</v>
      </c>
      <c r="N806">
        <v>3202</v>
      </c>
      <c r="O806">
        <v>3356</v>
      </c>
      <c r="P806">
        <v>3352</v>
      </c>
      <c r="Q806">
        <v>3102</v>
      </c>
      <c r="R806">
        <v>3356</v>
      </c>
      <c r="S806" s="47">
        <v>227</v>
      </c>
      <c r="T806" s="47">
        <v>558</v>
      </c>
      <c r="U806" s="72">
        <f t="shared" si="84"/>
        <v>43150</v>
      </c>
      <c r="V806" s="9">
        <f t="shared" si="85"/>
        <v>13951</v>
      </c>
    </row>
    <row r="807" spans="1:22">
      <c r="A807" s="9" t="s">
        <v>105</v>
      </c>
      <c r="B807" s="9" t="s">
        <v>115</v>
      </c>
      <c r="C807" s="9" t="str">
        <f t="shared" si="86"/>
        <v>Rural SW WA (Cowlitz-Grays Harbor -Lewis - Mason -Pacific-Wahkiakum)</v>
      </c>
      <c r="D807" s="5" t="s">
        <v>98</v>
      </c>
      <c r="E807" s="7" t="s">
        <v>35</v>
      </c>
      <c r="F807">
        <v>45</v>
      </c>
      <c r="G807">
        <v>35</v>
      </c>
      <c r="H807">
        <v>27</v>
      </c>
      <c r="I807">
        <v>35</v>
      </c>
      <c r="J807">
        <v>34</v>
      </c>
      <c r="K807">
        <v>46</v>
      </c>
      <c r="L807">
        <v>30</v>
      </c>
      <c r="M807">
        <v>43</v>
      </c>
      <c r="N807">
        <v>50</v>
      </c>
      <c r="O807">
        <v>39</v>
      </c>
      <c r="P807">
        <v>54</v>
      </c>
      <c r="Q807">
        <v>35</v>
      </c>
      <c r="R807">
        <v>36</v>
      </c>
      <c r="S807" s="47">
        <v>0</v>
      </c>
      <c r="T807" s="47">
        <v>8</v>
      </c>
      <c r="U807" s="72">
        <f t="shared" si="84"/>
        <v>517</v>
      </c>
      <c r="V807" s="9">
        <f t="shared" si="85"/>
        <v>172</v>
      </c>
    </row>
    <row r="808" spans="1:22">
      <c r="A808" s="9" t="s">
        <v>105</v>
      </c>
      <c r="B808" s="9" t="s">
        <v>115</v>
      </c>
      <c r="C808" s="9" t="str">
        <f t="shared" si="86"/>
        <v>SE WA (Adams-Asotin-Columia-Garfield-Walla Walla-Whitman)</v>
      </c>
      <c r="D808" s="5" t="s">
        <v>99</v>
      </c>
      <c r="E808" s="7" t="s">
        <v>36</v>
      </c>
      <c r="F808">
        <v>614</v>
      </c>
      <c r="G808">
        <v>623</v>
      </c>
      <c r="H808">
        <v>645</v>
      </c>
      <c r="I808">
        <v>619</v>
      </c>
      <c r="J808">
        <v>673</v>
      </c>
      <c r="K808">
        <v>659</v>
      </c>
      <c r="L808">
        <v>666</v>
      </c>
      <c r="M808">
        <v>665</v>
      </c>
      <c r="N808">
        <v>704</v>
      </c>
      <c r="O808">
        <v>714</v>
      </c>
      <c r="P808">
        <v>684</v>
      </c>
      <c r="Q808">
        <v>806</v>
      </c>
      <c r="R808">
        <v>718</v>
      </c>
      <c r="S808" s="47">
        <v>163</v>
      </c>
      <c r="T808" s="47">
        <v>59</v>
      </c>
      <c r="U808" s="72">
        <f t="shared" si="84"/>
        <v>9012</v>
      </c>
      <c r="V808" s="9">
        <f t="shared" si="85"/>
        <v>3144</v>
      </c>
    </row>
    <row r="809" spans="1:22">
      <c r="A809" s="9" t="s">
        <v>105</v>
      </c>
      <c r="B809" s="9" t="s">
        <v>115</v>
      </c>
      <c r="C809" s="9" t="str">
        <f t="shared" si="86"/>
        <v>Whatcom</v>
      </c>
      <c r="D809" s="5" t="s">
        <v>100</v>
      </c>
      <c r="E809" s="7" t="s">
        <v>37</v>
      </c>
      <c r="F809">
        <v>2147</v>
      </c>
      <c r="G809">
        <v>2104</v>
      </c>
      <c r="H809">
        <v>2139</v>
      </c>
      <c r="I809">
        <v>2149</v>
      </c>
      <c r="J809">
        <v>2205</v>
      </c>
      <c r="K809">
        <v>2173</v>
      </c>
      <c r="L809">
        <v>2083</v>
      </c>
      <c r="M809">
        <v>2133</v>
      </c>
      <c r="N809">
        <v>2094</v>
      </c>
      <c r="O809">
        <v>2122</v>
      </c>
      <c r="P809">
        <v>2135</v>
      </c>
      <c r="Q809">
        <v>1837</v>
      </c>
      <c r="R809">
        <v>1821</v>
      </c>
      <c r="S809" s="47">
        <v>198</v>
      </c>
      <c r="T809" s="47">
        <v>612</v>
      </c>
      <c r="U809" s="72">
        <f t="shared" si="84"/>
        <v>27952</v>
      </c>
      <c r="V809" s="9">
        <f t="shared" si="85"/>
        <v>8725</v>
      </c>
    </row>
    <row r="810" spans="1:22">
      <c r="A810" s="9" t="s">
        <v>105</v>
      </c>
      <c r="B810" s="9" t="s">
        <v>115</v>
      </c>
      <c r="C810" s="9" t="str">
        <f t="shared" si="86"/>
        <v>SE WA (Adams-Asotin-Columia-Garfield-Walla Walla-Whitman)</v>
      </c>
      <c r="D810" s="5" t="s">
        <v>101</v>
      </c>
      <c r="E810" s="7" t="s">
        <v>38</v>
      </c>
      <c r="F810">
        <v>387</v>
      </c>
      <c r="G810">
        <v>376</v>
      </c>
      <c r="H810">
        <v>371</v>
      </c>
      <c r="I810">
        <v>370</v>
      </c>
      <c r="J810">
        <v>335</v>
      </c>
      <c r="K810">
        <v>400</v>
      </c>
      <c r="L810">
        <v>385</v>
      </c>
      <c r="M810">
        <v>369</v>
      </c>
      <c r="N810">
        <v>386</v>
      </c>
      <c r="O810">
        <v>349</v>
      </c>
      <c r="P810">
        <v>352</v>
      </c>
      <c r="Q810">
        <v>349</v>
      </c>
      <c r="R810">
        <v>334</v>
      </c>
      <c r="S810" s="47">
        <v>0</v>
      </c>
      <c r="T810" s="47">
        <v>23</v>
      </c>
      <c r="U810" s="72">
        <f t="shared" si="84"/>
        <v>4786</v>
      </c>
      <c r="V810" s="9">
        <f t="shared" si="85"/>
        <v>1407</v>
      </c>
    </row>
    <row r="811" spans="1:22" s="19" customFormat="1">
      <c r="A811" s="19" t="s">
        <v>105</v>
      </c>
      <c r="B811" s="19" t="s">
        <v>115</v>
      </c>
      <c r="C811" s="19" t="str">
        <f t="shared" si="86"/>
        <v>Central WA (Grant-Kittitas-Klickitat-Skamania-Yakima)</v>
      </c>
      <c r="D811" s="38" t="s">
        <v>102</v>
      </c>
      <c r="E811" s="39" t="s">
        <v>39</v>
      </c>
      <c r="F811" s="19">
        <v>3887</v>
      </c>
      <c r="G811" s="19">
        <v>3911</v>
      </c>
      <c r="H811" s="19">
        <v>4055</v>
      </c>
      <c r="I811" s="19">
        <v>4153</v>
      </c>
      <c r="J811" s="19">
        <v>4300</v>
      </c>
      <c r="K811" s="19">
        <v>4378</v>
      </c>
      <c r="L811" s="19">
        <v>4392</v>
      </c>
      <c r="M811" s="19">
        <v>4326</v>
      </c>
      <c r="N811" s="19">
        <v>4156</v>
      </c>
      <c r="O811" s="19">
        <v>4212</v>
      </c>
      <c r="P811" s="19">
        <v>3992</v>
      </c>
      <c r="Q811" s="19">
        <v>4137</v>
      </c>
      <c r="R811" s="19">
        <v>4350</v>
      </c>
      <c r="S811" s="48">
        <v>115</v>
      </c>
      <c r="T811" s="48">
        <v>318</v>
      </c>
      <c r="U811" s="72">
        <f t="shared" si="84"/>
        <v>54682</v>
      </c>
      <c r="V811" s="9">
        <f t="shared" si="85"/>
        <v>17124</v>
      </c>
    </row>
    <row r="812" spans="1:22">
      <c r="A812" s="9" t="s">
        <v>104</v>
      </c>
      <c r="B812" s="9" t="s">
        <v>115</v>
      </c>
      <c r="C812" s="9" t="str">
        <f t="shared" si="86"/>
        <v>SE WA (Adams-Asotin-Columia-Garfield-Walla Walla-Whitman)</v>
      </c>
      <c r="D812" s="5" t="s">
        <v>64</v>
      </c>
      <c r="E812" s="7" t="s">
        <v>1</v>
      </c>
      <c r="F812">
        <v>383</v>
      </c>
      <c r="G812">
        <v>417</v>
      </c>
      <c r="H812">
        <v>426</v>
      </c>
      <c r="I812">
        <v>402</v>
      </c>
      <c r="J812">
        <v>459</v>
      </c>
      <c r="K812">
        <v>417</v>
      </c>
      <c r="L812">
        <v>399</v>
      </c>
      <c r="M812">
        <v>377</v>
      </c>
      <c r="N812">
        <v>341</v>
      </c>
      <c r="O812">
        <v>353</v>
      </c>
      <c r="P812">
        <v>372</v>
      </c>
      <c r="Q812">
        <v>314</v>
      </c>
      <c r="R812">
        <v>303</v>
      </c>
      <c r="S812" s="47">
        <v>0</v>
      </c>
      <c r="T812" s="47">
        <v>43</v>
      </c>
      <c r="U812" s="72">
        <f t="shared" si="84"/>
        <v>5006</v>
      </c>
      <c r="V812" s="9">
        <f t="shared" si="85"/>
        <v>1385</v>
      </c>
    </row>
    <row r="813" spans="1:22">
      <c r="A813" s="9" t="s">
        <v>104</v>
      </c>
      <c r="B813" s="9" t="s">
        <v>115</v>
      </c>
      <c r="C813" s="9" t="str">
        <f t="shared" si="86"/>
        <v>SE WA (Adams-Asotin-Columia-Garfield-Walla Walla-Whitman)</v>
      </c>
      <c r="D813" s="5" t="s">
        <v>65</v>
      </c>
      <c r="E813" s="7" t="s">
        <v>2</v>
      </c>
      <c r="F813">
        <v>226</v>
      </c>
      <c r="G813">
        <v>237</v>
      </c>
      <c r="H813">
        <v>203</v>
      </c>
      <c r="I813">
        <v>211</v>
      </c>
      <c r="J813">
        <v>254</v>
      </c>
      <c r="K813">
        <v>247</v>
      </c>
      <c r="L813">
        <v>259</v>
      </c>
      <c r="M813">
        <v>256</v>
      </c>
      <c r="N813">
        <v>257</v>
      </c>
      <c r="O813">
        <v>268</v>
      </c>
      <c r="P813">
        <v>292</v>
      </c>
      <c r="Q813">
        <v>248</v>
      </c>
      <c r="R813">
        <v>291</v>
      </c>
      <c r="S813" s="47">
        <v>13</v>
      </c>
      <c r="T813" s="47">
        <v>14</v>
      </c>
      <c r="U813" s="72">
        <f t="shared" si="84"/>
        <v>3276</v>
      </c>
      <c r="V813" s="9">
        <f t="shared" si="85"/>
        <v>1126</v>
      </c>
    </row>
    <row r="814" spans="1:22">
      <c r="A814" s="9" t="s">
        <v>104</v>
      </c>
      <c r="B814" s="9" t="s">
        <v>115</v>
      </c>
      <c r="C814" s="9" t="str">
        <f t="shared" si="86"/>
        <v>Benton-Franklin</v>
      </c>
      <c r="D814" s="5" t="s">
        <v>66</v>
      </c>
      <c r="E814" s="7" t="s">
        <v>3</v>
      </c>
      <c r="F814">
        <v>2801</v>
      </c>
      <c r="G814">
        <v>2733</v>
      </c>
      <c r="H814">
        <v>2838</v>
      </c>
      <c r="I814">
        <v>2933</v>
      </c>
      <c r="J814">
        <v>2918</v>
      </c>
      <c r="K814">
        <v>2986</v>
      </c>
      <c r="L814">
        <v>2939</v>
      </c>
      <c r="M814">
        <v>2726</v>
      </c>
      <c r="N814">
        <v>2779</v>
      </c>
      <c r="O814">
        <v>2981</v>
      </c>
      <c r="P814">
        <v>2806</v>
      </c>
      <c r="Q814">
        <v>2974</v>
      </c>
      <c r="R814">
        <v>3331</v>
      </c>
      <c r="S814" s="47">
        <v>7</v>
      </c>
      <c r="T814" s="47">
        <v>235</v>
      </c>
      <c r="U814" s="72">
        <f t="shared" si="84"/>
        <v>37987</v>
      </c>
      <c r="V814" s="9">
        <f t="shared" si="85"/>
        <v>12334</v>
      </c>
    </row>
    <row r="815" spans="1:22">
      <c r="A815" s="9" t="s">
        <v>104</v>
      </c>
      <c r="B815" s="9" t="s">
        <v>115</v>
      </c>
      <c r="C815" s="9" t="str">
        <f t="shared" si="86"/>
        <v>Chelan-Douglas-Okanogan</v>
      </c>
      <c r="D815" s="5" t="s">
        <v>67</v>
      </c>
      <c r="E815" s="7" t="s">
        <v>4</v>
      </c>
      <c r="F815">
        <v>894</v>
      </c>
      <c r="G815">
        <v>924</v>
      </c>
      <c r="H815">
        <v>989</v>
      </c>
      <c r="I815">
        <v>996</v>
      </c>
      <c r="J815">
        <v>1046</v>
      </c>
      <c r="K815">
        <v>970</v>
      </c>
      <c r="L815">
        <v>1014</v>
      </c>
      <c r="M815">
        <v>954</v>
      </c>
      <c r="N815">
        <v>976</v>
      </c>
      <c r="O815">
        <v>985</v>
      </c>
      <c r="P815">
        <v>1033</v>
      </c>
      <c r="Q815">
        <v>1021</v>
      </c>
      <c r="R815">
        <v>993</v>
      </c>
      <c r="S815" s="47">
        <v>84</v>
      </c>
      <c r="T815" s="47">
        <v>249</v>
      </c>
      <c r="U815" s="72">
        <f t="shared" si="84"/>
        <v>13128</v>
      </c>
      <c r="V815" s="9">
        <f t="shared" si="85"/>
        <v>4365</v>
      </c>
    </row>
    <row r="816" spans="1:22">
      <c r="A816" s="9" t="s">
        <v>104</v>
      </c>
      <c r="B816" s="9" t="s">
        <v>115</v>
      </c>
      <c r="C816" s="9" t="str">
        <f t="shared" si="86"/>
        <v>Clallam-Jefferson-Kitsap</v>
      </c>
      <c r="D816" s="5" t="s">
        <v>68</v>
      </c>
      <c r="E816" s="7" t="s">
        <v>5</v>
      </c>
      <c r="F816">
        <v>646</v>
      </c>
      <c r="G816">
        <v>677</v>
      </c>
      <c r="H816">
        <v>663</v>
      </c>
      <c r="I816">
        <v>618</v>
      </c>
      <c r="J816">
        <v>659</v>
      </c>
      <c r="K816">
        <v>663</v>
      </c>
      <c r="L816">
        <v>659</v>
      </c>
      <c r="M816">
        <v>622</v>
      </c>
      <c r="N816">
        <v>659</v>
      </c>
      <c r="O816">
        <v>843</v>
      </c>
      <c r="P816">
        <v>1034</v>
      </c>
      <c r="Q816">
        <v>1118</v>
      </c>
      <c r="R816">
        <v>1271</v>
      </c>
      <c r="S816" s="47">
        <v>0</v>
      </c>
      <c r="T816" s="47">
        <v>191</v>
      </c>
      <c r="U816" s="72">
        <f t="shared" si="84"/>
        <v>10323</v>
      </c>
      <c r="V816" s="9">
        <f t="shared" si="85"/>
        <v>4457</v>
      </c>
    </row>
    <row r="817" spans="1:22">
      <c r="A817" s="9" t="s">
        <v>104</v>
      </c>
      <c r="B817" s="9" t="s">
        <v>115</v>
      </c>
      <c r="C817" s="9" t="str">
        <f t="shared" si="86"/>
        <v>Clark</v>
      </c>
      <c r="D817" s="5" t="s">
        <v>69</v>
      </c>
      <c r="E817" s="6" t="s">
        <v>6</v>
      </c>
      <c r="F817">
        <v>5522</v>
      </c>
      <c r="G817">
        <v>5702</v>
      </c>
      <c r="H817">
        <v>5757</v>
      </c>
      <c r="I817">
        <v>5992</v>
      </c>
      <c r="J817">
        <v>6258</v>
      </c>
      <c r="K817">
        <v>6286</v>
      </c>
      <c r="L817">
        <v>6210</v>
      </c>
      <c r="M817">
        <v>6044</v>
      </c>
      <c r="N817">
        <v>6106</v>
      </c>
      <c r="O817">
        <v>6248</v>
      </c>
      <c r="P817">
        <v>6272</v>
      </c>
      <c r="Q817">
        <v>6373</v>
      </c>
      <c r="R817">
        <v>6433</v>
      </c>
      <c r="S817" s="47">
        <v>112</v>
      </c>
      <c r="T817" s="47">
        <v>1101</v>
      </c>
      <c r="U817" s="72">
        <f t="shared" si="84"/>
        <v>80416</v>
      </c>
      <c r="V817" s="9">
        <f t="shared" si="85"/>
        <v>26539</v>
      </c>
    </row>
    <row r="818" spans="1:22">
      <c r="A818" s="9" t="s">
        <v>104</v>
      </c>
      <c r="B818" s="9" t="s">
        <v>115</v>
      </c>
      <c r="C818" s="9" t="str">
        <f t="shared" si="86"/>
        <v>SE WA (Adams-Asotin-Columia-Garfield-Walla Walla-Whitman)</v>
      </c>
      <c r="D818" s="5" t="s">
        <v>70</v>
      </c>
      <c r="E818" s="6" t="s">
        <v>7</v>
      </c>
      <c r="F818">
        <v>30</v>
      </c>
      <c r="G818">
        <v>38</v>
      </c>
      <c r="H818">
        <v>32</v>
      </c>
      <c r="I818">
        <v>40</v>
      </c>
      <c r="J818">
        <v>32</v>
      </c>
      <c r="K818">
        <v>42</v>
      </c>
      <c r="L818">
        <v>36</v>
      </c>
      <c r="M818">
        <v>33</v>
      </c>
      <c r="N818">
        <v>28</v>
      </c>
      <c r="O818">
        <v>32</v>
      </c>
      <c r="P818">
        <v>26</v>
      </c>
      <c r="Q818">
        <v>40</v>
      </c>
      <c r="R818">
        <v>29</v>
      </c>
      <c r="S818" s="47">
        <v>0</v>
      </c>
      <c r="T818" s="47">
        <v>8</v>
      </c>
      <c r="U818" s="72">
        <f t="shared" si="84"/>
        <v>446</v>
      </c>
      <c r="V818" s="9">
        <f t="shared" si="85"/>
        <v>135</v>
      </c>
    </row>
    <row r="819" spans="1:22">
      <c r="A819" s="9" t="s">
        <v>104</v>
      </c>
      <c r="B819" s="9" t="s">
        <v>115</v>
      </c>
      <c r="C819" s="9" t="str">
        <f t="shared" si="86"/>
        <v>Rural SW WA (Cowlitz-Grays Harbor -Lewis - Mason -Pacific-Wahkiakum)</v>
      </c>
      <c r="D819" s="5" t="s">
        <v>71</v>
      </c>
      <c r="E819" s="6" t="s">
        <v>8</v>
      </c>
      <c r="F819">
        <v>1270</v>
      </c>
      <c r="G819">
        <v>1295</v>
      </c>
      <c r="H819">
        <v>1279</v>
      </c>
      <c r="I819">
        <v>1287</v>
      </c>
      <c r="J819">
        <v>1359</v>
      </c>
      <c r="K819">
        <v>1323</v>
      </c>
      <c r="L819">
        <v>1343</v>
      </c>
      <c r="M819">
        <v>1314</v>
      </c>
      <c r="N819">
        <v>1244</v>
      </c>
      <c r="O819">
        <v>1306</v>
      </c>
      <c r="P819">
        <v>1308</v>
      </c>
      <c r="Q819">
        <v>1229</v>
      </c>
      <c r="R819">
        <v>1364</v>
      </c>
      <c r="S819" s="47">
        <v>31</v>
      </c>
      <c r="T819" s="47">
        <v>307</v>
      </c>
      <c r="U819" s="72">
        <f t="shared" si="84"/>
        <v>17259</v>
      </c>
      <c r="V819" s="9">
        <f t="shared" si="85"/>
        <v>5545</v>
      </c>
    </row>
    <row r="820" spans="1:22">
      <c r="A820" s="9" t="s">
        <v>104</v>
      </c>
      <c r="B820" s="9" t="s">
        <v>115</v>
      </c>
      <c r="C820" s="9" t="str">
        <f t="shared" si="86"/>
        <v>Chelan-Douglas-Okanogan</v>
      </c>
      <c r="D820" s="5" t="s">
        <v>72</v>
      </c>
      <c r="E820" s="6" t="s">
        <v>9</v>
      </c>
      <c r="F820">
        <v>525</v>
      </c>
      <c r="G820">
        <v>607</v>
      </c>
      <c r="H820">
        <v>561</v>
      </c>
      <c r="I820">
        <v>602</v>
      </c>
      <c r="J820">
        <v>655</v>
      </c>
      <c r="K820">
        <v>583</v>
      </c>
      <c r="L820">
        <v>625</v>
      </c>
      <c r="M820">
        <v>570</v>
      </c>
      <c r="N820">
        <v>556</v>
      </c>
      <c r="O820">
        <v>579</v>
      </c>
      <c r="P820">
        <v>576</v>
      </c>
      <c r="Q820">
        <v>581</v>
      </c>
      <c r="R820">
        <v>474</v>
      </c>
      <c r="S820" s="47">
        <v>0</v>
      </c>
      <c r="T820" s="47">
        <v>98</v>
      </c>
      <c r="U820" s="72">
        <f t="shared" si="84"/>
        <v>7592</v>
      </c>
      <c r="V820" s="9">
        <f t="shared" si="85"/>
        <v>2308</v>
      </c>
    </row>
    <row r="821" spans="1:22">
      <c r="A821" s="9" t="s">
        <v>104</v>
      </c>
      <c r="B821" s="9" t="s">
        <v>115</v>
      </c>
      <c r="C821" s="9" t="str">
        <f t="shared" si="86"/>
        <v>NE WA (Ferry, Stevens, Lincoln, Pend Orielle)</v>
      </c>
      <c r="D821" s="5" t="s">
        <v>73</v>
      </c>
      <c r="E821" s="6" t="s">
        <v>10</v>
      </c>
      <c r="F821">
        <v>84</v>
      </c>
      <c r="G821">
        <v>77</v>
      </c>
      <c r="H821">
        <v>77</v>
      </c>
      <c r="I821">
        <v>75</v>
      </c>
      <c r="J821">
        <v>72</v>
      </c>
      <c r="K821">
        <v>95</v>
      </c>
      <c r="L821">
        <v>67</v>
      </c>
      <c r="M821">
        <v>59</v>
      </c>
      <c r="N821">
        <v>58</v>
      </c>
      <c r="O821">
        <v>66</v>
      </c>
      <c r="P821">
        <v>57</v>
      </c>
      <c r="Q821">
        <v>52</v>
      </c>
      <c r="R821">
        <v>56</v>
      </c>
      <c r="S821" s="47">
        <v>0</v>
      </c>
      <c r="T821" s="47">
        <v>4</v>
      </c>
      <c r="U821" s="72">
        <f t="shared" si="84"/>
        <v>899</v>
      </c>
      <c r="V821" s="9">
        <f t="shared" si="85"/>
        <v>235</v>
      </c>
    </row>
    <row r="822" spans="1:22">
      <c r="A822" s="9" t="s">
        <v>104</v>
      </c>
      <c r="B822" s="9" t="s">
        <v>115</v>
      </c>
      <c r="C822" s="9" t="str">
        <f t="shared" si="86"/>
        <v>Benton-Franklin</v>
      </c>
      <c r="D822" s="5" t="s">
        <v>74</v>
      </c>
      <c r="E822" s="6" t="s">
        <v>11</v>
      </c>
      <c r="F822">
        <v>1541</v>
      </c>
      <c r="G822">
        <v>1597</v>
      </c>
      <c r="H822">
        <v>1576</v>
      </c>
      <c r="I822">
        <v>1650</v>
      </c>
      <c r="J822">
        <v>1700</v>
      </c>
      <c r="K822">
        <v>1692</v>
      </c>
      <c r="L822">
        <v>1596</v>
      </c>
      <c r="M822">
        <v>1582</v>
      </c>
      <c r="N822">
        <v>1484</v>
      </c>
      <c r="O822">
        <v>1508</v>
      </c>
      <c r="P822">
        <v>1432</v>
      </c>
      <c r="Q822">
        <v>1452</v>
      </c>
      <c r="R822">
        <v>1469</v>
      </c>
      <c r="S822" s="47">
        <v>15</v>
      </c>
      <c r="T822" s="47">
        <v>282</v>
      </c>
      <c r="U822" s="72">
        <f t="shared" si="84"/>
        <v>20576</v>
      </c>
      <c r="V822" s="9">
        <f t="shared" si="85"/>
        <v>6158</v>
      </c>
    </row>
    <row r="823" spans="1:22">
      <c r="A823" s="9" t="s">
        <v>104</v>
      </c>
      <c r="B823" s="9" t="s">
        <v>115</v>
      </c>
      <c r="C823" s="9" t="str">
        <f t="shared" si="86"/>
        <v>SE WA (Adams-Asotin-Columia-Garfield-Walla Walla-Whitman)</v>
      </c>
      <c r="D823" s="5" t="s">
        <v>75</v>
      </c>
      <c r="E823" s="6" t="s">
        <v>12</v>
      </c>
      <c r="F823">
        <v>24</v>
      </c>
      <c r="G823">
        <v>26</v>
      </c>
      <c r="H823">
        <v>18</v>
      </c>
      <c r="I823">
        <v>27</v>
      </c>
      <c r="J823">
        <v>26</v>
      </c>
      <c r="K823">
        <v>25</v>
      </c>
      <c r="L823">
        <v>30</v>
      </c>
      <c r="M823">
        <v>25</v>
      </c>
      <c r="N823">
        <v>20</v>
      </c>
      <c r="O823">
        <v>22</v>
      </c>
      <c r="P823">
        <v>25</v>
      </c>
      <c r="Q823">
        <v>38</v>
      </c>
      <c r="R823">
        <v>20</v>
      </c>
      <c r="S823" s="47">
        <v>0</v>
      </c>
      <c r="T823" s="47">
        <v>0</v>
      </c>
      <c r="U823" s="72">
        <f t="shared" si="84"/>
        <v>326</v>
      </c>
      <c r="V823" s="9">
        <f t="shared" si="85"/>
        <v>105</v>
      </c>
    </row>
    <row r="824" spans="1:22">
      <c r="A824" s="9" t="s">
        <v>104</v>
      </c>
      <c r="B824" s="9" t="s">
        <v>115</v>
      </c>
      <c r="C824" s="9" t="str">
        <f t="shared" si="86"/>
        <v>Central WA (Grant-Kittitas-Klickitat-Skamania-Yakima)</v>
      </c>
      <c r="D824" s="5" t="s">
        <v>76</v>
      </c>
      <c r="E824" s="6" t="s">
        <v>13</v>
      </c>
      <c r="F824">
        <v>1625</v>
      </c>
      <c r="G824">
        <v>1736</v>
      </c>
      <c r="H824">
        <v>1636</v>
      </c>
      <c r="I824">
        <v>1669</v>
      </c>
      <c r="J824">
        <v>1768</v>
      </c>
      <c r="K824">
        <v>1655</v>
      </c>
      <c r="L824">
        <v>1652</v>
      </c>
      <c r="M824">
        <v>1571</v>
      </c>
      <c r="N824">
        <v>1539</v>
      </c>
      <c r="O824">
        <v>1540</v>
      </c>
      <c r="P824">
        <v>1493</v>
      </c>
      <c r="Q824">
        <v>1366</v>
      </c>
      <c r="R824">
        <v>1455</v>
      </c>
      <c r="S824" s="47">
        <v>113</v>
      </c>
      <c r="T824" s="47">
        <v>243</v>
      </c>
      <c r="U824" s="72">
        <f t="shared" si="84"/>
        <v>21061</v>
      </c>
      <c r="V824" s="9">
        <f t="shared" si="85"/>
        <v>6210</v>
      </c>
    </row>
    <row r="825" spans="1:22">
      <c r="A825" s="9" t="s">
        <v>104</v>
      </c>
      <c r="B825" s="9" t="s">
        <v>115</v>
      </c>
      <c r="C825" s="9" t="str">
        <f t="shared" si="86"/>
        <v>Rural SW WA (Cowlitz-Grays Harbor -Lewis - Mason -Pacific-Wahkiakum)</v>
      </c>
      <c r="D825" s="5" t="s">
        <v>77</v>
      </c>
      <c r="E825" s="6" t="s">
        <v>14</v>
      </c>
      <c r="F825">
        <v>794</v>
      </c>
      <c r="G825">
        <v>775</v>
      </c>
      <c r="H825">
        <v>830</v>
      </c>
      <c r="I825">
        <v>822</v>
      </c>
      <c r="J825">
        <v>824</v>
      </c>
      <c r="K825">
        <v>814</v>
      </c>
      <c r="L825">
        <v>786</v>
      </c>
      <c r="M825">
        <v>800</v>
      </c>
      <c r="N825">
        <v>754</v>
      </c>
      <c r="O825">
        <v>849</v>
      </c>
      <c r="P825">
        <v>793</v>
      </c>
      <c r="Q825">
        <v>696</v>
      </c>
      <c r="R825">
        <v>821</v>
      </c>
      <c r="S825" s="47">
        <v>119</v>
      </c>
      <c r="T825" s="47">
        <v>71</v>
      </c>
      <c r="U825" s="72">
        <f t="shared" si="84"/>
        <v>10548</v>
      </c>
      <c r="V825" s="9">
        <f t="shared" si="85"/>
        <v>3349</v>
      </c>
    </row>
    <row r="826" spans="1:22">
      <c r="A826" s="9" t="s">
        <v>104</v>
      </c>
      <c r="B826" s="9" t="s">
        <v>115</v>
      </c>
      <c r="C826" s="9" t="str">
        <f t="shared" si="86"/>
        <v>Skagit-San Juan -Island</v>
      </c>
      <c r="D826" s="5" t="s">
        <v>78</v>
      </c>
      <c r="E826" s="7" t="s">
        <v>15</v>
      </c>
      <c r="F826">
        <v>659</v>
      </c>
      <c r="G826">
        <v>651</v>
      </c>
      <c r="H826">
        <v>675</v>
      </c>
      <c r="I826">
        <v>609</v>
      </c>
      <c r="J826">
        <v>662</v>
      </c>
      <c r="K826">
        <v>673</v>
      </c>
      <c r="L826">
        <v>641</v>
      </c>
      <c r="M826">
        <v>632</v>
      </c>
      <c r="N826">
        <v>587</v>
      </c>
      <c r="O826">
        <v>554</v>
      </c>
      <c r="P826">
        <v>632</v>
      </c>
      <c r="Q826">
        <v>561</v>
      </c>
      <c r="R826">
        <v>580</v>
      </c>
      <c r="S826" s="47">
        <v>53</v>
      </c>
      <c r="T826" s="47">
        <v>108</v>
      </c>
      <c r="U826" s="72">
        <f t="shared" si="84"/>
        <v>8277</v>
      </c>
      <c r="V826" s="9">
        <f t="shared" si="85"/>
        <v>2488</v>
      </c>
    </row>
    <row r="827" spans="1:22">
      <c r="A827" s="9" t="s">
        <v>104</v>
      </c>
      <c r="B827" s="9" t="s">
        <v>115</v>
      </c>
      <c r="C827" s="9" t="str">
        <f t="shared" si="86"/>
        <v>Clallam-Jefferson-Kitsap</v>
      </c>
      <c r="D827" s="5" t="s">
        <v>79</v>
      </c>
      <c r="E827" s="6" t="s">
        <v>16</v>
      </c>
      <c r="F827">
        <v>183</v>
      </c>
      <c r="G827">
        <v>236</v>
      </c>
      <c r="H827">
        <v>234</v>
      </c>
      <c r="I827">
        <v>220</v>
      </c>
      <c r="J827">
        <v>250</v>
      </c>
      <c r="K827">
        <v>232</v>
      </c>
      <c r="L827">
        <v>246</v>
      </c>
      <c r="M827">
        <v>269</v>
      </c>
      <c r="N827">
        <v>232</v>
      </c>
      <c r="O827">
        <v>207</v>
      </c>
      <c r="P827">
        <v>186</v>
      </c>
      <c r="Q827">
        <v>186</v>
      </c>
      <c r="R827">
        <v>202</v>
      </c>
      <c r="S827" s="47">
        <v>7</v>
      </c>
      <c r="T827" s="47">
        <v>32</v>
      </c>
      <c r="U827" s="72">
        <f t="shared" si="84"/>
        <v>2922</v>
      </c>
      <c r="V827" s="9">
        <f t="shared" si="85"/>
        <v>820</v>
      </c>
    </row>
    <row r="828" spans="1:22">
      <c r="A828" s="9" t="s">
        <v>104</v>
      </c>
      <c r="B828" s="9" t="s">
        <v>115</v>
      </c>
      <c r="C828" s="9" t="str">
        <f t="shared" si="86"/>
        <v>King</v>
      </c>
      <c r="D828" s="4" t="s">
        <v>80</v>
      </c>
      <c r="E828" s="7" t="s">
        <v>17</v>
      </c>
      <c r="F828">
        <v>22071</v>
      </c>
      <c r="G828">
        <v>22754</v>
      </c>
      <c r="H828">
        <v>23036</v>
      </c>
      <c r="I828">
        <v>23652</v>
      </c>
      <c r="J828">
        <v>23847</v>
      </c>
      <c r="K828">
        <v>23483</v>
      </c>
      <c r="L828">
        <v>22321</v>
      </c>
      <c r="M828">
        <v>21595</v>
      </c>
      <c r="N828">
        <v>21568</v>
      </c>
      <c r="O828">
        <v>21838</v>
      </c>
      <c r="P828">
        <v>21359</v>
      </c>
      <c r="Q828">
        <v>19836</v>
      </c>
      <c r="R828">
        <v>19769</v>
      </c>
      <c r="S828" s="47">
        <v>1678</v>
      </c>
      <c r="T828" s="47">
        <v>4409</v>
      </c>
      <c r="U828" s="72">
        <f t="shared" si="84"/>
        <v>293216</v>
      </c>
      <c r="V828" s="9">
        <f t="shared" si="85"/>
        <v>88889</v>
      </c>
    </row>
    <row r="829" spans="1:22">
      <c r="A829" s="9" t="s">
        <v>104</v>
      </c>
      <c r="B829" s="9" t="s">
        <v>115</v>
      </c>
      <c r="C829" s="9" t="str">
        <f t="shared" si="86"/>
        <v>Clallam-Jefferson-Kitsap</v>
      </c>
      <c r="D829" s="5" t="s">
        <v>81</v>
      </c>
      <c r="E829" s="7" t="s">
        <v>18</v>
      </c>
      <c r="F829">
        <v>2640</v>
      </c>
      <c r="G829">
        <v>2666</v>
      </c>
      <c r="H829">
        <v>2620</v>
      </c>
      <c r="I829">
        <v>2723</v>
      </c>
      <c r="J829">
        <v>2852</v>
      </c>
      <c r="K829">
        <v>2756</v>
      </c>
      <c r="L829">
        <v>2689</v>
      </c>
      <c r="M829">
        <v>2751</v>
      </c>
      <c r="N829">
        <v>2728</v>
      </c>
      <c r="O829">
        <v>2987</v>
      </c>
      <c r="P829">
        <v>2788</v>
      </c>
      <c r="Q829">
        <v>2785</v>
      </c>
      <c r="R829">
        <v>2845</v>
      </c>
      <c r="S829" s="47">
        <v>43</v>
      </c>
      <c r="T829" s="47">
        <v>625</v>
      </c>
      <c r="U829" s="72">
        <f t="shared" si="84"/>
        <v>36498</v>
      </c>
      <c r="V829" s="9">
        <f t="shared" si="85"/>
        <v>12073</v>
      </c>
    </row>
    <row r="830" spans="1:22">
      <c r="A830" s="9" t="s">
        <v>104</v>
      </c>
      <c r="B830" s="9" t="s">
        <v>115</v>
      </c>
      <c r="C830" s="9" t="str">
        <f t="shared" si="86"/>
        <v>Central WA (Grant-Kittitas-Klickitat-Skamania-Yakima)</v>
      </c>
      <c r="D830" s="5" t="s">
        <v>82</v>
      </c>
      <c r="E830" s="7" t="s">
        <v>19</v>
      </c>
      <c r="F830">
        <v>416</v>
      </c>
      <c r="G830">
        <v>407</v>
      </c>
      <c r="H830">
        <v>397</v>
      </c>
      <c r="I830">
        <v>412</v>
      </c>
      <c r="J830">
        <v>423</v>
      </c>
      <c r="K830">
        <v>422</v>
      </c>
      <c r="L830">
        <v>365</v>
      </c>
      <c r="M830">
        <v>371</v>
      </c>
      <c r="N830">
        <v>422</v>
      </c>
      <c r="O830">
        <v>410</v>
      </c>
      <c r="P830">
        <v>400</v>
      </c>
      <c r="Q830">
        <v>360</v>
      </c>
      <c r="R830">
        <v>390</v>
      </c>
      <c r="S830" s="47">
        <v>0</v>
      </c>
      <c r="T830" s="47">
        <v>41</v>
      </c>
      <c r="U830" s="72">
        <f t="shared" si="84"/>
        <v>5236</v>
      </c>
      <c r="V830" s="9">
        <f t="shared" si="85"/>
        <v>1601</v>
      </c>
    </row>
    <row r="831" spans="1:22">
      <c r="A831" s="9" t="s">
        <v>104</v>
      </c>
      <c r="B831" s="9" t="s">
        <v>115</v>
      </c>
      <c r="C831" s="9" t="str">
        <f t="shared" si="86"/>
        <v>Central WA (Grant-Kittitas-Klickitat-Skamania-Yakima)</v>
      </c>
      <c r="D831" s="5" t="s">
        <v>83</v>
      </c>
      <c r="E831" s="7" t="s">
        <v>20</v>
      </c>
      <c r="F831">
        <v>256</v>
      </c>
      <c r="G831">
        <v>244</v>
      </c>
      <c r="H831">
        <v>217</v>
      </c>
      <c r="I831">
        <v>243</v>
      </c>
      <c r="J831">
        <v>254</v>
      </c>
      <c r="K831">
        <v>264</v>
      </c>
      <c r="L831">
        <v>250</v>
      </c>
      <c r="M831">
        <v>241</v>
      </c>
      <c r="N831">
        <v>248</v>
      </c>
      <c r="O831">
        <v>239</v>
      </c>
      <c r="P831">
        <v>246</v>
      </c>
      <c r="Q831">
        <v>244</v>
      </c>
      <c r="R831">
        <v>248</v>
      </c>
      <c r="S831" s="47">
        <v>1</v>
      </c>
      <c r="T831" s="47">
        <v>7</v>
      </c>
      <c r="U831" s="72">
        <f t="shared" si="84"/>
        <v>3202</v>
      </c>
      <c r="V831" s="9">
        <f t="shared" si="85"/>
        <v>985</v>
      </c>
    </row>
    <row r="832" spans="1:22">
      <c r="A832" s="9" t="s">
        <v>104</v>
      </c>
      <c r="B832" s="9" t="s">
        <v>115</v>
      </c>
      <c r="C832" s="9" t="str">
        <f t="shared" si="86"/>
        <v>Rural SW WA (Cowlitz-Grays Harbor -Lewis - Mason -Pacific-Wahkiakum)</v>
      </c>
      <c r="D832" s="5" t="s">
        <v>84</v>
      </c>
      <c r="E832" s="7" t="s">
        <v>21</v>
      </c>
      <c r="F832">
        <v>859</v>
      </c>
      <c r="G832">
        <v>869</v>
      </c>
      <c r="H832">
        <v>915</v>
      </c>
      <c r="I832">
        <v>911</v>
      </c>
      <c r="J832">
        <v>920</v>
      </c>
      <c r="K832">
        <v>885</v>
      </c>
      <c r="L832">
        <v>931</v>
      </c>
      <c r="M832">
        <v>899</v>
      </c>
      <c r="N832">
        <v>846</v>
      </c>
      <c r="O832">
        <v>908</v>
      </c>
      <c r="P832">
        <v>936</v>
      </c>
      <c r="Q832">
        <v>896</v>
      </c>
      <c r="R832">
        <v>900</v>
      </c>
      <c r="S832" s="47">
        <v>47</v>
      </c>
      <c r="T832" s="47">
        <v>182</v>
      </c>
      <c r="U832" s="72">
        <f t="shared" si="84"/>
        <v>11904</v>
      </c>
      <c r="V832" s="9">
        <f t="shared" si="85"/>
        <v>3869</v>
      </c>
    </row>
    <row r="833" spans="1:22">
      <c r="A833" s="9" t="s">
        <v>104</v>
      </c>
      <c r="B833" s="9" t="s">
        <v>115</v>
      </c>
      <c r="C833" s="9" t="str">
        <f t="shared" si="86"/>
        <v>NE WA (Ferry, Stevens, Lincoln, Pend Orielle)</v>
      </c>
      <c r="D833" s="5" t="s">
        <v>85</v>
      </c>
      <c r="E833" s="7" t="s">
        <v>22</v>
      </c>
      <c r="F833">
        <v>139</v>
      </c>
      <c r="G833">
        <v>151</v>
      </c>
      <c r="H833">
        <v>133</v>
      </c>
      <c r="I833">
        <v>158</v>
      </c>
      <c r="J833">
        <v>150</v>
      </c>
      <c r="K833">
        <v>150</v>
      </c>
      <c r="L833">
        <v>153</v>
      </c>
      <c r="M833">
        <v>159</v>
      </c>
      <c r="N833">
        <v>172</v>
      </c>
      <c r="O833">
        <v>174</v>
      </c>
      <c r="P833">
        <v>203</v>
      </c>
      <c r="Q833">
        <v>148</v>
      </c>
      <c r="R833">
        <v>135</v>
      </c>
      <c r="S833" s="47">
        <v>0</v>
      </c>
      <c r="T833" s="47">
        <v>25</v>
      </c>
      <c r="U833" s="72">
        <f t="shared" si="84"/>
        <v>2050</v>
      </c>
      <c r="V833" s="9">
        <f t="shared" si="85"/>
        <v>685</v>
      </c>
    </row>
    <row r="834" spans="1:22">
      <c r="A834" s="9" t="s">
        <v>104</v>
      </c>
      <c r="B834" s="9" t="s">
        <v>115</v>
      </c>
      <c r="C834" s="9" t="str">
        <f t="shared" si="86"/>
        <v>Rural SW WA (Cowlitz-Grays Harbor -Lewis - Mason -Pacific-Wahkiakum)</v>
      </c>
      <c r="D834" s="5" t="s">
        <v>86</v>
      </c>
      <c r="E834" s="7" t="s">
        <v>23</v>
      </c>
      <c r="F834">
        <v>683</v>
      </c>
      <c r="G834">
        <v>637</v>
      </c>
      <c r="H834">
        <v>696</v>
      </c>
      <c r="I834">
        <v>736</v>
      </c>
      <c r="J834">
        <v>694</v>
      </c>
      <c r="K834">
        <v>685</v>
      </c>
      <c r="L834">
        <v>754</v>
      </c>
      <c r="M834">
        <v>758</v>
      </c>
      <c r="N834">
        <v>755</v>
      </c>
      <c r="O834">
        <v>737</v>
      </c>
      <c r="P834">
        <v>646</v>
      </c>
      <c r="Q834">
        <v>568</v>
      </c>
      <c r="R834">
        <v>613</v>
      </c>
      <c r="S834" s="47">
        <v>70</v>
      </c>
      <c r="T834" s="47">
        <v>116</v>
      </c>
      <c r="U834" s="72">
        <f t="shared" si="84"/>
        <v>9148</v>
      </c>
      <c r="V834" s="9">
        <f t="shared" si="85"/>
        <v>2750</v>
      </c>
    </row>
    <row r="835" spans="1:22">
      <c r="A835" s="9" t="s">
        <v>104</v>
      </c>
      <c r="B835" s="9" t="s">
        <v>115</v>
      </c>
      <c r="C835" s="9" t="str">
        <f t="shared" si="86"/>
        <v>Chelan-Douglas-Okanogan</v>
      </c>
      <c r="D835" s="5" t="s">
        <v>87</v>
      </c>
      <c r="E835" s="7" t="s">
        <v>24</v>
      </c>
      <c r="F835">
        <v>702</v>
      </c>
      <c r="G835">
        <v>682</v>
      </c>
      <c r="H835">
        <v>728</v>
      </c>
      <c r="I835">
        <v>743</v>
      </c>
      <c r="J835">
        <v>747</v>
      </c>
      <c r="K835">
        <v>803</v>
      </c>
      <c r="L835">
        <v>801</v>
      </c>
      <c r="M835">
        <v>962</v>
      </c>
      <c r="N835">
        <v>1050</v>
      </c>
      <c r="O835">
        <v>796</v>
      </c>
      <c r="P835">
        <v>875</v>
      </c>
      <c r="Q835">
        <v>735</v>
      </c>
      <c r="R835">
        <v>683</v>
      </c>
      <c r="S835" s="47">
        <v>0</v>
      </c>
      <c r="T835" s="47">
        <v>114</v>
      </c>
      <c r="U835" s="72">
        <f t="shared" ref="U835:U898" si="87">SUM(F835:T835)</f>
        <v>10421</v>
      </c>
      <c r="V835" s="9">
        <f t="shared" ref="V835:V898" si="88">SUM(O835:T835)</f>
        <v>3203</v>
      </c>
    </row>
    <row r="836" spans="1:22">
      <c r="A836" s="9" t="s">
        <v>104</v>
      </c>
      <c r="B836" s="9" t="s">
        <v>115</v>
      </c>
      <c r="C836" s="9" t="str">
        <f t="shared" si="86"/>
        <v>Rural SW WA (Cowlitz-Grays Harbor -Lewis - Mason -Pacific-Wahkiakum)</v>
      </c>
      <c r="D836" s="5" t="s">
        <v>88</v>
      </c>
      <c r="E836" s="7" t="s">
        <v>25</v>
      </c>
      <c r="F836">
        <v>202</v>
      </c>
      <c r="G836">
        <v>208</v>
      </c>
      <c r="H836">
        <v>237</v>
      </c>
      <c r="I836">
        <v>215</v>
      </c>
      <c r="J836">
        <v>247</v>
      </c>
      <c r="K836">
        <v>246</v>
      </c>
      <c r="L836">
        <v>238</v>
      </c>
      <c r="M836">
        <v>280</v>
      </c>
      <c r="N836">
        <v>265</v>
      </c>
      <c r="O836">
        <v>222</v>
      </c>
      <c r="P836">
        <v>229</v>
      </c>
      <c r="Q836">
        <v>217</v>
      </c>
      <c r="R836">
        <v>201</v>
      </c>
      <c r="S836" s="47">
        <v>2</v>
      </c>
      <c r="T836" s="47">
        <v>21</v>
      </c>
      <c r="U836" s="72">
        <f t="shared" si="87"/>
        <v>3030</v>
      </c>
      <c r="V836" s="9">
        <f t="shared" si="88"/>
        <v>892</v>
      </c>
    </row>
    <row r="837" spans="1:22">
      <c r="A837" s="9" t="s">
        <v>104</v>
      </c>
      <c r="B837" s="9" t="s">
        <v>115</v>
      </c>
      <c r="C837" s="9" t="str">
        <f t="shared" si="86"/>
        <v>NE WA (Ferry, Stevens, Lincoln, Pend Orielle)</v>
      </c>
      <c r="D837" s="5" t="s">
        <v>89</v>
      </c>
      <c r="E837" s="7" t="s">
        <v>26</v>
      </c>
      <c r="F837">
        <v>102</v>
      </c>
      <c r="G837">
        <v>111</v>
      </c>
      <c r="H837">
        <v>117</v>
      </c>
      <c r="I837">
        <v>119</v>
      </c>
      <c r="J837">
        <v>109</v>
      </c>
      <c r="K837">
        <v>121</v>
      </c>
      <c r="L837">
        <v>123</v>
      </c>
      <c r="M837">
        <v>119</v>
      </c>
      <c r="N837">
        <v>124</v>
      </c>
      <c r="O837">
        <v>150</v>
      </c>
      <c r="P837">
        <v>143</v>
      </c>
      <c r="Q837">
        <v>131</v>
      </c>
      <c r="R837">
        <v>140</v>
      </c>
      <c r="S837" s="47">
        <v>0</v>
      </c>
      <c r="T837" s="47">
        <v>9</v>
      </c>
      <c r="U837" s="72">
        <f t="shared" si="87"/>
        <v>1618</v>
      </c>
      <c r="V837" s="9">
        <f t="shared" si="88"/>
        <v>573</v>
      </c>
    </row>
    <row r="838" spans="1:22">
      <c r="A838" s="9" t="s">
        <v>104</v>
      </c>
      <c r="B838" s="9" t="s">
        <v>115</v>
      </c>
      <c r="C838" s="9" t="str">
        <f t="shared" si="86"/>
        <v>Pierce</v>
      </c>
      <c r="D838" s="5" t="s">
        <v>90</v>
      </c>
      <c r="E838" s="7" t="s">
        <v>27</v>
      </c>
      <c r="F838">
        <v>10308</v>
      </c>
      <c r="G838">
        <v>10400</v>
      </c>
      <c r="H838">
        <v>10318</v>
      </c>
      <c r="I838">
        <v>10761</v>
      </c>
      <c r="J838">
        <v>10787</v>
      </c>
      <c r="K838">
        <v>10785</v>
      </c>
      <c r="L838">
        <v>10416</v>
      </c>
      <c r="M838">
        <v>9907</v>
      </c>
      <c r="N838">
        <v>10016</v>
      </c>
      <c r="O838">
        <v>9920</v>
      </c>
      <c r="P838">
        <v>9878</v>
      </c>
      <c r="Q838">
        <v>9604</v>
      </c>
      <c r="R838">
        <v>9800</v>
      </c>
      <c r="S838" s="47">
        <v>855</v>
      </c>
      <c r="T838" s="47">
        <v>1638</v>
      </c>
      <c r="U838" s="72">
        <f t="shared" si="87"/>
        <v>135393</v>
      </c>
      <c r="V838" s="9">
        <f t="shared" si="88"/>
        <v>41695</v>
      </c>
    </row>
    <row r="839" spans="1:22">
      <c r="A839" s="9" t="s">
        <v>104</v>
      </c>
      <c r="B839" s="9" t="s">
        <v>115</v>
      </c>
      <c r="C839" s="9" t="str">
        <f t="shared" si="86"/>
        <v>Skagit-San Juan -Island</v>
      </c>
      <c r="D839" s="5" t="s">
        <v>91</v>
      </c>
      <c r="E839" s="7" t="s">
        <v>28</v>
      </c>
      <c r="F839">
        <v>102</v>
      </c>
      <c r="G839">
        <v>142</v>
      </c>
      <c r="H839">
        <v>140</v>
      </c>
      <c r="I839">
        <v>164</v>
      </c>
      <c r="J839">
        <v>118</v>
      </c>
      <c r="K839">
        <v>176</v>
      </c>
      <c r="L839">
        <v>137</v>
      </c>
      <c r="M839">
        <v>174</v>
      </c>
      <c r="N839">
        <v>141</v>
      </c>
      <c r="O839">
        <v>109</v>
      </c>
      <c r="P839">
        <v>151</v>
      </c>
      <c r="Q839">
        <v>118</v>
      </c>
      <c r="R839">
        <v>135</v>
      </c>
      <c r="S839" s="47">
        <v>0</v>
      </c>
      <c r="T839" s="47">
        <v>2</v>
      </c>
      <c r="U839" s="72">
        <f t="shared" si="87"/>
        <v>1809</v>
      </c>
      <c r="V839" s="9">
        <f t="shared" si="88"/>
        <v>515</v>
      </c>
    </row>
    <row r="840" spans="1:22">
      <c r="A840" s="9" t="s">
        <v>104</v>
      </c>
      <c r="B840" s="9" t="s">
        <v>115</v>
      </c>
      <c r="C840" s="9" t="str">
        <f t="shared" si="86"/>
        <v>Skagit-San Juan -Island</v>
      </c>
      <c r="D840" s="5" t="s">
        <v>92</v>
      </c>
      <c r="E840" s="7" t="s">
        <v>29</v>
      </c>
      <c r="F840">
        <v>1426</v>
      </c>
      <c r="G840">
        <v>1456</v>
      </c>
      <c r="H840">
        <v>1456</v>
      </c>
      <c r="I840">
        <v>1533</v>
      </c>
      <c r="J840">
        <v>1572</v>
      </c>
      <c r="K840">
        <v>1533</v>
      </c>
      <c r="L840">
        <v>1484</v>
      </c>
      <c r="M840">
        <v>1460</v>
      </c>
      <c r="N840">
        <v>1387</v>
      </c>
      <c r="O840">
        <v>1487</v>
      </c>
      <c r="P840">
        <v>1360</v>
      </c>
      <c r="Q840">
        <v>1485</v>
      </c>
      <c r="R840">
        <v>1494</v>
      </c>
      <c r="S840" s="47">
        <v>101</v>
      </c>
      <c r="T840" s="47">
        <v>205</v>
      </c>
      <c r="U840" s="72">
        <f t="shared" si="87"/>
        <v>19439</v>
      </c>
      <c r="V840" s="9">
        <f t="shared" si="88"/>
        <v>6132</v>
      </c>
    </row>
    <row r="841" spans="1:22">
      <c r="A841" s="9" t="s">
        <v>104</v>
      </c>
      <c r="B841" s="9" t="s">
        <v>115</v>
      </c>
      <c r="C841" s="9" t="str">
        <f t="shared" si="86"/>
        <v>Central WA (Grant-Kittitas-Klickitat-Skamania-Yakima)</v>
      </c>
      <c r="D841" s="5" t="s">
        <v>93</v>
      </c>
      <c r="E841" s="7" t="s">
        <v>30</v>
      </c>
      <c r="F841">
        <v>83</v>
      </c>
      <c r="G841">
        <v>90</v>
      </c>
      <c r="H841">
        <v>90</v>
      </c>
      <c r="I841">
        <v>90</v>
      </c>
      <c r="J841">
        <v>86</v>
      </c>
      <c r="K841">
        <v>88</v>
      </c>
      <c r="L841">
        <v>89</v>
      </c>
      <c r="M841">
        <v>71</v>
      </c>
      <c r="N841">
        <v>71</v>
      </c>
      <c r="O841">
        <v>88</v>
      </c>
      <c r="P841">
        <v>65</v>
      </c>
      <c r="Q841">
        <v>81</v>
      </c>
      <c r="R841">
        <v>78</v>
      </c>
      <c r="S841" s="47">
        <v>0</v>
      </c>
      <c r="T841" s="47">
        <v>6</v>
      </c>
      <c r="U841" s="72">
        <f t="shared" si="87"/>
        <v>1076</v>
      </c>
      <c r="V841" s="9">
        <f t="shared" si="88"/>
        <v>318</v>
      </c>
    </row>
    <row r="842" spans="1:22">
      <c r="A842" s="9" t="s">
        <v>104</v>
      </c>
      <c r="B842" s="9" t="s">
        <v>115</v>
      </c>
      <c r="C842" s="9" t="str">
        <f t="shared" si="86"/>
        <v>Snohomish</v>
      </c>
      <c r="D842" s="5" t="s">
        <v>94</v>
      </c>
      <c r="E842" s="7" t="s">
        <v>31</v>
      </c>
      <c r="F842">
        <v>8002</v>
      </c>
      <c r="G842">
        <v>8195</v>
      </c>
      <c r="H842">
        <v>8120</v>
      </c>
      <c r="I842">
        <v>8377</v>
      </c>
      <c r="J842">
        <v>8822</v>
      </c>
      <c r="K842">
        <v>8658</v>
      </c>
      <c r="L842">
        <v>8206</v>
      </c>
      <c r="M842">
        <v>8260</v>
      </c>
      <c r="N842">
        <v>8328</v>
      </c>
      <c r="O842">
        <v>8314</v>
      </c>
      <c r="P842">
        <v>8279</v>
      </c>
      <c r="Q842">
        <v>8278</v>
      </c>
      <c r="R842">
        <v>8971</v>
      </c>
      <c r="S842" s="47">
        <v>457</v>
      </c>
      <c r="T842" s="47">
        <v>1409</v>
      </c>
      <c r="U842" s="72">
        <f t="shared" si="87"/>
        <v>110676</v>
      </c>
      <c r="V842" s="9">
        <f t="shared" si="88"/>
        <v>35708</v>
      </c>
    </row>
    <row r="843" spans="1:22">
      <c r="A843" s="9" t="s">
        <v>104</v>
      </c>
      <c r="B843" s="9" t="s">
        <v>115</v>
      </c>
      <c r="C843" s="9" t="str">
        <f t="shared" si="86"/>
        <v>Spokane</v>
      </c>
      <c r="D843" s="5" t="s">
        <v>95</v>
      </c>
      <c r="E843" s="7" t="s">
        <v>32</v>
      </c>
      <c r="F843">
        <v>5648</v>
      </c>
      <c r="G843">
        <v>5801</v>
      </c>
      <c r="H843">
        <v>5782</v>
      </c>
      <c r="I843">
        <v>5942</v>
      </c>
      <c r="J843">
        <v>6071</v>
      </c>
      <c r="K843">
        <v>6197</v>
      </c>
      <c r="L843">
        <v>5969</v>
      </c>
      <c r="M843">
        <v>5790</v>
      </c>
      <c r="N843">
        <v>5730</v>
      </c>
      <c r="O843">
        <v>5865</v>
      </c>
      <c r="P843">
        <v>5825</v>
      </c>
      <c r="Q843">
        <v>5833</v>
      </c>
      <c r="R843">
        <v>5958</v>
      </c>
      <c r="S843" s="47">
        <v>208</v>
      </c>
      <c r="T843" s="47">
        <v>861</v>
      </c>
      <c r="U843" s="72">
        <f t="shared" si="87"/>
        <v>77480</v>
      </c>
      <c r="V843" s="9">
        <f t="shared" si="88"/>
        <v>24550</v>
      </c>
    </row>
    <row r="844" spans="1:22">
      <c r="A844" s="9" t="s">
        <v>104</v>
      </c>
      <c r="B844" s="9" t="s">
        <v>115</v>
      </c>
      <c r="C844" s="9" t="str">
        <f t="shared" si="86"/>
        <v>NE WA (Ferry, Stevens, Lincoln, Pend Orielle)</v>
      </c>
      <c r="D844" s="5" t="s">
        <v>96</v>
      </c>
      <c r="E844" s="7" t="s">
        <v>33</v>
      </c>
      <c r="F844">
        <v>410</v>
      </c>
      <c r="G844">
        <v>438</v>
      </c>
      <c r="H844">
        <v>435</v>
      </c>
      <c r="I844">
        <v>458</v>
      </c>
      <c r="J844">
        <v>453</v>
      </c>
      <c r="K844">
        <v>501</v>
      </c>
      <c r="L844">
        <v>421</v>
      </c>
      <c r="M844">
        <v>487</v>
      </c>
      <c r="N844">
        <v>470</v>
      </c>
      <c r="O844">
        <v>437</v>
      </c>
      <c r="P844">
        <v>463</v>
      </c>
      <c r="Q844">
        <v>453</v>
      </c>
      <c r="R844">
        <v>410</v>
      </c>
      <c r="S844" s="47">
        <v>57</v>
      </c>
      <c r="T844" s="47">
        <v>33</v>
      </c>
      <c r="U844" s="72">
        <f t="shared" si="87"/>
        <v>5926</v>
      </c>
      <c r="V844" s="9">
        <f t="shared" si="88"/>
        <v>1853</v>
      </c>
    </row>
    <row r="845" spans="1:22">
      <c r="A845" s="9" t="s">
        <v>104</v>
      </c>
      <c r="B845" s="9" t="s">
        <v>115</v>
      </c>
      <c r="C845" s="9" t="str">
        <f t="shared" si="86"/>
        <v>Thurston</v>
      </c>
      <c r="D845" s="5" t="s">
        <v>97</v>
      </c>
      <c r="E845" s="7" t="s">
        <v>34</v>
      </c>
      <c r="F845">
        <v>3247</v>
      </c>
      <c r="G845">
        <v>3219</v>
      </c>
      <c r="H845">
        <v>3101</v>
      </c>
      <c r="I845">
        <v>3308</v>
      </c>
      <c r="J845">
        <v>3287</v>
      </c>
      <c r="K845">
        <v>3370</v>
      </c>
      <c r="L845">
        <v>3149</v>
      </c>
      <c r="M845">
        <v>3200</v>
      </c>
      <c r="N845">
        <v>3210</v>
      </c>
      <c r="O845">
        <v>3373</v>
      </c>
      <c r="P845">
        <v>3241</v>
      </c>
      <c r="Q845">
        <v>3360</v>
      </c>
      <c r="R845">
        <v>3422</v>
      </c>
      <c r="S845" s="47">
        <v>178</v>
      </c>
      <c r="T845" s="47">
        <v>575</v>
      </c>
      <c r="U845" s="72">
        <f t="shared" si="87"/>
        <v>43240</v>
      </c>
      <c r="V845" s="9">
        <f t="shared" si="88"/>
        <v>14149</v>
      </c>
    </row>
    <row r="846" spans="1:22">
      <c r="A846" s="9" t="s">
        <v>104</v>
      </c>
      <c r="B846" s="9" t="s">
        <v>115</v>
      </c>
      <c r="C846" s="9" t="str">
        <f t="shared" si="86"/>
        <v>Rural SW WA (Cowlitz-Grays Harbor -Lewis - Mason -Pacific-Wahkiakum)</v>
      </c>
      <c r="D846" s="5" t="s">
        <v>98</v>
      </c>
      <c r="E846" s="7" t="s">
        <v>35</v>
      </c>
      <c r="F846">
        <v>29</v>
      </c>
      <c r="G846">
        <v>31</v>
      </c>
      <c r="H846">
        <v>33</v>
      </c>
      <c r="I846">
        <v>37</v>
      </c>
      <c r="J846">
        <v>38</v>
      </c>
      <c r="K846">
        <v>31</v>
      </c>
      <c r="L846">
        <v>41</v>
      </c>
      <c r="M846">
        <v>49</v>
      </c>
      <c r="N846">
        <v>40</v>
      </c>
      <c r="O846">
        <v>49</v>
      </c>
      <c r="P846">
        <v>34</v>
      </c>
      <c r="Q846">
        <v>33</v>
      </c>
      <c r="R846">
        <v>32</v>
      </c>
      <c r="S846" s="47">
        <v>0</v>
      </c>
      <c r="T846" s="47">
        <v>6</v>
      </c>
      <c r="U846" s="72">
        <f t="shared" si="87"/>
        <v>483</v>
      </c>
      <c r="V846" s="9">
        <f t="shared" si="88"/>
        <v>154</v>
      </c>
    </row>
    <row r="847" spans="1:22">
      <c r="A847" s="9" t="s">
        <v>104</v>
      </c>
      <c r="B847" s="9" t="s">
        <v>115</v>
      </c>
      <c r="C847" s="9" t="str">
        <f t="shared" si="86"/>
        <v>SE WA (Adams-Asotin-Columia-Garfield-Walla Walla-Whitman)</v>
      </c>
      <c r="D847" s="5" t="s">
        <v>99</v>
      </c>
      <c r="E847" s="7" t="s">
        <v>36</v>
      </c>
      <c r="F847">
        <v>614</v>
      </c>
      <c r="G847">
        <v>627</v>
      </c>
      <c r="H847">
        <v>609</v>
      </c>
      <c r="I847">
        <v>672</v>
      </c>
      <c r="J847">
        <v>648</v>
      </c>
      <c r="K847">
        <v>642</v>
      </c>
      <c r="L847">
        <v>653</v>
      </c>
      <c r="M847">
        <v>685</v>
      </c>
      <c r="N847">
        <v>654</v>
      </c>
      <c r="O847">
        <v>677</v>
      </c>
      <c r="P847">
        <v>726</v>
      </c>
      <c r="Q847">
        <v>732</v>
      </c>
      <c r="R847">
        <v>832</v>
      </c>
      <c r="S847" s="47">
        <v>30</v>
      </c>
      <c r="T847" s="47">
        <v>59</v>
      </c>
      <c r="U847" s="72">
        <f t="shared" si="87"/>
        <v>8860</v>
      </c>
      <c r="V847" s="9">
        <f t="shared" si="88"/>
        <v>3056</v>
      </c>
    </row>
    <row r="848" spans="1:22">
      <c r="A848" s="9" t="s">
        <v>104</v>
      </c>
      <c r="B848" s="9" t="s">
        <v>115</v>
      </c>
      <c r="C848" s="9" t="str">
        <f t="shared" si="86"/>
        <v>Whatcom</v>
      </c>
      <c r="D848" s="5" t="s">
        <v>100</v>
      </c>
      <c r="E848" s="7" t="s">
        <v>37</v>
      </c>
      <c r="F848">
        <v>2045</v>
      </c>
      <c r="G848">
        <v>2078</v>
      </c>
      <c r="H848">
        <v>2094</v>
      </c>
      <c r="I848">
        <v>2126</v>
      </c>
      <c r="J848">
        <v>2138</v>
      </c>
      <c r="K848">
        <v>2033</v>
      </c>
      <c r="L848">
        <v>2129</v>
      </c>
      <c r="M848">
        <v>2083</v>
      </c>
      <c r="N848">
        <v>1985</v>
      </c>
      <c r="O848">
        <v>2125</v>
      </c>
      <c r="P848">
        <v>2067</v>
      </c>
      <c r="Q848">
        <v>1909</v>
      </c>
      <c r="R848">
        <v>1835</v>
      </c>
      <c r="S848" s="47">
        <v>181</v>
      </c>
      <c r="T848" s="47">
        <v>623</v>
      </c>
      <c r="U848" s="72">
        <f t="shared" si="87"/>
        <v>27451</v>
      </c>
      <c r="V848" s="9">
        <f t="shared" si="88"/>
        <v>8740</v>
      </c>
    </row>
    <row r="849" spans="1:22">
      <c r="A849" s="9" t="s">
        <v>104</v>
      </c>
      <c r="B849" s="9" t="s">
        <v>115</v>
      </c>
      <c r="C849" s="9" t="str">
        <f t="shared" si="86"/>
        <v>SE WA (Adams-Asotin-Columia-Garfield-Walla Walla-Whitman)</v>
      </c>
      <c r="D849" s="5" t="s">
        <v>101</v>
      </c>
      <c r="E849" s="7" t="s">
        <v>38</v>
      </c>
      <c r="F849">
        <v>384</v>
      </c>
      <c r="G849">
        <v>380</v>
      </c>
      <c r="H849">
        <v>359</v>
      </c>
      <c r="I849">
        <v>335</v>
      </c>
      <c r="J849">
        <v>376</v>
      </c>
      <c r="K849">
        <v>396</v>
      </c>
      <c r="L849">
        <v>378</v>
      </c>
      <c r="M849">
        <v>385</v>
      </c>
      <c r="N849">
        <v>348</v>
      </c>
      <c r="O849">
        <v>357</v>
      </c>
      <c r="P849">
        <v>355</v>
      </c>
      <c r="Q849">
        <v>348</v>
      </c>
      <c r="R849">
        <v>366</v>
      </c>
      <c r="S849" s="47">
        <v>0</v>
      </c>
      <c r="T849" s="47">
        <v>20</v>
      </c>
      <c r="U849" s="72">
        <f t="shared" si="87"/>
        <v>4787</v>
      </c>
      <c r="V849" s="9">
        <f t="shared" si="88"/>
        <v>1446</v>
      </c>
    </row>
    <row r="850" spans="1:22" s="19" customFormat="1">
      <c r="A850" s="19" t="s">
        <v>104</v>
      </c>
      <c r="B850" s="19" t="s">
        <v>115</v>
      </c>
      <c r="C850" s="19" t="str">
        <f t="shared" si="86"/>
        <v>Central WA (Grant-Kittitas-Klickitat-Skamania-Yakima)</v>
      </c>
      <c r="D850" s="38" t="s">
        <v>102</v>
      </c>
      <c r="E850" s="39" t="s">
        <v>39</v>
      </c>
      <c r="F850" s="19">
        <v>3913</v>
      </c>
      <c r="G850" s="19">
        <v>4083</v>
      </c>
      <c r="H850" s="19">
        <v>4182</v>
      </c>
      <c r="I850" s="19">
        <v>4301</v>
      </c>
      <c r="J850" s="19">
        <v>4387</v>
      </c>
      <c r="K850" s="19">
        <v>4360</v>
      </c>
      <c r="L850" s="19">
        <v>4291</v>
      </c>
      <c r="M850" s="19">
        <v>4189</v>
      </c>
      <c r="N850" s="19">
        <v>4209</v>
      </c>
      <c r="O850" s="19">
        <v>3958</v>
      </c>
      <c r="P850" s="19">
        <v>4088</v>
      </c>
      <c r="Q850" s="19">
        <v>4280</v>
      </c>
      <c r="R850" s="19">
        <v>4398</v>
      </c>
      <c r="S850" s="48">
        <v>117</v>
      </c>
      <c r="T850" s="48">
        <v>231</v>
      </c>
      <c r="U850" s="72">
        <f t="shared" si="87"/>
        <v>54987</v>
      </c>
      <c r="V850" s="9">
        <f t="shared" si="88"/>
        <v>17072</v>
      </c>
    </row>
    <row r="851" spans="1:22">
      <c r="A851" s="9" t="s">
        <v>103</v>
      </c>
      <c r="B851" s="9" t="s">
        <v>115</v>
      </c>
      <c r="C851" s="9" t="str">
        <f t="shared" si="86"/>
        <v>SE WA (Adams-Asotin-Columia-Garfield-Walla Walla-Whitman)</v>
      </c>
      <c r="D851" s="5" t="s">
        <v>64</v>
      </c>
      <c r="E851" s="7" t="s">
        <v>1</v>
      </c>
      <c r="F851" s="9">
        <v>431</v>
      </c>
      <c r="G851" s="9">
        <v>430</v>
      </c>
      <c r="H851" s="9">
        <v>399</v>
      </c>
      <c r="I851" s="9">
        <v>456</v>
      </c>
      <c r="J851" s="9">
        <v>417</v>
      </c>
      <c r="K851" s="9">
        <v>398</v>
      </c>
      <c r="L851" s="9">
        <v>379</v>
      </c>
      <c r="M851" s="9">
        <v>341</v>
      </c>
      <c r="N851" s="9">
        <v>355</v>
      </c>
      <c r="O851" s="9">
        <v>370</v>
      </c>
      <c r="P851" s="9">
        <v>339</v>
      </c>
      <c r="Q851" s="9">
        <v>288</v>
      </c>
      <c r="R851" s="9">
        <v>319</v>
      </c>
      <c r="S851" s="47">
        <v>0</v>
      </c>
      <c r="T851" s="47">
        <v>38</v>
      </c>
      <c r="U851" s="72">
        <f t="shared" si="87"/>
        <v>4960</v>
      </c>
      <c r="V851" s="9">
        <f t="shared" si="88"/>
        <v>1354</v>
      </c>
    </row>
    <row r="852" spans="1:22">
      <c r="A852" s="9" t="s">
        <v>103</v>
      </c>
      <c r="B852" s="9" t="s">
        <v>115</v>
      </c>
      <c r="C852" s="9" t="str">
        <f t="shared" si="86"/>
        <v>SE WA (Adams-Asotin-Columia-Garfield-Walla Walla-Whitman)</v>
      </c>
      <c r="D852" s="5" t="s">
        <v>65</v>
      </c>
      <c r="E852" s="7" t="s">
        <v>2</v>
      </c>
      <c r="F852" s="9">
        <v>243</v>
      </c>
      <c r="G852" s="9">
        <v>214</v>
      </c>
      <c r="H852" s="9">
        <v>219</v>
      </c>
      <c r="I852" s="9">
        <v>240</v>
      </c>
      <c r="J852" s="9">
        <v>245</v>
      </c>
      <c r="K852" s="9">
        <v>258</v>
      </c>
      <c r="L852" s="9">
        <v>252</v>
      </c>
      <c r="M852" s="9">
        <v>260</v>
      </c>
      <c r="N852" s="9">
        <v>268</v>
      </c>
      <c r="O852" s="9">
        <v>285</v>
      </c>
      <c r="P852" s="9">
        <v>254</v>
      </c>
      <c r="Q852" s="9">
        <v>273</v>
      </c>
      <c r="R852" s="9">
        <v>306</v>
      </c>
      <c r="S852" s="47">
        <v>8</v>
      </c>
      <c r="T852" s="47">
        <v>11</v>
      </c>
      <c r="U852" s="72">
        <f t="shared" si="87"/>
        <v>3336</v>
      </c>
      <c r="V852" s="9">
        <f t="shared" si="88"/>
        <v>1137</v>
      </c>
    </row>
    <row r="853" spans="1:22">
      <c r="A853" s="9" t="s">
        <v>103</v>
      </c>
      <c r="B853" s="9" t="s">
        <v>115</v>
      </c>
      <c r="C853" s="9" t="str">
        <f t="shared" si="86"/>
        <v>Benton-Franklin</v>
      </c>
      <c r="D853" s="5" t="s">
        <v>66</v>
      </c>
      <c r="E853" s="7" t="s">
        <v>3</v>
      </c>
      <c r="F853" s="9">
        <v>2629</v>
      </c>
      <c r="G853" s="9">
        <v>2789</v>
      </c>
      <c r="H853" s="9">
        <v>2870</v>
      </c>
      <c r="I853" s="9">
        <v>2842</v>
      </c>
      <c r="J853" s="9">
        <v>2914</v>
      </c>
      <c r="K853" s="9">
        <v>2869</v>
      </c>
      <c r="L853" s="9">
        <v>2683</v>
      </c>
      <c r="M853" s="9">
        <v>2762</v>
      </c>
      <c r="N853" s="9">
        <v>2802</v>
      </c>
      <c r="O853" s="9">
        <v>2791</v>
      </c>
      <c r="P853" s="9">
        <v>2774</v>
      </c>
      <c r="Q853" s="9">
        <v>3053</v>
      </c>
      <c r="R853" s="9">
        <v>3260</v>
      </c>
      <c r="S853" s="47">
        <v>0</v>
      </c>
      <c r="T853" s="47">
        <v>241</v>
      </c>
      <c r="U853" s="72">
        <f t="shared" si="87"/>
        <v>37279</v>
      </c>
      <c r="V853" s="9">
        <f t="shared" si="88"/>
        <v>12119</v>
      </c>
    </row>
    <row r="854" spans="1:22">
      <c r="A854" s="9" t="s">
        <v>103</v>
      </c>
      <c r="B854" s="9" t="s">
        <v>115</v>
      </c>
      <c r="C854" s="9" t="str">
        <f t="shared" si="86"/>
        <v>Chelan-Douglas-Okanogan</v>
      </c>
      <c r="D854" s="5" t="s">
        <v>67</v>
      </c>
      <c r="E854" s="7" t="s">
        <v>4</v>
      </c>
      <c r="F854" s="9">
        <v>902</v>
      </c>
      <c r="G854" s="9">
        <v>979</v>
      </c>
      <c r="H854" s="9">
        <v>1005</v>
      </c>
      <c r="I854" s="9">
        <v>1037</v>
      </c>
      <c r="J854" s="9">
        <v>968</v>
      </c>
      <c r="K854" s="9">
        <v>1023</v>
      </c>
      <c r="L854" s="9">
        <v>940</v>
      </c>
      <c r="M854" s="9">
        <v>989</v>
      </c>
      <c r="N854" s="9">
        <v>970</v>
      </c>
      <c r="O854" s="9">
        <v>1040</v>
      </c>
      <c r="P854" s="9">
        <v>1067</v>
      </c>
      <c r="Q854" s="9">
        <v>973</v>
      </c>
      <c r="R854" s="9">
        <v>994</v>
      </c>
      <c r="S854" s="47">
        <v>85</v>
      </c>
      <c r="T854" s="47">
        <v>193</v>
      </c>
      <c r="U854" s="72">
        <f t="shared" si="87"/>
        <v>13165</v>
      </c>
      <c r="V854" s="9">
        <f t="shared" si="88"/>
        <v>4352</v>
      </c>
    </row>
    <row r="855" spans="1:22">
      <c r="A855" s="9" t="s">
        <v>103</v>
      </c>
      <c r="B855" s="9" t="s">
        <v>115</v>
      </c>
      <c r="C855" s="9" t="str">
        <f t="shared" si="86"/>
        <v>Clallam-Jefferson-Kitsap</v>
      </c>
      <c r="D855" s="5" t="s">
        <v>68</v>
      </c>
      <c r="E855" s="7" t="s">
        <v>5</v>
      </c>
      <c r="F855" s="9">
        <v>668</v>
      </c>
      <c r="G855" s="9">
        <v>637</v>
      </c>
      <c r="H855" s="9">
        <v>599</v>
      </c>
      <c r="I855" s="9">
        <v>654</v>
      </c>
      <c r="J855" s="9">
        <v>654</v>
      </c>
      <c r="K855" s="9">
        <v>639</v>
      </c>
      <c r="L855" s="9">
        <v>622</v>
      </c>
      <c r="M855" s="9">
        <v>684</v>
      </c>
      <c r="N855" s="9">
        <v>633</v>
      </c>
      <c r="O855" s="9">
        <v>883</v>
      </c>
      <c r="P855" s="9">
        <v>1087</v>
      </c>
      <c r="Q855" s="9">
        <v>1094</v>
      </c>
      <c r="R855" s="9">
        <v>1388</v>
      </c>
      <c r="S855" s="47">
        <v>0</v>
      </c>
      <c r="T855" s="47">
        <v>148</v>
      </c>
      <c r="U855" s="72">
        <f t="shared" si="87"/>
        <v>10390</v>
      </c>
      <c r="V855" s="9">
        <f t="shared" si="88"/>
        <v>4600</v>
      </c>
    </row>
    <row r="856" spans="1:22">
      <c r="A856" s="9" t="s">
        <v>103</v>
      </c>
      <c r="B856" s="9" t="s">
        <v>115</v>
      </c>
      <c r="C856" s="9" t="str">
        <f t="shared" si="86"/>
        <v>Clark</v>
      </c>
      <c r="D856" s="5" t="s">
        <v>69</v>
      </c>
      <c r="E856" s="6" t="s">
        <v>6</v>
      </c>
      <c r="F856" s="9">
        <v>5558</v>
      </c>
      <c r="G856" s="9">
        <v>5715</v>
      </c>
      <c r="H856" s="9">
        <v>5868</v>
      </c>
      <c r="I856" s="9">
        <v>6211</v>
      </c>
      <c r="J856" s="9">
        <v>6238</v>
      </c>
      <c r="K856" s="9">
        <v>6157</v>
      </c>
      <c r="L856" s="9">
        <v>6025</v>
      </c>
      <c r="M856" s="9">
        <v>6037</v>
      </c>
      <c r="N856" s="9">
        <v>6092</v>
      </c>
      <c r="O856" s="9">
        <v>6238</v>
      </c>
      <c r="P856" s="9">
        <v>6311</v>
      </c>
      <c r="Q856" s="9">
        <v>6332</v>
      </c>
      <c r="R856" s="9">
        <v>6379</v>
      </c>
      <c r="S856" s="47">
        <v>136</v>
      </c>
      <c r="T856" s="47">
        <v>1165</v>
      </c>
      <c r="U856" s="72">
        <f t="shared" si="87"/>
        <v>80462</v>
      </c>
      <c r="V856" s="9">
        <f t="shared" si="88"/>
        <v>26561</v>
      </c>
    </row>
    <row r="857" spans="1:22">
      <c r="A857" s="9" t="s">
        <v>103</v>
      </c>
      <c r="B857" s="9" t="s">
        <v>115</v>
      </c>
      <c r="C857" s="9" t="str">
        <f t="shared" si="86"/>
        <v>SE WA (Adams-Asotin-Columia-Garfield-Walla Walla-Whitman)</v>
      </c>
      <c r="D857" s="5" t="s">
        <v>70</v>
      </c>
      <c r="E857" s="6" t="s">
        <v>7</v>
      </c>
      <c r="F857" s="9">
        <v>36</v>
      </c>
      <c r="G857" s="9">
        <v>30</v>
      </c>
      <c r="H857" s="9">
        <v>37</v>
      </c>
      <c r="I857" s="9">
        <v>32</v>
      </c>
      <c r="J857" s="9">
        <v>41</v>
      </c>
      <c r="K857" s="9">
        <v>34</v>
      </c>
      <c r="L857" s="9">
        <v>31</v>
      </c>
      <c r="M857" s="9">
        <v>29</v>
      </c>
      <c r="N857" s="9">
        <v>30</v>
      </c>
      <c r="O857" s="9">
        <v>26</v>
      </c>
      <c r="P857" s="9">
        <v>46</v>
      </c>
      <c r="Q857" s="9">
        <v>29</v>
      </c>
      <c r="R857" s="9">
        <v>41</v>
      </c>
      <c r="S857" s="47">
        <v>0</v>
      </c>
      <c r="T857" s="47">
        <v>5</v>
      </c>
      <c r="U857" s="72">
        <f t="shared" si="87"/>
        <v>447</v>
      </c>
      <c r="V857" s="9">
        <f t="shared" si="88"/>
        <v>147</v>
      </c>
    </row>
    <row r="858" spans="1:22">
      <c r="A858" s="9" t="s">
        <v>103</v>
      </c>
      <c r="B858" s="9" t="s">
        <v>115</v>
      </c>
      <c r="C858" s="9" t="str">
        <f t="shared" si="86"/>
        <v>Rural SW WA (Cowlitz-Grays Harbor -Lewis - Mason -Pacific-Wahkiakum)</v>
      </c>
      <c r="D858" s="5" t="s">
        <v>71</v>
      </c>
      <c r="E858" s="6" t="s">
        <v>8</v>
      </c>
      <c r="F858" s="9">
        <v>1264</v>
      </c>
      <c r="G858" s="9">
        <v>1244</v>
      </c>
      <c r="H858" s="9">
        <v>1257</v>
      </c>
      <c r="I858" s="9">
        <v>1325</v>
      </c>
      <c r="J858" s="9">
        <v>1296</v>
      </c>
      <c r="K858" s="9">
        <v>1325</v>
      </c>
      <c r="L858" s="9">
        <v>1292</v>
      </c>
      <c r="M858" s="9">
        <v>1225</v>
      </c>
      <c r="N858" s="9">
        <v>1248</v>
      </c>
      <c r="O858" s="9">
        <v>1276</v>
      </c>
      <c r="P858" s="9">
        <v>1307</v>
      </c>
      <c r="Q858" s="9">
        <v>1255</v>
      </c>
      <c r="R858" s="9">
        <v>1395</v>
      </c>
      <c r="S858" s="47">
        <v>14</v>
      </c>
      <c r="T858" s="47">
        <v>250</v>
      </c>
      <c r="U858" s="72">
        <f t="shared" si="87"/>
        <v>16973</v>
      </c>
      <c r="V858" s="9">
        <f t="shared" si="88"/>
        <v>5497</v>
      </c>
    </row>
    <row r="859" spans="1:22">
      <c r="A859" s="9" t="s">
        <v>103</v>
      </c>
      <c r="B859" s="9" t="s">
        <v>115</v>
      </c>
      <c r="C859" s="9" t="str">
        <f t="shared" si="86"/>
        <v>Chelan-Douglas-Okanogan</v>
      </c>
      <c r="D859" s="5" t="s">
        <v>72</v>
      </c>
      <c r="E859" s="6" t="s">
        <v>9</v>
      </c>
      <c r="F859" s="9">
        <v>602</v>
      </c>
      <c r="G859" s="9">
        <v>536</v>
      </c>
      <c r="H859" s="9">
        <v>594</v>
      </c>
      <c r="I859" s="9">
        <v>647</v>
      </c>
      <c r="J859" s="9">
        <v>583</v>
      </c>
      <c r="K859" s="9">
        <v>588</v>
      </c>
      <c r="L859" s="9">
        <v>559</v>
      </c>
      <c r="M859" s="9">
        <v>545</v>
      </c>
      <c r="N859" s="9">
        <v>573</v>
      </c>
      <c r="O859" s="9">
        <v>563</v>
      </c>
      <c r="P859" s="9">
        <v>603</v>
      </c>
      <c r="Q859" s="9">
        <v>513</v>
      </c>
      <c r="R859" s="9">
        <v>507</v>
      </c>
      <c r="S859" s="47">
        <v>0</v>
      </c>
      <c r="T859" s="47">
        <v>69</v>
      </c>
      <c r="U859" s="72">
        <f t="shared" si="87"/>
        <v>7482</v>
      </c>
      <c r="V859" s="9">
        <f t="shared" si="88"/>
        <v>2255</v>
      </c>
    </row>
    <row r="860" spans="1:22">
      <c r="A860" s="9" t="s">
        <v>103</v>
      </c>
      <c r="B860" s="9" t="s">
        <v>115</v>
      </c>
      <c r="C860" s="9" t="str">
        <f t="shared" si="86"/>
        <v>NE WA (Ferry, Stevens, Lincoln, Pend Orielle)</v>
      </c>
      <c r="D860" s="5" t="s">
        <v>73</v>
      </c>
      <c r="E860" s="6" t="s">
        <v>10</v>
      </c>
      <c r="F860" s="9">
        <v>76</v>
      </c>
      <c r="G860" s="9">
        <v>69</v>
      </c>
      <c r="H860" s="9">
        <v>74</v>
      </c>
      <c r="I860" s="9">
        <v>63</v>
      </c>
      <c r="J860" s="9">
        <v>92</v>
      </c>
      <c r="K860" s="9">
        <v>75</v>
      </c>
      <c r="L860" s="9">
        <v>64</v>
      </c>
      <c r="M860" s="9">
        <v>66</v>
      </c>
      <c r="N860" s="9">
        <v>66</v>
      </c>
      <c r="O860" s="9">
        <v>54</v>
      </c>
      <c r="P860" s="9">
        <v>60</v>
      </c>
      <c r="Q860" s="9">
        <v>50</v>
      </c>
      <c r="R860" s="9">
        <v>57</v>
      </c>
      <c r="S860" s="47">
        <v>0</v>
      </c>
      <c r="T860" s="47">
        <v>4</v>
      </c>
      <c r="U860" s="72">
        <f t="shared" si="87"/>
        <v>870</v>
      </c>
      <c r="V860" s="9">
        <f t="shared" si="88"/>
        <v>225</v>
      </c>
    </row>
    <row r="861" spans="1:22">
      <c r="A861" s="9" t="s">
        <v>103</v>
      </c>
      <c r="B861" s="9" t="s">
        <v>115</v>
      </c>
      <c r="C861" s="9" t="str">
        <f t="shared" ref="C861:C924" si="89">VLOOKUP(D861,$AL$4:$AN$42,3,)</f>
        <v>Benton-Franklin</v>
      </c>
      <c r="D861" s="5" t="s">
        <v>74</v>
      </c>
      <c r="E861" s="6" t="s">
        <v>11</v>
      </c>
      <c r="F861" s="9">
        <v>1583</v>
      </c>
      <c r="G861" s="9">
        <v>1552</v>
      </c>
      <c r="H861" s="9">
        <v>1644</v>
      </c>
      <c r="I861" s="9">
        <v>1668</v>
      </c>
      <c r="J861" s="9">
        <v>1680</v>
      </c>
      <c r="K861" s="9">
        <v>1588</v>
      </c>
      <c r="L861" s="9">
        <v>1559</v>
      </c>
      <c r="M861" s="9">
        <v>1469</v>
      </c>
      <c r="N861" s="9">
        <v>1523</v>
      </c>
      <c r="O861" s="9">
        <v>1419</v>
      </c>
      <c r="P861" s="9">
        <v>1485</v>
      </c>
      <c r="Q861" s="9">
        <v>1357</v>
      </c>
      <c r="R861" s="9">
        <v>1430</v>
      </c>
      <c r="S861" s="47">
        <v>0</v>
      </c>
      <c r="T861" s="47">
        <v>91</v>
      </c>
      <c r="U861" s="72">
        <f t="shared" si="87"/>
        <v>20048</v>
      </c>
      <c r="V861" s="9">
        <f t="shared" si="88"/>
        <v>5782</v>
      </c>
    </row>
    <row r="862" spans="1:22">
      <c r="A862" s="9" t="s">
        <v>103</v>
      </c>
      <c r="B862" s="9" t="s">
        <v>115</v>
      </c>
      <c r="C862" s="9" t="str">
        <f t="shared" si="89"/>
        <v>SE WA (Adams-Asotin-Columia-Garfield-Walla Walla-Whitman)</v>
      </c>
      <c r="D862" s="5" t="s">
        <v>75</v>
      </c>
      <c r="E862" s="6" t="s">
        <v>12</v>
      </c>
      <c r="F862" s="9">
        <v>23</v>
      </c>
      <c r="G862" s="9">
        <v>18</v>
      </c>
      <c r="H862" s="9">
        <v>26</v>
      </c>
      <c r="I862" s="9">
        <v>26</v>
      </c>
      <c r="J862" s="9">
        <v>21</v>
      </c>
      <c r="K862" s="9">
        <v>24</v>
      </c>
      <c r="L862" s="9">
        <v>21</v>
      </c>
      <c r="M862" s="9">
        <v>22</v>
      </c>
      <c r="N862" s="9">
        <v>20</v>
      </c>
      <c r="O862" s="9">
        <v>24</v>
      </c>
      <c r="P862" s="9">
        <v>34</v>
      </c>
      <c r="Q862" s="9">
        <v>20</v>
      </c>
      <c r="R862" s="9">
        <v>20</v>
      </c>
      <c r="S862" s="47">
        <v>0</v>
      </c>
      <c r="T862" s="47">
        <v>2</v>
      </c>
      <c r="U862" s="72">
        <f t="shared" si="87"/>
        <v>301</v>
      </c>
      <c r="V862" s="9">
        <f t="shared" si="88"/>
        <v>100</v>
      </c>
    </row>
    <row r="863" spans="1:22">
      <c r="A863" s="9" t="s">
        <v>103</v>
      </c>
      <c r="B863" s="9" t="s">
        <v>115</v>
      </c>
      <c r="C863" s="9" t="str">
        <f t="shared" si="89"/>
        <v>Central WA (Grant-Kittitas-Klickitat-Skamania-Yakima)</v>
      </c>
      <c r="D863" s="5" t="s">
        <v>76</v>
      </c>
      <c r="E863" s="6" t="s">
        <v>13</v>
      </c>
      <c r="F863" s="9">
        <v>1746</v>
      </c>
      <c r="G863" s="9">
        <v>1664</v>
      </c>
      <c r="H863" s="9">
        <v>1654</v>
      </c>
      <c r="I863" s="9">
        <v>1747</v>
      </c>
      <c r="J863" s="9">
        <v>1640</v>
      </c>
      <c r="K863" s="9">
        <v>1659</v>
      </c>
      <c r="L863" s="9">
        <v>1539</v>
      </c>
      <c r="M863" s="9">
        <v>1537</v>
      </c>
      <c r="N863" s="9">
        <v>1486</v>
      </c>
      <c r="O863" s="9">
        <v>1478</v>
      </c>
      <c r="P863" s="9">
        <v>1498</v>
      </c>
      <c r="Q863" s="9">
        <v>1421</v>
      </c>
      <c r="R863" s="9">
        <v>1364</v>
      </c>
      <c r="S863" s="47">
        <v>113</v>
      </c>
      <c r="T863" s="47">
        <v>272</v>
      </c>
      <c r="U863" s="72">
        <f t="shared" si="87"/>
        <v>20818</v>
      </c>
      <c r="V863" s="9">
        <f t="shared" si="88"/>
        <v>6146</v>
      </c>
    </row>
    <row r="864" spans="1:22">
      <c r="A864" s="9" t="s">
        <v>103</v>
      </c>
      <c r="B864" s="9" t="s">
        <v>115</v>
      </c>
      <c r="C864" s="9" t="str">
        <f t="shared" si="89"/>
        <v>Rural SW WA (Cowlitz-Grays Harbor -Lewis - Mason -Pacific-Wahkiakum)</v>
      </c>
      <c r="D864" s="5" t="s">
        <v>77</v>
      </c>
      <c r="E864" s="6" t="s">
        <v>14</v>
      </c>
      <c r="F864" s="9">
        <v>783</v>
      </c>
      <c r="G864" s="9">
        <v>820</v>
      </c>
      <c r="H864" s="9">
        <v>824</v>
      </c>
      <c r="I864" s="9">
        <v>798</v>
      </c>
      <c r="J864" s="9">
        <v>806</v>
      </c>
      <c r="K864" s="9">
        <v>774</v>
      </c>
      <c r="L864" s="9">
        <v>775</v>
      </c>
      <c r="M864" s="9">
        <v>743</v>
      </c>
      <c r="N864" s="9">
        <v>811</v>
      </c>
      <c r="O864" s="9">
        <v>781</v>
      </c>
      <c r="P864" s="9">
        <v>744</v>
      </c>
      <c r="Q864" s="9">
        <v>738</v>
      </c>
      <c r="R864" s="9">
        <v>804</v>
      </c>
      <c r="S864" s="47">
        <v>107</v>
      </c>
      <c r="T864" s="47">
        <v>86</v>
      </c>
      <c r="U864" s="72">
        <f t="shared" si="87"/>
        <v>10394</v>
      </c>
      <c r="V864" s="9">
        <f t="shared" si="88"/>
        <v>3260</v>
      </c>
    </row>
    <row r="865" spans="1:22">
      <c r="A865" s="9" t="s">
        <v>103</v>
      </c>
      <c r="B865" s="9" t="s">
        <v>115</v>
      </c>
      <c r="C865" s="9" t="str">
        <f t="shared" si="89"/>
        <v>Skagit-San Juan -Island</v>
      </c>
      <c r="D865" s="5" t="s">
        <v>78</v>
      </c>
      <c r="E865" s="7" t="s">
        <v>15</v>
      </c>
      <c r="F865" s="9">
        <v>655</v>
      </c>
      <c r="G865" s="9">
        <v>679</v>
      </c>
      <c r="H865" s="9">
        <v>613</v>
      </c>
      <c r="I865" s="9">
        <v>664</v>
      </c>
      <c r="J865" s="9">
        <v>658</v>
      </c>
      <c r="K865" s="9">
        <v>630</v>
      </c>
      <c r="L865" s="9">
        <v>621</v>
      </c>
      <c r="M865" s="9">
        <v>595</v>
      </c>
      <c r="N865" s="9">
        <v>532</v>
      </c>
      <c r="O865" s="9">
        <v>641</v>
      </c>
      <c r="P865" s="9">
        <v>614</v>
      </c>
      <c r="Q865" s="9">
        <v>570</v>
      </c>
      <c r="R865" s="9">
        <v>594</v>
      </c>
      <c r="S865" s="47">
        <v>32</v>
      </c>
      <c r="T865" s="47">
        <v>96</v>
      </c>
      <c r="U865" s="72">
        <f t="shared" si="87"/>
        <v>8194</v>
      </c>
      <c r="V865" s="9">
        <f t="shared" si="88"/>
        <v>2547</v>
      </c>
    </row>
    <row r="866" spans="1:22">
      <c r="A866" s="9" t="s">
        <v>103</v>
      </c>
      <c r="B866" s="9" t="s">
        <v>115</v>
      </c>
      <c r="C866" s="9" t="str">
        <f t="shared" si="89"/>
        <v>Clallam-Jefferson-Kitsap</v>
      </c>
      <c r="D866" s="5" t="s">
        <v>79</v>
      </c>
      <c r="E866" s="6" t="s">
        <v>16</v>
      </c>
      <c r="F866" s="9">
        <v>217</v>
      </c>
      <c r="G866" s="9">
        <v>232</v>
      </c>
      <c r="H866" s="9">
        <v>220</v>
      </c>
      <c r="I866" s="9">
        <v>250</v>
      </c>
      <c r="J866" s="9">
        <v>230</v>
      </c>
      <c r="K866" s="9">
        <v>250</v>
      </c>
      <c r="L866" s="9">
        <v>277</v>
      </c>
      <c r="M866" s="9">
        <v>241</v>
      </c>
      <c r="N866" s="9">
        <v>250</v>
      </c>
      <c r="O866" s="9">
        <v>187</v>
      </c>
      <c r="P866" s="9">
        <v>190</v>
      </c>
      <c r="Q866" s="9">
        <v>194</v>
      </c>
      <c r="R866" s="9">
        <v>218</v>
      </c>
      <c r="S866" s="47">
        <v>12</v>
      </c>
      <c r="T866" s="47">
        <v>36</v>
      </c>
      <c r="U866" s="72">
        <f t="shared" si="87"/>
        <v>3004</v>
      </c>
      <c r="V866" s="9">
        <f t="shared" si="88"/>
        <v>837</v>
      </c>
    </row>
    <row r="867" spans="1:22">
      <c r="A867" s="9" t="s">
        <v>103</v>
      </c>
      <c r="B867" s="9" t="s">
        <v>115</v>
      </c>
      <c r="C867" s="9" t="str">
        <f t="shared" si="89"/>
        <v>King</v>
      </c>
      <c r="D867" s="4" t="s">
        <v>80</v>
      </c>
      <c r="E867" s="7" t="s">
        <v>17</v>
      </c>
      <c r="F867" s="9">
        <v>21834</v>
      </c>
      <c r="G867" s="9">
        <v>22736</v>
      </c>
      <c r="H867" s="9">
        <v>23563</v>
      </c>
      <c r="I867" s="9">
        <v>23647</v>
      </c>
      <c r="J867" s="9">
        <v>23384</v>
      </c>
      <c r="K867" s="9">
        <v>22441</v>
      </c>
      <c r="L867" s="9">
        <v>21444</v>
      </c>
      <c r="M867" s="9">
        <v>21364</v>
      </c>
      <c r="N867" s="9">
        <v>21109</v>
      </c>
      <c r="O867" s="9">
        <v>21240</v>
      </c>
      <c r="P867" s="9">
        <v>21343</v>
      </c>
      <c r="Q867" s="9">
        <v>20002</v>
      </c>
      <c r="R867" s="9">
        <v>19399</v>
      </c>
      <c r="S867" s="47">
        <v>1431</v>
      </c>
      <c r="T867" s="47">
        <v>4056</v>
      </c>
      <c r="U867" s="72">
        <f t="shared" si="87"/>
        <v>288993</v>
      </c>
      <c r="V867" s="9">
        <f t="shared" si="88"/>
        <v>87471</v>
      </c>
    </row>
    <row r="868" spans="1:22">
      <c r="A868" s="9" t="s">
        <v>103</v>
      </c>
      <c r="B868" s="9" t="s">
        <v>115</v>
      </c>
      <c r="C868" s="9" t="str">
        <f t="shared" si="89"/>
        <v>Clallam-Jefferson-Kitsap</v>
      </c>
      <c r="D868" s="5" t="s">
        <v>81</v>
      </c>
      <c r="E868" s="7" t="s">
        <v>18</v>
      </c>
      <c r="F868" s="9">
        <v>2564</v>
      </c>
      <c r="G868" s="9">
        <v>2574</v>
      </c>
      <c r="H868" s="9">
        <v>2679</v>
      </c>
      <c r="I868" s="9">
        <v>2783</v>
      </c>
      <c r="J868" s="9">
        <v>2724</v>
      </c>
      <c r="K868" s="9">
        <v>2690</v>
      </c>
      <c r="L868" s="9">
        <v>2691</v>
      </c>
      <c r="M868" s="9">
        <v>2698</v>
      </c>
      <c r="N868" s="9">
        <v>2787</v>
      </c>
      <c r="O868" s="9">
        <v>2848</v>
      </c>
      <c r="P868" s="9">
        <v>2833</v>
      </c>
      <c r="Q868" s="9">
        <v>2782</v>
      </c>
      <c r="R868" s="9">
        <v>2946</v>
      </c>
      <c r="S868" s="47">
        <v>54</v>
      </c>
      <c r="T868" s="47">
        <v>418</v>
      </c>
      <c r="U868" s="72">
        <f t="shared" si="87"/>
        <v>36071</v>
      </c>
      <c r="V868" s="9">
        <f t="shared" si="88"/>
        <v>11881</v>
      </c>
    </row>
    <row r="869" spans="1:22">
      <c r="A869" s="9" t="s">
        <v>103</v>
      </c>
      <c r="B869" s="9" t="s">
        <v>115</v>
      </c>
      <c r="C869" s="9" t="str">
        <f t="shared" si="89"/>
        <v>Central WA (Grant-Kittitas-Klickitat-Skamania-Yakima)</v>
      </c>
      <c r="D869" s="5" t="s">
        <v>82</v>
      </c>
      <c r="E869" s="7" t="s">
        <v>19</v>
      </c>
      <c r="F869" s="9">
        <v>399</v>
      </c>
      <c r="G869" s="9">
        <v>387</v>
      </c>
      <c r="H869" s="9">
        <v>400</v>
      </c>
      <c r="I869" s="9">
        <v>399</v>
      </c>
      <c r="J869" s="9">
        <v>422</v>
      </c>
      <c r="K869" s="9">
        <v>367</v>
      </c>
      <c r="L869" s="9">
        <v>358</v>
      </c>
      <c r="M869" s="9">
        <v>409</v>
      </c>
      <c r="N869" s="9">
        <v>397</v>
      </c>
      <c r="O869" s="9">
        <v>396</v>
      </c>
      <c r="P869" s="9">
        <v>380</v>
      </c>
      <c r="Q869" s="9">
        <v>395</v>
      </c>
      <c r="R869" s="9">
        <v>381</v>
      </c>
      <c r="S869" s="47">
        <v>0</v>
      </c>
      <c r="T869" s="47">
        <v>42</v>
      </c>
      <c r="U869" s="72">
        <f t="shared" si="87"/>
        <v>5132</v>
      </c>
      <c r="V869" s="9">
        <f t="shared" si="88"/>
        <v>1594</v>
      </c>
    </row>
    <row r="870" spans="1:22">
      <c r="A870" s="9" t="s">
        <v>103</v>
      </c>
      <c r="B870" s="9" t="s">
        <v>115</v>
      </c>
      <c r="C870" s="9" t="str">
        <f t="shared" si="89"/>
        <v>Central WA (Grant-Kittitas-Klickitat-Skamania-Yakima)</v>
      </c>
      <c r="D870" s="5" t="s">
        <v>83</v>
      </c>
      <c r="E870" s="7" t="s">
        <v>20</v>
      </c>
      <c r="F870" s="9">
        <v>238</v>
      </c>
      <c r="G870" s="9">
        <v>213</v>
      </c>
      <c r="H870" s="9">
        <v>238</v>
      </c>
      <c r="I870" s="9">
        <v>242</v>
      </c>
      <c r="J870" s="9">
        <v>263</v>
      </c>
      <c r="K870" s="9">
        <v>246</v>
      </c>
      <c r="L870" s="9">
        <v>235</v>
      </c>
      <c r="M870" s="9">
        <v>238</v>
      </c>
      <c r="N870" s="9">
        <v>237</v>
      </c>
      <c r="O870" s="9">
        <v>238</v>
      </c>
      <c r="P870" s="9">
        <v>263</v>
      </c>
      <c r="Q870" s="9">
        <v>245</v>
      </c>
      <c r="R870" s="9">
        <v>208</v>
      </c>
      <c r="S870" s="47">
        <v>0</v>
      </c>
      <c r="T870" s="47">
        <v>5</v>
      </c>
      <c r="U870" s="72">
        <f t="shared" si="87"/>
        <v>3109</v>
      </c>
      <c r="V870" s="9">
        <f t="shared" si="88"/>
        <v>959</v>
      </c>
    </row>
    <row r="871" spans="1:22">
      <c r="A871" s="9" t="s">
        <v>103</v>
      </c>
      <c r="B871" s="9" t="s">
        <v>115</v>
      </c>
      <c r="C871" s="9" t="str">
        <f t="shared" si="89"/>
        <v>Rural SW WA (Cowlitz-Grays Harbor -Lewis - Mason -Pacific-Wahkiakum)</v>
      </c>
      <c r="D871" s="5" t="s">
        <v>84</v>
      </c>
      <c r="E871" s="7" t="s">
        <v>21</v>
      </c>
      <c r="F871" s="9">
        <v>876</v>
      </c>
      <c r="G871" s="9">
        <v>900</v>
      </c>
      <c r="H871" s="9">
        <v>908</v>
      </c>
      <c r="I871" s="9">
        <v>902</v>
      </c>
      <c r="J871" s="9">
        <v>881</v>
      </c>
      <c r="K871" s="9">
        <v>906</v>
      </c>
      <c r="L871" s="9">
        <v>883</v>
      </c>
      <c r="M871" s="9">
        <v>837</v>
      </c>
      <c r="N871" s="9">
        <v>847</v>
      </c>
      <c r="O871" s="9">
        <v>938</v>
      </c>
      <c r="P871" s="9">
        <v>960</v>
      </c>
      <c r="Q871" s="9">
        <v>886</v>
      </c>
      <c r="R871" s="9">
        <v>900</v>
      </c>
      <c r="S871" s="47">
        <v>28</v>
      </c>
      <c r="T871" s="47">
        <v>165</v>
      </c>
      <c r="U871" s="72">
        <f t="shared" si="87"/>
        <v>11817</v>
      </c>
      <c r="V871" s="9">
        <f t="shared" si="88"/>
        <v>3877</v>
      </c>
    </row>
    <row r="872" spans="1:22">
      <c r="A872" s="9" t="s">
        <v>103</v>
      </c>
      <c r="B872" s="9" t="s">
        <v>115</v>
      </c>
      <c r="C872" s="9" t="str">
        <f t="shared" si="89"/>
        <v>NE WA (Ferry, Stevens, Lincoln, Pend Orielle)</v>
      </c>
      <c r="D872" s="5" t="s">
        <v>85</v>
      </c>
      <c r="E872" s="7" t="s">
        <v>22</v>
      </c>
      <c r="F872" s="9">
        <v>157</v>
      </c>
      <c r="G872" s="9">
        <v>127</v>
      </c>
      <c r="H872" s="9">
        <v>145</v>
      </c>
      <c r="I872" s="9">
        <v>147</v>
      </c>
      <c r="J872" s="9">
        <v>153</v>
      </c>
      <c r="K872" s="9">
        <v>146</v>
      </c>
      <c r="L872" s="9">
        <v>149</v>
      </c>
      <c r="M872" s="9">
        <v>165</v>
      </c>
      <c r="N872" s="9">
        <v>154</v>
      </c>
      <c r="O872" s="9">
        <v>195</v>
      </c>
      <c r="P872" s="9">
        <v>162</v>
      </c>
      <c r="Q872" s="9">
        <v>156</v>
      </c>
      <c r="R872" s="9">
        <v>153</v>
      </c>
      <c r="S872" s="47">
        <v>0</v>
      </c>
      <c r="T872" s="47">
        <v>23</v>
      </c>
      <c r="U872" s="72">
        <f t="shared" si="87"/>
        <v>2032</v>
      </c>
      <c r="V872" s="9">
        <f t="shared" si="88"/>
        <v>689</v>
      </c>
    </row>
    <row r="873" spans="1:22">
      <c r="A873" s="9" t="s">
        <v>103</v>
      </c>
      <c r="B873" s="9" t="s">
        <v>115</v>
      </c>
      <c r="C873" s="9" t="str">
        <f t="shared" si="89"/>
        <v>Rural SW WA (Cowlitz-Grays Harbor -Lewis - Mason -Pacific-Wahkiakum)</v>
      </c>
      <c r="D873" s="5" t="s">
        <v>86</v>
      </c>
      <c r="E873" s="7" t="s">
        <v>23</v>
      </c>
      <c r="F873" s="9">
        <v>618</v>
      </c>
      <c r="G873" s="9">
        <v>664</v>
      </c>
      <c r="H873" s="9">
        <v>677</v>
      </c>
      <c r="I873" s="9">
        <v>640</v>
      </c>
      <c r="J873" s="9">
        <v>638</v>
      </c>
      <c r="K873" s="9">
        <v>675</v>
      </c>
      <c r="L873" s="9">
        <v>673</v>
      </c>
      <c r="M873" s="9">
        <v>694</v>
      </c>
      <c r="N873" s="9">
        <v>662</v>
      </c>
      <c r="O873" s="9">
        <v>605</v>
      </c>
      <c r="P873" s="9">
        <v>635</v>
      </c>
      <c r="Q873" s="9">
        <v>561</v>
      </c>
      <c r="R873" s="9">
        <v>628</v>
      </c>
      <c r="S873" s="47">
        <v>62</v>
      </c>
      <c r="T873" s="47">
        <v>113</v>
      </c>
      <c r="U873" s="72">
        <f t="shared" si="87"/>
        <v>8545</v>
      </c>
      <c r="V873" s="9">
        <f t="shared" si="88"/>
        <v>2604</v>
      </c>
    </row>
    <row r="874" spans="1:22">
      <c r="A874" s="9" t="s">
        <v>103</v>
      </c>
      <c r="B874" s="9" t="s">
        <v>115</v>
      </c>
      <c r="C874" s="9" t="str">
        <f t="shared" si="89"/>
        <v>Chelan-Douglas-Okanogan</v>
      </c>
      <c r="D874" s="5" t="s">
        <v>87</v>
      </c>
      <c r="E874" s="7" t="s">
        <v>24</v>
      </c>
      <c r="F874" s="9">
        <v>724</v>
      </c>
      <c r="G874" s="9">
        <v>690</v>
      </c>
      <c r="H874" s="9">
        <v>726</v>
      </c>
      <c r="I874" s="9">
        <v>758</v>
      </c>
      <c r="J874" s="9">
        <v>758</v>
      </c>
      <c r="K874" s="9">
        <v>782</v>
      </c>
      <c r="L874" s="9">
        <v>845</v>
      </c>
      <c r="M874" s="9">
        <v>961</v>
      </c>
      <c r="N874" s="9">
        <v>980</v>
      </c>
      <c r="O874" s="9">
        <v>879</v>
      </c>
      <c r="P874" s="9">
        <v>796</v>
      </c>
      <c r="Q874" s="9">
        <v>724</v>
      </c>
      <c r="R874" s="9">
        <v>647</v>
      </c>
      <c r="S874" s="47">
        <v>0</v>
      </c>
      <c r="T874" s="47">
        <v>79</v>
      </c>
      <c r="U874" s="72">
        <f t="shared" si="87"/>
        <v>10349</v>
      </c>
      <c r="V874" s="9">
        <f t="shared" si="88"/>
        <v>3125</v>
      </c>
    </row>
    <row r="875" spans="1:22">
      <c r="A875" s="9" t="s">
        <v>103</v>
      </c>
      <c r="B875" s="9" t="s">
        <v>115</v>
      </c>
      <c r="C875" s="9" t="str">
        <f t="shared" si="89"/>
        <v>Rural SW WA (Cowlitz-Grays Harbor -Lewis - Mason -Pacific-Wahkiakum)</v>
      </c>
      <c r="D875" s="5" t="s">
        <v>88</v>
      </c>
      <c r="E875" s="7" t="s">
        <v>25</v>
      </c>
      <c r="F875" s="9">
        <v>228</v>
      </c>
      <c r="G875" s="9">
        <v>248</v>
      </c>
      <c r="H875" s="9">
        <v>222</v>
      </c>
      <c r="I875" s="9">
        <v>254</v>
      </c>
      <c r="J875" s="9">
        <v>243</v>
      </c>
      <c r="K875" s="9">
        <v>231</v>
      </c>
      <c r="L875" s="9">
        <v>261</v>
      </c>
      <c r="M875" s="9">
        <v>255</v>
      </c>
      <c r="N875" s="9">
        <v>221</v>
      </c>
      <c r="O875" s="9">
        <v>228</v>
      </c>
      <c r="P875" s="9">
        <v>222</v>
      </c>
      <c r="Q875" s="9">
        <v>199</v>
      </c>
      <c r="R875" s="9">
        <v>182</v>
      </c>
      <c r="S875" s="47">
        <v>4</v>
      </c>
      <c r="T875" s="47">
        <v>19</v>
      </c>
      <c r="U875" s="72">
        <f t="shared" si="87"/>
        <v>3017</v>
      </c>
      <c r="V875" s="9">
        <f t="shared" si="88"/>
        <v>854</v>
      </c>
    </row>
    <row r="876" spans="1:22">
      <c r="A876" s="9" t="s">
        <v>103</v>
      </c>
      <c r="B876" s="9" t="s">
        <v>115</v>
      </c>
      <c r="C876" s="9" t="str">
        <f t="shared" si="89"/>
        <v>NE WA (Ferry, Stevens, Lincoln, Pend Orielle)</v>
      </c>
      <c r="D876" s="5" t="s">
        <v>89</v>
      </c>
      <c r="E876" s="7" t="s">
        <v>26</v>
      </c>
      <c r="F876" s="9">
        <v>111</v>
      </c>
      <c r="G876" s="9">
        <v>109</v>
      </c>
      <c r="H876" s="9">
        <v>116</v>
      </c>
      <c r="I876" s="9">
        <v>111</v>
      </c>
      <c r="J876" s="9">
        <v>113</v>
      </c>
      <c r="K876" s="9">
        <v>111</v>
      </c>
      <c r="L876" s="9">
        <v>117</v>
      </c>
      <c r="M876" s="9">
        <v>119</v>
      </c>
      <c r="N876" s="9">
        <v>133</v>
      </c>
      <c r="O876" s="9">
        <v>133</v>
      </c>
      <c r="P876" s="9">
        <v>126</v>
      </c>
      <c r="Q876" s="9">
        <v>141</v>
      </c>
      <c r="R876" s="9">
        <v>138</v>
      </c>
      <c r="S876" s="47">
        <v>0</v>
      </c>
      <c r="T876" s="47">
        <v>10</v>
      </c>
      <c r="U876" s="72">
        <f t="shared" si="87"/>
        <v>1588</v>
      </c>
      <c r="V876" s="9">
        <f t="shared" si="88"/>
        <v>548</v>
      </c>
    </row>
    <row r="877" spans="1:22">
      <c r="A877" s="9" t="s">
        <v>103</v>
      </c>
      <c r="B877" s="9" t="s">
        <v>115</v>
      </c>
      <c r="C877" s="9" t="str">
        <f t="shared" si="89"/>
        <v>Pierce</v>
      </c>
      <c r="D877" s="5" t="s">
        <v>90</v>
      </c>
      <c r="E877" s="7" t="s">
        <v>27</v>
      </c>
      <c r="F877" s="9">
        <v>10215</v>
      </c>
      <c r="G877" s="9">
        <v>10207</v>
      </c>
      <c r="H877" s="9">
        <v>10577</v>
      </c>
      <c r="I877" s="9">
        <v>10604</v>
      </c>
      <c r="J877" s="9">
        <v>10656</v>
      </c>
      <c r="K877" s="9">
        <v>10303</v>
      </c>
      <c r="L877" s="9">
        <v>9841</v>
      </c>
      <c r="M877" s="9">
        <v>9939</v>
      </c>
      <c r="N877" s="9">
        <v>9665</v>
      </c>
      <c r="O877" s="9">
        <v>9859</v>
      </c>
      <c r="P877" s="9">
        <v>10185</v>
      </c>
      <c r="Q877" s="9">
        <v>9724</v>
      </c>
      <c r="R877" s="9">
        <v>9530</v>
      </c>
      <c r="S877" s="47">
        <v>876</v>
      </c>
      <c r="T877" s="47">
        <v>1538</v>
      </c>
      <c r="U877" s="72">
        <f t="shared" si="87"/>
        <v>133719</v>
      </c>
      <c r="V877" s="9">
        <f t="shared" si="88"/>
        <v>41712</v>
      </c>
    </row>
    <row r="878" spans="1:22">
      <c r="A878" s="9" t="s">
        <v>103</v>
      </c>
      <c r="B878" s="9" t="s">
        <v>115</v>
      </c>
      <c r="C878" s="9" t="str">
        <f t="shared" si="89"/>
        <v>Skagit-San Juan -Island</v>
      </c>
      <c r="D878" s="5" t="s">
        <v>91</v>
      </c>
      <c r="E878" s="7" t="s">
        <v>28</v>
      </c>
      <c r="F878" s="9">
        <v>134</v>
      </c>
      <c r="G878" s="9">
        <v>133</v>
      </c>
      <c r="H878" s="9">
        <v>165</v>
      </c>
      <c r="I878" s="9">
        <v>135</v>
      </c>
      <c r="J878" s="9">
        <v>172</v>
      </c>
      <c r="K878" s="9">
        <v>142</v>
      </c>
      <c r="L878" s="9">
        <v>173</v>
      </c>
      <c r="M878" s="9">
        <v>139</v>
      </c>
      <c r="N878" s="9">
        <v>127</v>
      </c>
      <c r="O878" s="9">
        <v>153</v>
      </c>
      <c r="P878" s="9">
        <v>135</v>
      </c>
      <c r="Q878" s="9">
        <v>132</v>
      </c>
      <c r="R878" s="9">
        <v>126</v>
      </c>
      <c r="S878" s="47">
        <v>0</v>
      </c>
      <c r="T878" s="47">
        <v>1</v>
      </c>
      <c r="U878" s="72">
        <f t="shared" si="87"/>
        <v>1867</v>
      </c>
      <c r="V878" s="9">
        <f t="shared" si="88"/>
        <v>547</v>
      </c>
    </row>
    <row r="879" spans="1:22">
      <c r="A879" s="9" t="s">
        <v>103</v>
      </c>
      <c r="B879" s="9" t="s">
        <v>115</v>
      </c>
      <c r="C879" s="9" t="str">
        <f t="shared" si="89"/>
        <v>Skagit-San Juan -Island</v>
      </c>
      <c r="D879" s="5" t="s">
        <v>92</v>
      </c>
      <c r="E879" s="7" t="s">
        <v>29</v>
      </c>
      <c r="F879" s="9">
        <v>1447</v>
      </c>
      <c r="G879" s="9">
        <v>1436</v>
      </c>
      <c r="H879" s="9">
        <v>1532</v>
      </c>
      <c r="I879" s="9">
        <v>1554</v>
      </c>
      <c r="J879" s="9">
        <v>1515</v>
      </c>
      <c r="K879" s="9">
        <v>1470</v>
      </c>
      <c r="L879" s="9">
        <v>1460</v>
      </c>
      <c r="M879" s="9">
        <v>1402</v>
      </c>
      <c r="N879" s="9">
        <v>1445</v>
      </c>
      <c r="O879" s="9">
        <v>1400</v>
      </c>
      <c r="P879" s="9">
        <v>1526</v>
      </c>
      <c r="Q879" s="9">
        <v>1396</v>
      </c>
      <c r="R879" s="9">
        <v>1569</v>
      </c>
      <c r="S879" s="47">
        <v>27</v>
      </c>
      <c r="T879" s="47">
        <v>194</v>
      </c>
      <c r="U879" s="72">
        <f t="shared" si="87"/>
        <v>19373</v>
      </c>
      <c r="V879" s="9">
        <f t="shared" si="88"/>
        <v>6112</v>
      </c>
    </row>
    <row r="880" spans="1:22">
      <c r="A880" s="9" t="s">
        <v>103</v>
      </c>
      <c r="B880" s="9" t="s">
        <v>115</v>
      </c>
      <c r="C880" s="9" t="str">
        <f t="shared" si="89"/>
        <v>Central WA (Grant-Kittitas-Klickitat-Skamania-Yakima)</v>
      </c>
      <c r="D880" s="5" t="s">
        <v>93</v>
      </c>
      <c r="E880" s="7" t="s">
        <v>30</v>
      </c>
      <c r="F880" s="9">
        <v>86</v>
      </c>
      <c r="G880" s="9">
        <v>86</v>
      </c>
      <c r="H880" s="9">
        <v>93</v>
      </c>
      <c r="I880" s="9">
        <v>88</v>
      </c>
      <c r="J880" s="9">
        <v>96</v>
      </c>
      <c r="K880" s="9">
        <v>104</v>
      </c>
      <c r="L880" s="9">
        <v>75</v>
      </c>
      <c r="M880" s="9">
        <v>70</v>
      </c>
      <c r="N880" s="9">
        <v>83</v>
      </c>
      <c r="O880" s="9">
        <v>73</v>
      </c>
      <c r="P880" s="9">
        <v>85</v>
      </c>
      <c r="Q880" s="9">
        <v>77</v>
      </c>
      <c r="R880" s="9">
        <v>80</v>
      </c>
      <c r="S880" s="47">
        <v>0</v>
      </c>
      <c r="T880" s="47">
        <v>6</v>
      </c>
      <c r="U880" s="72">
        <f t="shared" si="87"/>
        <v>1102</v>
      </c>
      <c r="V880" s="9">
        <f t="shared" si="88"/>
        <v>321</v>
      </c>
    </row>
    <row r="881" spans="1:22">
      <c r="A881" s="9" t="s">
        <v>103</v>
      </c>
      <c r="B881" s="9" t="s">
        <v>115</v>
      </c>
      <c r="C881" s="9" t="str">
        <f t="shared" si="89"/>
        <v>Snohomish</v>
      </c>
      <c r="D881" s="5" t="s">
        <v>94</v>
      </c>
      <c r="E881" s="7" t="s">
        <v>31</v>
      </c>
      <c r="F881" s="9">
        <v>7980</v>
      </c>
      <c r="G881" s="9">
        <v>8030</v>
      </c>
      <c r="H881" s="9">
        <v>8298</v>
      </c>
      <c r="I881" s="9">
        <v>8757</v>
      </c>
      <c r="J881" s="9">
        <v>8614</v>
      </c>
      <c r="K881" s="9">
        <v>8133</v>
      </c>
      <c r="L881" s="9">
        <v>8254</v>
      </c>
      <c r="M881" s="9">
        <v>8329</v>
      </c>
      <c r="N881" s="9">
        <v>8224</v>
      </c>
      <c r="O881" s="9">
        <v>8291</v>
      </c>
      <c r="P881" s="9">
        <v>8582</v>
      </c>
      <c r="Q881" s="9">
        <v>8346</v>
      </c>
      <c r="R881" s="9">
        <v>9158</v>
      </c>
      <c r="S881" s="47">
        <v>398</v>
      </c>
      <c r="T881" s="47">
        <v>1256</v>
      </c>
      <c r="U881" s="72">
        <f t="shared" si="87"/>
        <v>110650</v>
      </c>
      <c r="V881" s="9">
        <f t="shared" si="88"/>
        <v>36031</v>
      </c>
    </row>
    <row r="882" spans="1:22">
      <c r="A882" s="9" t="s">
        <v>103</v>
      </c>
      <c r="B882" s="9" t="s">
        <v>115</v>
      </c>
      <c r="C882" s="9" t="str">
        <f t="shared" si="89"/>
        <v>Spokane</v>
      </c>
      <c r="D882" s="5" t="s">
        <v>95</v>
      </c>
      <c r="E882" s="7" t="s">
        <v>32</v>
      </c>
      <c r="F882" s="9">
        <v>5571</v>
      </c>
      <c r="G882" s="9">
        <v>5692</v>
      </c>
      <c r="H882" s="9">
        <v>5803</v>
      </c>
      <c r="I882" s="9">
        <v>5941</v>
      </c>
      <c r="J882" s="9">
        <v>6084</v>
      </c>
      <c r="K882" s="9">
        <v>5942</v>
      </c>
      <c r="L882" s="9">
        <v>5760</v>
      </c>
      <c r="M882" s="9">
        <v>5695</v>
      </c>
      <c r="N882" s="9">
        <v>5817</v>
      </c>
      <c r="O882" s="9">
        <v>5771</v>
      </c>
      <c r="P882" s="9">
        <v>5829</v>
      </c>
      <c r="Q882" s="9">
        <v>5935</v>
      </c>
      <c r="R882" s="9">
        <v>5695</v>
      </c>
      <c r="S882" s="47">
        <v>191</v>
      </c>
      <c r="T882" s="47">
        <v>818</v>
      </c>
      <c r="U882" s="72">
        <f t="shared" si="87"/>
        <v>76544</v>
      </c>
      <c r="V882" s="9">
        <f t="shared" si="88"/>
        <v>24239</v>
      </c>
    </row>
    <row r="883" spans="1:22">
      <c r="A883" s="9" t="s">
        <v>103</v>
      </c>
      <c r="B883" s="9" t="s">
        <v>115</v>
      </c>
      <c r="C883" s="9" t="str">
        <f t="shared" si="89"/>
        <v>NE WA (Ferry, Stevens, Lincoln, Pend Orielle)</v>
      </c>
      <c r="D883" s="5" t="s">
        <v>96</v>
      </c>
      <c r="E883" s="7" t="s">
        <v>33</v>
      </c>
      <c r="F883" s="9">
        <v>429</v>
      </c>
      <c r="G883" s="9">
        <v>410</v>
      </c>
      <c r="H883" s="9">
        <v>476</v>
      </c>
      <c r="I883" s="9">
        <v>455</v>
      </c>
      <c r="J883" s="9">
        <v>481</v>
      </c>
      <c r="K883" s="9">
        <v>409</v>
      </c>
      <c r="L883" s="9">
        <v>477</v>
      </c>
      <c r="M883" s="9">
        <v>452</v>
      </c>
      <c r="N883" s="9">
        <v>473</v>
      </c>
      <c r="O883" s="9">
        <v>471</v>
      </c>
      <c r="P883" s="9">
        <v>498</v>
      </c>
      <c r="Q883" s="9">
        <v>436</v>
      </c>
      <c r="R883" s="9">
        <v>498</v>
      </c>
      <c r="S883" s="47">
        <v>0</v>
      </c>
      <c r="T883" s="47">
        <v>36</v>
      </c>
      <c r="U883" s="72">
        <f t="shared" si="87"/>
        <v>6001</v>
      </c>
      <c r="V883" s="9">
        <f t="shared" si="88"/>
        <v>1939</v>
      </c>
    </row>
    <row r="884" spans="1:22">
      <c r="A884" s="9" t="s">
        <v>103</v>
      </c>
      <c r="B884" s="9" t="s">
        <v>115</v>
      </c>
      <c r="C884" s="9" t="str">
        <f t="shared" si="89"/>
        <v>Thurston</v>
      </c>
      <c r="D884" s="5" t="s">
        <v>97</v>
      </c>
      <c r="E884" s="7" t="s">
        <v>34</v>
      </c>
      <c r="F884" s="9">
        <v>3099</v>
      </c>
      <c r="G884" s="9">
        <v>3066</v>
      </c>
      <c r="H884" s="9">
        <v>3221</v>
      </c>
      <c r="I884" s="9">
        <v>3226</v>
      </c>
      <c r="J884" s="9">
        <v>3312</v>
      </c>
      <c r="K884" s="9">
        <v>3077</v>
      </c>
      <c r="L884" s="9">
        <v>3172</v>
      </c>
      <c r="M884" s="9">
        <v>3154</v>
      </c>
      <c r="N884" s="9">
        <v>3231</v>
      </c>
      <c r="O884" s="9">
        <v>3208</v>
      </c>
      <c r="P884" s="9">
        <v>3372</v>
      </c>
      <c r="Q884" s="9">
        <v>3205</v>
      </c>
      <c r="R884" s="9">
        <v>3548</v>
      </c>
      <c r="S884" s="47">
        <v>194</v>
      </c>
      <c r="T884" s="47">
        <v>542</v>
      </c>
      <c r="U884" s="72">
        <f t="shared" si="87"/>
        <v>42627</v>
      </c>
      <c r="V884" s="9">
        <f t="shared" si="88"/>
        <v>14069</v>
      </c>
    </row>
    <row r="885" spans="1:22">
      <c r="A885" s="9" t="s">
        <v>103</v>
      </c>
      <c r="B885" s="9" t="s">
        <v>115</v>
      </c>
      <c r="C885" s="9" t="str">
        <f t="shared" si="89"/>
        <v>Rural SW WA (Cowlitz-Grays Harbor -Lewis - Mason -Pacific-Wahkiakum)</v>
      </c>
      <c r="D885" s="5" t="s">
        <v>98</v>
      </c>
      <c r="E885" s="7" t="s">
        <v>35</v>
      </c>
      <c r="F885" s="9">
        <v>24</v>
      </c>
      <c r="G885" s="9">
        <v>30</v>
      </c>
      <c r="H885" s="9">
        <v>31</v>
      </c>
      <c r="I885" s="9">
        <v>38</v>
      </c>
      <c r="J885" s="9">
        <v>29</v>
      </c>
      <c r="K885" s="9">
        <v>39</v>
      </c>
      <c r="L885" s="9">
        <v>45</v>
      </c>
      <c r="M885" s="9">
        <v>35</v>
      </c>
      <c r="N885" s="9">
        <v>43</v>
      </c>
      <c r="O885" s="9">
        <v>29</v>
      </c>
      <c r="P885" s="9">
        <v>33</v>
      </c>
      <c r="Q885" s="9">
        <v>26</v>
      </c>
      <c r="R885" s="9">
        <v>26</v>
      </c>
      <c r="S885" s="47">
        <v>0</v>
      </c>
      <c r="T885" s="47">
        <v>9</v>
      </c>
      <c r="U885" s="72">
        <f t="shared" si="87"/>
        <v>437</v>
      </c>
      <c r="V885" s="9">
        <f t="shared" si="88"/>
        <v>123</v>
      </c>
    </row>
    <row r="886" spans="1:22">
      <c r="A886" s="9" t="s">
        <v>103</v>
      </c>
      <c r="B886" s="9" t="s">
        <v>115</v>
      </c>
      <c r="C886" s="9" t="str">
        <f t="shared" si="89"/>
        <v>SE WA (Adams-Asotin-Columia-Garfield-Walla Walla-Whitman)</v>
      </c>
      <c r="D886" s="5" t="s">
        <v>99</v>
      </c>
      <c r="E886" s="7" t="s">
        <v>36</v>
      </c>
      <c r="F886" s="9">
        <v>649</v>
      </c>
      <c r="G886" s="9">
        <v>613</v>
      </c>
      <c r="H886" s="9">
        <v>670</v>
      </c>
      <c r="I886" s="9">
        <v>630</v>
      </c>
      <c r="J886" s="9">
        <v>637</v>
      </c>
      <c r="K886" s="9">
        <v>663</v>
      </c>
      <c r="L886" s="9">
        <v>675</v>
      </c>
      <c r="M886" s="9">
        <v>654</v>
      </c>
      <c r="N886" s="9">
        <v>619</v>
      </c>
      <c r="O886" s="9">
        <v>744</v>
      </c>
      <c r="P886" s="9">
        <v>674</v>
      </c>
      <c r="Q886" s="9">
        <v>745</v>
      </c>
      <c r="R886" s="9">
        <v>753</v>
      </c>
      <c r="S886" s="47">
        <v>68</v>
      </c>
      <c r="T886" s="47">
        <v>52</v>
      </c>
      <c r="U886" s="72">
        <f t="shared" si="87"/>
        <v>8846</v>
      </c>
      <c r="V886" s="9">
        <f t="shared" si="88"/>
        <v>3036</v>
      </c>
    </row>
    <row r="887" spans="1:22">
      <c r="A887" s="9" t="s">
        <v>103</v>
      </c>
      <c r="B887" s="9" t="s">
        <v>115</v>
      </c>
      <c r="C887" s="9" t="str">
        <f t="shared" si="89"/>
        <v>Whatcom</v>
      </c>
      <c r="D887" s="5" t="s">
        <v>100</v>
      </c>
      <c r="E887" s="7" t="s">
        <v>37</v>
      </c>
      <c r="F887" s="9">
        <v>2017</v>
      </c>
      <c r="G887" s="9">
        <v>2073</v>
      </c>
      <c r="H887" s="9">
        <v>2100</v>
      </c>
      <c r="I887" s="9">
        <v>2104</v>
      </c>
      <c r="J887" s="9">
        <v>2030</v>
      </c>
      <c r="K887" s="9">
        <v>2092</v>
      </c>
      <c r="L887" s="9">
        <v>2059</v>
      </c>
      <c r="M887" s="9">
        <v>1977</v>
      </c>
      <c r="N887" s="9">
        <v>2008</v>
      </c>
      <c r="O887" s="9">
        <v>2061</v>
      </c>
      <c r="P887" s="9">
        <v>2134</v>
      </c>
      <c r="Q887" s="9">
        <v>1914</v>
      </c>
      <c r="R887" s="9">
        <v>1859</v>
      </c>
      <c r="S887" s="47">
        <v>170</v>
      </c>
      <c r="T887" s="47">
        <v>614</v>
      </c>
      <c r="U887" s="72">
        <f t="shared" si="87"/>
        <v>27212</v>
      </c>
      <c r="V887" s="9">
        <f t="shared" si="88"/>
        <v>8752</v>
      </c>
    </row>
    <row r="888" spans="1:22">
      <c r="A888" s="36" t="s">
        <v>103</v>
      </c>
      <c r="B888" s="36" t="s">
        <v>115</v>
      </c>
      <c r="C888" s="36" t="str">
        <f t="shared" si="89"/>
        <v>SE WA (Adams-Asotin-Columia-Garfield-Walla Walla-Whitman)</v>
      </c>
      <c r="D888" s="37" t="s">
        <v>101</v>
      </c>
      <c r="E888" s="35" t="s">
        <v>38</v>
      </c>
      <c r="F888" s="36">
        <v>375</v>
      </c>
      <c r="G888" s="36">
        <v>362</v>
      </c>
      <c r="H888" s="36">
        <v>341</v>
      </c>
      <c r="I888" s="36">
        <v>377</v>
      </c>
      <c r="J888" s="36">
        <v>383</v>
      </c>
      <c r="K888" s="36">
        <v>371</v>
      </c>
      <c r="L888" s="36">
        <v>382</v>
      </c>
      <c r="M888" s="36">
        <v>347</v>
      </c>
      <c r="N888" s="36">
        <v>363</v>
      </c>
      <c r="O888" s="36">
        <v>355</v>
      </c>
      <c r="P888" s="36">
        <v>371</v>
      </c>
      <c r="Q888" s="36">
        <v>377</v>
      </c>
      <c r="R888" s="36">
        <v>329</v>
      </c>
      <c r="S888" s="49">
        <v>0</v>
      </c>
      <c r="T888" s="49">
        <v>13</v>
      </c>
      <c r="U888" s="72">
        <f t="shared" si="87"/>
        <v>4746</v>
      </c>
      <c r="V888" s="9">
        <f t="shared" si="88"/>
        <v>1445</v>
      </c>
    </row>
    <row r="889" spans="1:22">
      <c r="A889" s="19" t="s">
        <v>103</v>
      </c>
      <c r="B889" s="19" t="s">
        <v>115</v>
      </c>
      <c r="C889" s="19" t="str">
        <f t="shared" si="89"/>
        <v>Central WA (Grant-Kittitas-Klickitat-Skamania-Yakima)</v>
      </c>
      <c r="D889" s="38" t="s">
        <v>102</v>
      </c>
      <c r="E889" s="39" t="s">
        <v>39</v>
      </c>
      <c r="F889" s="19">
        <v>4116</v>
      </c>
      <c r="G889" s="19">
        <v>4176</v>
      </c>
      <c r="H889" s="19">
        <v>4296</v>
      </c>
      <c r="I889" s="19">
        <v>4395</v>
      </c>
      <c r="J889" s="19">
        <v>4349</v>
      </c>
      <c r="K889" s="19">
        <v>4286</v>
      </c>
      <c r="L889" s="19">
        <v>4098</v>
      </c>
      <c r="M889" s="19">
        <v>4161</v>
      </c>
      <c r="N889" s="19">
        <v>3992</v>
      </c>
      <c r="O889" s="19">
        <v>4050</v>
      </c>
      <c r="P889" s="19">
        <v>4147</v>
      </c>
      <c r="Q889" s="19">
        <v>4041</v>
      </c>
      <c r="R889" s="19">
        <v>4166</v>
      </c>
      <c r="S889" s="48">
        <v>131</v>
      </c>
      <c r="T889" s="48">
        <v>221</v>
      </c>
      <c r="U889" s="72">
        <f t="shared" si="87"/>
        <v>54625</v>
      </c>
      <c r="V889" s="9">
        <f t="shared" si="88"/>
        <v>16756</v>
      </c>
    </row>
    <row r="890" spans="1:22">
      <c r="A890" s="9" t="s">
        <v>0</v>
      </c>
      <c r="B890" s="9" t="s">
        <v>115</v>
      </c>
      <c r="C890" s="9" t="str">
        <f t="shared" si="89"/>
        <v>SE WA (Adams-Asotin-Columia-Garfield-Walla Walla-Whitman)</v>
      </c>
      <c r="D890" s="5" t="s">
        <v>64</v>
      </c>
      <c r="E890" s="7" t="s">
        <v>1</v>
      </c>
      <c r="F890">
        <v>444</v>
      </c>
      <c r="G890">
        <v>402</v>
      </c>
      <c r="H890">
        <v>451</v>
      </c>
      <c r="I890">
        <v>417</v>
      </c>
      <c r="J890">
        <v>399</v>
      </c>
      <c r="K890">
        <v>366</v>
      </c>
      <c r="L890">
        <v>344</v>
      </c>
      <c r="M890">
        <v>352</v>
      </c>
      <c r="N890">
        <v>363</v>
      </c>
      <c r="O890">
        <v>332</v>
      </c>
      <c r="P890">
        <v>319</v>
      </c>
      <c r="Q890">
        <v>302</v>
      </c>
      <c r="R890">
        <v>322</v>
      </c>
      <c r="S890" s="50">
        <v>0</v>
      </c>
      <c r="T890" s="50">
        <v>25</v>
      </c>
      <c r="U890" s="72">
        <f t="shared" si="87"/>
        <v>4838</v>
      </c>
      <c r="V890" s="9">
        <f t="shared" si="88"/>
        <v>1300</v>
      </c>
    </row>
    <row r="891" spans="1:22">
      <c r="A891" s="9" t="s">
        <v>0</v>
      </c>
      <c r="B891" s="9" t="s">
        <v>115</v>
      </c>
      <c r="C891" s="9" t="str">
        <f t="shared" si="89"/>
        <v>SE WA (Adams-Asotin-Columia-Garfield-Walla Walla-Whitman)</v>
      </c>
      <c r="D891" s="5" t="s">
        <v>65</v>
      </c>
      <c r="E891" s="7" t="s">
        <v>2</v>
      </c>
      <c r="F891">
        <v>232</v>
      </c>
      <c r="G891">
        <v>225</v>
      </c>
      <c r="H891">
        <v>245</v>
      </c>
      <c r="I891">
        <v>237</v>
      </c>
      <c r="J891">
        <v>252</v>
      </c>
      <c r="K891">
        <v>235</v>
      </c>
      <c r="L891">
        <v>247</v>
      </c>
      <c r="M891">
        <v>264</v>
      </c>
      <c r="N891">
        <v>258</v>
      </c>
      <c r="O891">
        <v>239</v>
      </c>
      <c r="P891">
        <v>269</v>
      </c>
      <c r="Q891">
        <v>275</v>
      </c>
      <c r="R891">
        <v>306</v>
      </c>
      <c r="S891" s="50">
        <v>0</v>
      </c>
      <c r="T891" s="50">
        <v>11</v>
      </c>
      <c r="U891" s="72">
        <f t="shared" si="87"/>
        <v>3295</v>
      </c>
      <c r="V891" s="9">
        <f t="shared" si="88"/>
        <v>1100</v>
      </c>
    </row>
    <row r="892" spans="1:22">
      <c r="A892" s="9" t="s">
        <v>0</v>
      </c>
      <c r="B892" s="9" t="s">
        <v>115</v>
      </c>
      <c r="C892" s="9" t="str">
        <f t="shared" si="89"/>
        <v>Benton-Franklin</v>
      </c>
      <c r="D892" s="5" t="s">
        <v>66</v>
      </c>
      <c r="E892" s="7" t="s">
        <v>3</v>
      </c>
      <c r="F892">
        <v>2713</v>
      </c>
      <c r="G892">
        <v>2784</v>
      </c>
      <c r="H892">
        <v>2738</v>
      </c>
      <c r="I892">
        <v>2821</v>
      </c>
      <c r="J892">
        <v>2755</v>
      </c>
      <c r="K892">
        <v>2613</v>
      </c>
      <c r="L892">
        <v>2698</v>
      </c>
      <c r="M892">
        <v>2723</v>
      </c>
      <c r="N892">
        <v>2683</v>
      </c>
      <c r="O892">
        <v>2753</v>
      </c>
      <c r="P892">
        <v>2888</v>
      </c>
      <c r="Q892">
        <v>2921</v>
      </c>
      <c r="R892">
        <v>3258</v>
      </c>
      <c r="S892" s="50">
        <v>0</v>
      </c>
      <c r="T892" s="50">
        <v>204</v>
      </c>
      <c r="U892" s="72">
        <f t="shared" si="87"/>
        <v>36552</v>
      </c>
      <c r="V892" s="9">
        <f t="shared" si="88"/>
        <v>12024</v>
      </c>
    </row>
    <row r="893" spans="1:22">
      <c r="A893" s="9" t="s">
        <v>0</v>
      </c>
      <c r="B893" s="9" t="s">
        <v>115</v>
      </c>
      <c r="C893" s="9" t="str">
        <f t="shared" si="89"/>
        <v>Chelan-Douglas-Okanogan</v>
      </c>
      <c r="D893" s="5" t="s">
        <v>67</v>
      </c>
      <c r="E893" s="7" t="s">
        <v>4</v>
      </c>
      <c r="F893">
        <v>978</v>
      </c>
      <c r="G893">
        <v>1025</v>
      </c>
      <c r="H893">
        <v>1033</v>
      </c>
      <c r="I893">
        <v>965</v>
      </c>
      <c r="J893">
        <v>1018</v>
      </c>
      <c r="K893">
        <v>923</v>
      </c>
      <c r="L893">
        <v>955</v>
      </c>
      <c r="M893">
        <v>967</v>
      </c>
      <c r="N893">
        <v>1027</v>
      </c>
      <c r="O893">
        <v>1076</v>
      </c>
      <c r="P893">
        <v>1041</v>
      </c>
      <c r="Q893">
        <v>994</v>
      </c>
      <c r="R893">
        <v>1067</v>
      </c>
      <c r="S893" s="50">
        <v>97</v>
      </c>
      <c r="T893" s="50">
        <v>124</v>
      </c>
      <c r="U893" s="72">
        <f t="shared" si="87"/>
        <v>13290</v>
      </c>
      <c r="V893" s="9">
        <f t="shared" si="88"/>
        <v>4399</v>
      </c>
    </row>
    <row r="894" spans="1:22">
      <c r="A894" s="9" t="s">
        <v>0</v>
      </c>
      <c r="B894" s="9" t="s">
        <v>115</v>
      </c>
      <c r="C894" s="9" t="str">
        <f t="shared" si="89"/>
        <v>Clallam-Jefferson-Kitsap</v>
      </c>
      <c r="D894" s="5" t="s">
        <v>68</v>
      </c>
      <c r="E894" s="7" t="s">
        <v>5</v>
      </c>
      <c r="F894">
        <v>660</v>
      </c>
      <c r="G894">
        <v>586</v>
      </c>
      <c r="H894">
        <v>642</v>
      </c>
      <c r="I894">
        <v>641</v>
      </c>
      <c r="J894">
        <v>624</v>
      </c>
      <c r="K894">
        <v>603</v>
      </c>
      <c r="L894">
        <v>646</v>
      </c>
      <c r="M894">
        <v>625</v>
      </c>
      <c r="N894">
        <v>641</v>
      </c>
      <c r="O894">
        <v>899</v>
      </c>
      <c r="P894">
        <v>1029</v>
      </c>
      <c r="Q894">
        <v>1167</v>
      </c>
      <c r="R894">
        <v>1363</v>
      </c>
      <c r="S894" s="50">
        <v>0</v>
      </c>
      <c r="T894" s="50">
        <v>172</v>
      </c>
      <c r="U894" s="72">
        <f t="shared" si="87"/>
        <v>10298</v>
      </c>
      <c r="V894" s="9">
        <f t="shared" si="88"/>
        <v>4630</v>
      </c>
    </row>
    <row r="895" spans="1:22">
      <c r="A895" s="9" t="s">
        <v>0</v>
      </c>
      <c r="B895" s="9" t="s">
        <v>115</v>
      </c>
      <c r="C895" s="9" t="str">
        <f t="shared" si="89"/>
        <v>Clark</v>
      </c>
      <c r="D895" s="5" t="s">
        <v>69</v>
      </c>
      <c r="E895" s="6" t="s">
        <v>6</v>
      </c>
      <c r="F895">
        <v>5490</v>
      </c>
      <c r="G895">
        <v>5730</v>
      </c>
      <c r="H895">
        <v>6079</v>
      </c>
      <c r="I895">
        <v>6063</v>
      </c>
      <c r="J895">
        <v>6027</v>
      </c>
      <c r="K895">
        <v>5915</v>
      </c>
      <c r="L895">
        <v>5939</v>
      </c>
      <c r="M895">
        <v>5991</v>
      </c>
      <c r="N895">
        <v>6017</v>
      </c>
      <c r="O895">
        <v>6330</v>
      </c>
      <c r="P895">
        <v>6308</v>
      </c>
      <c r="Q895">
        <v>6281</v>
      </c>
      <c r="R895">
        <v>6389</v>
      </c>
      <c r="S895" s="50">
        <v>85</v>
      </c>
      <c r="T895" s="50">
        <v>1107</v>
      </c>
      <c r="U895" s="72">
        <f t="shared" si="87"/>
        <v>79751</v>
      </c>
      <c r="V895" s="9">
        <f t="shared" si="88"/>
        <v>26500</v>
      </c>
    </row>
    <row r="896" spans="1:22">
      <c r="A896" s="9" t="s">
        <v>0</v>
      </c>
      <c r="B896" s="9" t="s">
        <v>115</v>
      </c>
      <c r="C896" s="9" t="str">
        <f t="shared" si="89"/>
        <v>SE WA (Adams-Asotin-Columia-Garfield-Walla Walla-Whitman)</v>
      </c>
      <c r="D896" s="5" t="s">
        <v>70</v>
      </c>
      <c r="E896" s="6" t="s">
        <v>7</v>
      </c>
      <c r="F896">
        <v>33</v>
      </c>
      <c r="G896">
        <v>34</v>
      </c>
      <c r="H896">
        <v>29</v>
      </c>
      <c r="I896">
        <v>40</v>
      </c>
      <c r="J896">
        <v>33</v>
      </c>
      <c r="K896">
        <v>30</v>
      </c>
      <c r="L896">
        <v>27</v>
      </c>
      <c r="M896">
        <v>31</v>
      </c>
      <c r="N896">
        <v>21</v>
      </c>
      <c r="O896">
        <v>42</v>
      </c>
      <c r="P896">
        <v>33</v>
      </c>
      <c r="Q896">
        <v>43</v>
      </c>
      <c r="R896">
        <v>28</v>
      </c>
      <c r="S896" s="50">
        <v>0</v>
      </c>
      <c r="T896" s="50">
        <v>4</v>
      </c>
      <c r="U896" s="72">
        <f t="shared" si="87"/>
        <v>428</v>
      </c>
      <c r="V896" s="9">
        <f t="shared" si="88"/>
        <v>150</v>
      </c>
    </row>
    <row r="897" spans="1:22">
      <c r="A897" s="9" t="s">
        <v>0</v>
      </c>
      <c r="B897" s="9" t="s">
        <v>115</v>
      </c>
      <c r="C897" s="9" t="str">
        <f t="shared" si="89"/>
        <v>Rural SW WA (Cowlitz-Grays Harbor -Lewis - Mason -Pacific-Wahkiakum)</v>
      </c>
      <c r="D897" s="5" t="s">
        <v>71</v>
      </c>
      <c r="E897" s="6" t="s">
        <v>8</v>
      </c>
      <c r="F897">
        <v>1228</v>
      </c>
      <c r="G897">
        <v>1253</v>
      </c>
      <c r="H897">
        <v>1323</v>
      </c>
      <c r="I897">
        <v>1269</v>
      </c>
      <c r="J897">
        <v>1317</v>
      </c>
      <c r="K897">
        <v>1282</v>
      </c>
      <c r="L897">
        <v>1232</v>
      </c>
      <c r="M897">
        <v>1247</v>
      </c>
      <c r="N897">
        <v>1248</v>
      </c>
      <c r="O897">
        <v>1303</v>
      </c>
      <c r="P897">
        <v>1355</v>
      </c>
      <c r="Q897">
        <v>1269</v>
      </c>
      <c r="R897">
        <v>1402</v>
      </c>
      <c r="S897" s="50">
        <v>6</v>
      </c>
      <c r="T897" s="50">
        <v>173</v>
      </c>
      <c r="U897" s="72">
        <f t="shared" si="87"/>
        <v>16907</v>
      </c>
      <c r="V897" s="9">
        <f t="shared" si="88"/>
        <v>5508</v>
      </c>
    </row>
    <row r="898" spans="1:22">
      <c r="A898" s="9" t="s">
        <v>0</v>
      </c>
      <c r="B898" s="9" t="s">
        <v>115</v>
      </c>
      <c r="C898" s="9" t="str">
        <f t="shared" si="89"/>
        <v>Chelan-Douglas-Okanogan</v>
      </c>
      <c r="D898" s="5" t="s">
        <v>72</v>
      </c>
      <c r="E898" s="6" t="s">
        <v>9</v>
      </c>
      <c r="F898">
        <v>515</v>
      </c>
      <c r="G898">
        <v>577</v>
      </c>
      <c r="H898">
        <v>648</v>
      </c>
      <c r="I898">
        <v>573</v>
      </c>
      <c r="J898">
        <v>573</v>
      </c>
      <c r="K898">
        <v>542</v>
      </c>
      <c r="L898">
        <v>549</v>
      </c>
      <c r="M898">
        <v>554</v>
      </c>
      <c r="N898">
        <v>536</v>
      </c>
      <c r="O898">
        <v>577</v>
      </c>
      <c r="P898">
        <v>536</v>
      </c>
      <c r="Q898">
        <v>489</v>
      </c>
      <c r="R898">
        <v>566</v>
      </c>
      <c r="S898" s="50">
        <v>0</v>
      </c>
      <c r="T898" s="50">
        <v>68</v>
      </c>
      <c r="U898" s="72">
        <f t="shared" si="87"/>
        <v>7303</v>
      </c>
      <c r="V898" s="9">
        <f t="shared" si="88"/>
        <v>2236</v>
      </c>
    </row>
    <row r="899" spans="1:22">
      <c r="A899" s="9" t="s">
        <v>0</v>
      </c>
      <c r="B899" s="9" t="s">
        <v>115</v>
      </c>
      <c r="C899" s="9" t="str">
        <f t="shared" si="89"/>
        <v>NE WA (Ferry, Stevens, Lincoln, Pend Orielle)</v>
      </c>
      <c r="D899" s="5" t="s">
        <v>73</v>
      </c>
      <c r="E899" s="6" t="s">
        <v>10</v>
      </c>
      <c r="F899">
        <v>63</v>
      </c>
      <c r="G899">
        <v>71</v>
      </c>
      <c r="H899">
        <v>64</v>
      </c>
      <c r="I899">
        <v>83</v>
      </c>
      <c r="J899">
        <v>73</v>
      </c>
      <c r="K899">
        <v>71</v>
      </c>
      <c r="L899">
        <v>58</v>
      </c>
      <c r="M899">
        <v>62</v>
      </c>
      <c r="N899">
        <v>54</v>
      </c>
      <c r="O899">
        <v>56</v>
      </c>
      <c r="P899">
        <v>53</v>
      </c>
      <c r="Q899">
        <v>49</v>
      </c>
      <c r="R899">
        <v>59</v>
      </c>
      <c r="S899" s="50">
        <v>0</v>
      </c>
      <c r="T899" s="50">
        <v>5</v>
      </c>
      <c r="U899" s="72">
        <f t="shared" ref="U899:U928" si="90">SUM(F899:T899)</f>
        <v>821</v>
      </c>
      <c r="V899" s="9">
        <f t="shared" ref="V899:V928" si="91">SUM(O899:T899)</f>
        <v>222</v>
      </c>
    </row>
    <row r="900" spans="1:22">
      <c r="A900" s="9" t="s">
        <v>0</v>
      </c>
      <c r="B900" s="9" t="s">
        <v>115</v>
      </c>
      <c r="C900" s="9" t="str">
        <f t="shared" si="89"/>
        <v>Benton-Franklin</v>
      </c>
      <c r="D900" s="5" t="s">
        <v>74</v>
      </c>
      <c r="E900" s="6" t="s">
        <v>11</v>
      </c>
      <c r="F900">
        <v>1524</v>
      </c>
      <c r="G900">
        <v>1633</v>
      </c>
      <c r="H900">
        <v>1666</v>
      </c>
      <c r="I900">
        <v>1654</v>
      </c>
      <c r="J900">
        <v>1588</v>
      </c>
      <c r="K900">
        <v>1557</v>
      </c>
      <c r="L900">
        <v>1450</v>
      </c>
      <c r="M900">
        <v>1482</v>
      </c>
      <c r="N900">
        <v>1374</v>
      </c>
      <c r="O900">
        <v>1447</v>
      </c>
      <c r="P900">
        <v>1369</v>
      </c>
      <c r="Q900">
        <v>1295</v>
      </c>
      <c r="R900">
        <v>1437</v>
      </c>
      <c r="S900" s="50">
        <v>0</v>
      </c>
      <c r="T900" s="50">
        <v>195</v>
      </c>
      <c r="U900" s="72">
        <f t="shared" si="90"/>
        <v>19671</v>
      </c>
      <c r="V900" s="9">
        <f t="shared" si="91"/>
        <v>5743</v>
      </c>
    </row>
    <row r="901" spans="1:22">
      <c r="A901" s="9" t="s">
        <v>0</v>
      </c>
      <c r="B901" s="9" t="s">
        <v>115</v>
      </c>
      <c r="C901" s="9" t="str">
        <f t="shared" si="89"/>
        <v>SE WA (Adams-Asotin-Columia-Garfield-Walla Walla-Whitman)</v>
      </c>
      <c r="D901" s="5" t="s">
        <v>75</v>
      </c>
      <c r="E901" s="6" t="s">
        <v>12</v>
      </c>
      <c r="F901">
        <v>18</v>
      </c>
      <c r="G901">
        <v>26</v>
      </c>
      <c r="H901">
        <v>26</v>
      </c>
      <c r="I901">
        <v>23</v>
      </c>
      <c r="J901">
        <v>31</v>
      </c>
      <c r="K901">
        <v>25</v>
      </c>
      <c r="L901">
        <v>21</v>
      </c>
      <c r="M901">
        <v>21</v>
      </c>
      <c r="N901">
        <v>29</v>
      </c>
      <c r="O901">
        <v>43</v>
      </c>
      <c r="P901">
        <v>35</v>
      </c>
      <c r="Q901">
        <v>32</v>
      </c>
      <c r="R901">
        <v>49</v>
      </c>
      <c r="S901" s="50">
        <v>0</v>
      </c>
      <c r="T901" s="50">
        <v>2</v>
      </c>
      <c r="U901" s="72">
        <f t="shared" si="90"/>
        <v>381</v>
      </c>
      <c r="V901" s="9">
        <f t="shared" si="91"/>
        <v>161</v>
      </c>
    </row>
    <row r="902" spans="1:22">
      <c r="A902" s="9" t="s">
        <v>0</v>
      </c>
      <c r="B902" s="9" t="s">
        <v>115</v>
      </c>
      <c r="C902" s="9" t="str">
        <f t="shared" si="89"/>
        <v>Central WA (Grant-Kittitas-Klickitat-Skamania-Yakima)</v>
      </c>
      <c r="D902" s="5" t="s">
        <v>76</v>
      </c>
      <c r="E902" s="6" t="s">
        <v>13</v>
      </c>
      <c r="F902">
        <v>1666</v>
      </c>
      <c r="G902">
        <v>1642</v>
      </c>
      <c r="H902">
        <v>1718</v>
      </c>
      <c r="I902">
        <v>1606</v>
      </c>
      <c r="J902">
        <v>1641</v>
      </c>
      <c r="K902">
        <v>1544</v>
      </c>
      <c r="L902">
        <v>1488</v>
      </c>
      <c r="M902">
        <v>1482</v>
      </c>
      <c r="N902">
        <v>1429</v>
      </c>
      <c r="O902">
        <v>1501</v>
      </c>
      <c r="P902">
        <v>1511</v>
      </c>
      <c r="Q902">
        <v>1321</v>
      </c>
      <c r="R902">
        <v>1412</v>
      </c>
      <c r="S902" s="50">
        <v>57</v>
      </c>
      <c r="T902" s="50">
        <v>261</v>
      </c>
      <c r="U902" s="72">
        <f t="shared" si="90"/>
        <v>20279</v>
      </c>
      <c r="V902" s="9">
        <f t="shared" si="91"/>
        <v>6063</v>
      </c>
    </row>
    <row r="903" spans="1:22">
      <c r="A903" s="9" t="s">
        <v>0</v>
      </c>
      <c r="B903" s="9" t="s">
        <v>115</v>
      </c>
      <c r="C903" s="9" t="str">
        <f t="shared" si="89"/>
        <v>Rural SW WA (Cowlitz-Grays Harbor -Lewis - Mason -Pacific-Wahkiakum)</v>
      </c>
      <c r="D903" s="5" t="s">
        <v>77</v>
      </c>
      <c r="E903" s="6" t="s">
        <v>14</v>
      </c>
      <c r="F903">
        <v>809</v>
      </c>
      <c r="G903">
        <v>820</v>
      </c>
      <c r="H903">
        <v>788</v>
      </c>
      <c r="I903">
        <v>807</v>
      </c>
      <c r="J903">
        <v>751</v>
      </c>
      <c r="K903">
        <v>754</v>
      </c>
      <c r="L903">
        <v>750</v>
      </c>
      <c r="M903">
        <v>793</v>
      </c>
      <c r="N903">
        <v>772</v>
      </c>
      <c r="O903">
        <v>736</v>
      </c>
      <c r="P903">
        <v>766</v>
      </c>
      <c r="Q903">
        <v>803</v>
      </c>
      <c r="R903">
        <v>793</v>
      </c>
      <c r="S903" s="50">
        <v>101</v>
      </c>
      <c r="T903" s="50">
        <v>73</v>
      </c>
      <c r="U903" s="72">
        <f t="shared" si="90"/>
        <v>10316</v>
      </c>
      <c r="V903" s="9">
        <f t="shared" si="91"/>
        <v>3272</v>
      </c>
    </row>
    <row r="904" spans="1:22">
      <c r="A904" s="9" t="s">
        <v>0</v>
      </c>
      <c r="B904" s="9" t="s">
        <v>115</v>
      </c>
      <c r="C904" s="9" t="str">
        <f t="shared" si="89"/>
        <v>Skagit-San Juan -Island</v>
      </c>
      <c r="D904" s="5" t="s">
        <v>78</v>
      </c>
      <c r="E904" s="7" t="s">
        <v>15</v>
      </c>
      <c r="F904">
        <v>646</v>
      </c>
      <c r="G904">
        <v>619</v>
      </c>
      <c r="H904">
        <v>632</v>
      </c>
      <c r="I904">
        <v>669</v>
      </c>
      <c r="J904">
        <v>629</v>
      </c>
      <c r="K904">
        <v>619</v>
      </c>
      <c r="L904">
        <v>587</v>
      </c>
      <c r="M904">
        <v>544</v>
      </c>
      <c r="N904">
        <v>619</v>
      </c>
      <c r="O904">
        <v>608</v>
      </c>
      <c r="P904">
        <v>597</v>
      </c>
      <c r="Q904">
        <v>579</v>
      </c>
      <c r="R904">
        <v>641</v>
      </c>
      <c r="S904" s="50">
        <v>10</v>
      </c>
      <c r="T904" s="50">
        <v>100</v>
      </c>
      <c r="U904" s="72">
        <f t="shared" si="90"/>
        <v>8099</v>
      </c>
      <c r="V904" s="9">
        <f t="shared" si="91"/>
        <v>2535</v>
      </c>
    </row>
    <row r="905" spans="1:22">
      <c r="A905" s="9" t="s">
        <v>0</v>
      </c>
      <c r="B905" s="9" t="s">
        <v>115</v>
      </c>
      <c r="C905" s="9" t="str">
        <f t="shared" si="89"/>
        <v>Clallam-Jefferson-Kitsap</v>
      </c>
      <c r="D905" s="5" t="s">
        <v>79</v>
      </c>
      <c r="E905" s="6" t="s">
        <v>16</v>
      </c>
      <c r="F905">
        <v>228</v>
      </c>
      <c r="G905">
        <v>215</v>
      </c>
      <c r="H905">
        <v>247</v>
      </c>
      <c r="I905">
        <v>230</v>
      </c>
      <c r="J905">
        <v>238</v>
      </c>
      <c r="K905">
        <v>267</v>
      </c>
      <c r="L905">
        <v>239</v>
      </c>
      <c r="M905">
        <v>245</v>
      </c>
      <c r="N905">
        <v>198</v>
      </c>
      <c r="O905">
        <v>192</v>
      </c>
      <c r="P905">
        <v>205</v>
      </c>
      <c r="Q905">
        <v>208</v>
      </c>
      <c r="R905">
        <v>222</v>
      </c>
      <c r="S905" s="50">
        <v>9</v>
      </c>
      <c r="T905" s="50">
        <v>39</v>
      </c>
      <c r="U905" s="72">
        <f t="shared" si="90"/>
        <v>2982</v>
      </c>
      <c r="V905" s="9">
        <f t="shared" si="91"/>
        <v>875</v>
      </c>
    </row>
    <row r="906" spans="1:22">
      <c r="A906" s="9" t="s">
        <v>0</v>
      </c>
      <c r="B906" s="9" t="s">
        <v>115</v>
      </c>
      <c r="C906" s="9" t="str">
        <f t="shared" si="89"/>
        <v>King</v>
      </c>
      <c r="D906" s="4" t="s">
        <v>80</v>
      </c>
      <c r="E906" s="7" t="s">
        <v>17</v>
      </c>
      <c r="F906">
        <v>21717</v>
      </c>
      <c r="G906">
        <v>23203</v>
      </c>
      <c r="H906">
        <v>23412</v>
      </c>
      <c r="I906">
        <v>23264</v>
      </c>
      <c r="J906">
        <v>22240</v>
      </c>
      <c r="K906">
        <v>21583</v>
      </c>
      <c r="L906">
        <v>21164</v>
      </c>
      <c r="M906">
        <v>20982</v>
      </c>
      <c r="N906">
        <v>20439</v>
      </c>
      <c r="O906">
        <v>21322</v>
      </c>
      <c r="P906">
        <v>21305</v>
      </c>
      <c r="Q906">
        <v>19328</v>
      </c>
      <c r="R906">
        <v>19394</v>
      </c>
      <c r="S906" s="50">
        <v>1417</v>
      </c>
      <c r="T906" s="50">
        <v>3533</v>
      </c>
      <c r="U906" s="72">
        <f t="shared" si="90"/>
        <v>284303</v>
      </c>
      <c r="V906" s="9">
        <f t="shared" si="91"/>
        <v>86299</v>
      </c>
    </row>
    <row r="907" spans="1:22">
      <c r="A907" s="9" t="s">
        <v>0</v>
      </c>
      <c r="B907" s="9" t="s">
        <v>115</v>
      </c>
      <c r="C907" s="9" t="str">
        <f t="shared" si="89"/>
        <v>Clallam-Jefferson-Kitsap</v>
      </c>
      <c r="D907" s="5" t="s">
        <v>81</v>
      </c>
      <c r="E907" s="7" t="s">
        <v>18</v>
      </c>
      <c r="F907">
        <v>2549</v>
      </c>
      <c r="G907">
        <v>2649</v>
      </c>
      <c r="H907">
        <v>2799</v>
      </c>
      <c r="I907">
        <v>2711</v>
      </c>
      <c r="J907">
        <v>2641</v>
      </c>
      <c r="K907">
        <v>2684</v>
      </c>
      <c r="L907">
        <v>2733</v>
      </c>
      <c r="M907">
        <v>2764</v>
      </c>
      <c r="N907">
        <v>2704</v>
      </c>
      <c r="O907">
        <v>2853</v>
      </c>
      <c r="P907">
        <v>2748</v>
      </c>
      <c r="Q907">
        <v>2819</v>
      </c>
      <c r="R907">
        <v>3017</v>
      </c>
      <c r="S907" s="50">
        <v>13</v>
      </c>
      <c r="T907" s="50">
        <v>379</v>
      </c>
      <c r="U907" s="72">
        <f t="shared" si="90"/>
        <v>36063</v>
      </c>
      <c r="V907" s="9">
        <f t="shared" si="91"/>
        <v>11829</v>
      </c>
    </row>
    <row r="908" spans="1:22">
      <c r="A908" s="9" t="s">
        <v>0</v>
      </c>
      <c r="B908" s="9" t="s">
        <v>115</v>
      </c>
      <c r="C908" s="9" t="str">
        <f t="shared" si="89"/>
        <v>Central WA (Grant-Kittitas-Klickitat-Skamania-Yakima)</v>
      </c>
      <c r="D908" s="5" t="s">
        <v>82</v>
      </c>
      <c r="E908" s="7" t="s">
        <v>19</v>
      </c>
      <c r="F908">
        <v>392</v>
      </c>
      <c r="G908">
        <v>389</v>
      </c>
      <c r="H908">
        <v>394</v>
      </c>
      <c r="I908">
        <v>418</v>
      </c>
      <c r="J908">
        <v>373</v>
      </c>
      <c r="K908">
        <v>340</v>
      </c>
      <c r="L908">
        <v>411</v>
      </c>
      <c r="M908">
        <v>389</v>
      </c>
      <c r="N908">
        <v>388</v>
      </c>
      <c r="O908">
        <v>385</v>
      </c>
      <c r="P908">
        <v>416</v>
      </c>
      <c r="Q908">
        <v>363</v>
      </c>
      <c r="R908">
        <v>355</v>
      </c>
      <c r="S908" s="50">
        <v>0</v>
      </c>
      <c r="T908" s="50">
        <v>98</v>
      </c>
      <c r="U908" s="72">
        <f t="shared" si="90"/>
        <v>5111</v>
      </c>
      <c r="V908" s="9">
        <f t="shared" si="91"/>
        <v>1617</v>
      </c>
    </row>
    <row r="909" spans="1:22">
      <c r="A909" s="9" t="s">
        <v>0</v>
      </c>
      <c r="B909" s="9" t="s">
        <v>115</v>
      </c>
      <c r="C909" s="9" t="str">
        <f t="shared" si="89"/>
        <v>Central WA (Grant-Kittitas-Klickitat-Skamania-Yakima)</v>
      </c>
      <c r="D909" s="5" t="s">
        <v>83</v>
      </c>
      <c r="E909" s="7" t="s">
        <v>20</v>
      </c>
      <c r="F909">
        <v>214</v>
      </c>
      <c r="G909">
        <v>234</v>
      </c>
      <c r="H909">
        <v>237</v>
      </c>
      <c r="I909">
        <v>255</v>
      </c>
      <c r="J909">
        <v>244</v>
      </c>
      <c r="K909">
        <v>234</v>
      </c>
      <c r="L909">
        <v>238</v>
      </c>
      <c r="M909">
        <v>237</v>
      </c>
      <c r="N909">
        <v>227</v>
      </c>
      <c r="O909">
        <v>262</v>
      </c>
      <c r="P909">
        <v>253</v>
      </c>
      <c r="Q909">
        <v>210</v>
      </c>
      <c r="R909">
        <v>230</v>
      </c>
      <c r="S909" s="50">
        <v>0</v>
      </c>
      <c r="T909" s="50">
        <v>5</v>
      </c>
      <c r="U909" s="72">
        <f t="shared" si="90"/>
        <v>3080</v>
      </c>
      <c r="V909" s="9">
        <f t="shared" si="91"/>
        <v>960</v>
      </c>
    </row>
    <row r="910" spans="1:22">
      <c r="A910" s="9" t="s">
        <v>0</v>
      </c>
      <c r="B910" s="9" t="s">
        <v>115</v>
      </c>
      <c r="C910" s="9" t="str">
        <f t="shared" si="89"/>
        <v>Rural SW WA (Cowlitz-Grays Harbor -Lewis - Mason -Pacific-Wahkiakum)</v>
      </c>
      <c r="D910" s="5" t="s">
        <v>84</v>
      </c>
      <c r="E910" s="7" t="s">
        <v>21</v>
      </c>
      <c r="F910">
        <v>871</v>
      </c>
      <c r="G910">
        <v>887</v>
      </c>
      <c r="H910">
        <v>889</v>
      </c>
      <c r="I910">
        <v>865</v>
      </c>
      <c r="J910">
        <v>881</v>
      </c>
      <c r="K910">
        <v>862</v>
      </c>
      <c r="L910">
        <v>827</v>
      </c>
      <c r="M910">
        <v>842</v>
      </c>
      <c r="N910">
        <v>903</v>
      </c>
      <c r="O910">
        <v>963</v>
      </c>
      <c r="P910">
        <v>962</v>
      </c>
      <c r="Q910">
        <v>872</v>
      </c>
      <c r="R910">
        <v>907</v>
      </c>
      <c r="S910" s="50">
        <v>27</v>
      </c>
      <c r="T910" s="50">
        <v>166</v>
      </c>
      <c r="U910" s="72">
        <f t="shared" si="90"/>
        <v>11724</v>
      </c>
      <c r="V910" s="9">
        <f t="shared" si="91"/>
        <v>3897</v>
      </c>
    </row>
    <row r="911" spans="1:22">
      <c r="A911" s="9" t="s">
        <v>0</v>
      </c>
      <c r="B911" s="9" t="s">
        <v>115</v>
      </c>
      <c r="C911" s="9" t="str">
        <f t="shared" si="89"/>
        <v>NE WA (Ferry, Stevens, Lincoln, Pend Orielle)</v>
      </c>
      <c r="D911" s="5" t="s">
        <v>85</v>
      </c>
      <c r="E911" s="7" t="s">
        <v>22</v>
      </c>
      <c r="F911">
        <v>133</v>
      </c>
      <c r="G911">
        <v>141</v>
      </c>
      <c r="H911">
        <v>138</v>
      </c>
      <c r="I911">
        <v>137</v>
      </c>
      <c r="J911">
        <v>142</v>
      </c>
      <c r="K911">
        <v>145</v>
      </c>
      <c r="L911">
        <v>157</v>
      </c>
      <c r="M911">
        <v>153</v>
      </c>
      <c r="N911">
        <v>177</v>
      </c>
      <c r="O911">
        <v>161</v>
      </c>
      <c r="P911">
        <v>162</v>
      </c>
      <c r="Q911">
        <v>164</v>
      </c>
      <c r="R911">
        <v>135</v>
      </c>
      <c r="S911" s="50">
        <v>0</v>
      </c>
      <c r="T911" s="50">
        <v>18</v>
      </c>
      <c r="U911" s="72">
        <f t="shared" si="90"/>
        <v>1963</v>
      </c>
      <c r="V911" s="9">
        <f t="shared" si="91"/>
        <v>640</v>
      </c>
    </row>
    <row r="912" spans="1:22">
      <c r="A912" s="9" t="s">
        <v>0</v>
      </c>
      <c r="B912" s="9" t="s">
        <v>115</v>
      </c>
      <c r="C912" s="9" t="str">
        <f t="shared" si="89"/>
        <v>Rural SW WA (Cowlitz-Grays Harbor -Lewis - Mason -Pacific-Wahkiakum)</v>
      </c>
      <c r="D912" s="5" t="s">
        <v>86</v>
      </c>
      <c r="E912" s="7" t="s">
        <v>23</v>
      </c>
      <c r="F912">
        <v>608</v>
      </c>
      <c r="G912">
        <v>626</v>
      </c>
      <c r="H912">
        <v>594</v>
      </c>
      <c r="I912">
        <v>577</v>
      </c>
      <c r="J912">
        <v>620</v>
      </c>
      <c r="K912">
        <v>628</v>
      </c>
      <c r="L912">
        <v>625</v>
      </c>
      <c r="M912">
        <v>554</v>
      </c>
      <c r="N912">
        <v>556</v>
      </c>
      <c r="O912">
        <v>617</v>
      </c>
      <c r="P912">
        <v>631</v>
      </c>
      <c r="Q912">
        <v>568</v>
      </c>
      <c r="R912">
        <v>624</v>
      </c>
      <c r="S912" s="50">
        <v>46</v>
      </c>
      <c r="T912" s="50">
        <v>87</v>
      </c>
      <c r="U912" s="72">
        <f t="shared" si="90"/>
        <v>7961</v>
      </c>
      <c r="V912" s="9">
        <f t="shared" si="91"/>
        <v>2573</v>
      </c>
    </row>
    <row r="913" spans="1:22">
      <c r="A913" s="9" t="s">
        <v>0</v>
      </c>
      <c r="B913" s="9" t="s">
        <v>115</v>
      </c>
      <c r="C913" s="9" t="str">
        <f t="shared" si="89"/>
        <v>Chelan-Douglas-Okanogan</v>
      </c>
      <c r="D913" s="5" t="s">
        <v>87</v>
      </c>
      <c r="E913" s="7" t="s">
        <v>24</v>
      </c>
      <c r="F913">
        <v>701</v>
      </c>
      <c r="G913">
        <v>761</v>
      </c>
      <c r="H913">
        <v>729</v>
      </c>
      <c r="I913">
        <v>792</v>
      </c>
      <c r="J913">
        <v>766</v>
      </c>
      <c r="K913">
        <v>797</v>
      </c>
      <c r="L913">
        <v>836</v>
      </c>
      <c r="M913">
        <v>894</v>
      </c>
      <c r="N913">
        <v>1067</v>
      </c>
      <c r="O913">
        <v>850</v>
      </c>
      <c r="P913">
        <v>787</v>
      </c>
      <c r="Q913">
        <v>763</v>
      </c>
      <c r="R913">
        <v>667</v>
      </c>
      <c r="S913" s="50">
        <v>0</v>
      </c>
      <c r="T913" s="50">
        <v>58</v>
      </c>
      <c r="U913" s="72">
        <f t="shared" si="90"/>
        <v>10468</v>
      </c>
      <c r="V913" s="9">
        <f t="shared" si="91"/>
        <v>3125</v>
      </c>
    </row>
    <row r="914" spans="1:22">
      <c r="A914" s="9" t="s">
        <v>0</v>
      </c>
      <c r="B914" s="9" t="s">
        <v>115</v>
      </c>
      <c r="C914" s="9" t="str">
        <f t="shared" si="89"/>
        <v>Rural SW WA (Cowlitz-Grays Harbor -Lewis - Mason -Pacific-Wahkiakum)</v>
      </c>
      <c r="D914" s="5" t="s">
        <v>88</v>
      </c>
      <c r="E914" s="7" t="s">
        <v>25</v>
      </c>
      <c r="F914">
        <v>238</v>
      </c>
      <c r="G914">
        <v>207</v>
      </c>
      <c r="H914">
        <v>247</v>
      </c>
      <c r="I914">
        <v>238</v>
      </c>
      <c r="J914">
        <v>224</v>
      </c>
      <c r="K914">
        <v>251</v>
      </c>
      <c r="L914">
        <v>246</v>
      </c>
      <c r="M914">
        <v>220</v>
      </c>
      <c r="N914">
        <v>257</v>
      </c>
      <c r="O914">
        <v>230</v>
      </c>
      <c r="P914">
        <v>214</v>
      </c>
      <c r="Q914">
        <v>179</v>
      </c>
      <c r="R914">
        <v>213</v>
      </c>
      <c r="S914" s="50">
        <v>2</v>
      </c>
      <c r="T914" s="50">
        <v>12</v>
      </c>
      <c r="U914" s="72">
        <f t="shared" si="90"/>
        <v>2978</v>
      </c>
      <c r="V914" s="9">
        <f t="shared" si="91"/>
        <v>850</v>
      </c>
    </row>
    <row r="915" spans="1:22">
      <c r="A915" s="9" t="s">
        <v>0</v>
      </c>
      <c r="B915" s="9" t="s">
        <v>115</v>
      </c>
      <c r="C915" s="9" t="str">
        <f t="shared" si="89"/>
        <v>NE WA (Ferry, Stevens, Lincoln, Pend Orielle)</v>
      </c>
      <c r="D915" s="5" t="s">
        <v>89</v>
      </c>
      <c r="E915" s="7" t="s">
        <v>26</v>
      </c>
      <c r="F915">
        <v>108</v>
      </c>
      <c r="G915">
        <v>109</v>
      </c>
      <c r="H915">
        <v>102</v>
      </c>
      <c r="I915">
        <v>106</v>
      </c>
      <c r="J915">
        <v>108</v>
      </c>
      <c r="K915">
        <v>114</v>
      </c>
      <c r="L915">
        <v>115</v>
      </c>
      <c r="M915">
        <v>125</v>
      </c>
      <c r="N915">
        <v>116</v>
      </c>
      <c r="O915">
        <v>130</v>
      </c>
      <c r="P915">
        <v>145</v>
      </c>
      <c r="Q915">
        <v>141</v>
      </c>
      <c r="R915">
        <v>119</v>
      </c>
      <c r="S915" s="50">
        <v>0</v>
      </c>
      <c r="T915" s="50">
        <v>19</v>
      </c>
      <c r="U915" s="72">
        <f t="shared" si="90"/>
        <v>1557</v>
      </c>
      <c r="V915" s="9">
        <f t="shared" si="91"/>
        <v>554</v>
      </c>
    </row>
    <row r="916" spans="1:22">
      <c r="A916" s="9" t="s">
        <v>0</v>
      </c>
      <c r="B916" s="9" t="s">
        <v>115</v>
      </c>
      <c r="C916" s="9" t="str">
        <f t="shared" si="89"/>
        <v>Pierce</v>
      </c>
      <c r="D916" s="5" t="s">
        <v>90</v>
      </c>
      <c r="E916" s="7" t="s">
        <v>27</v>
      </c>
      <c r="F916">
        <v>10045</v>
      </c>
      <c r="G916">
        <v>10509</v>
      </c>
      <c r="H916">
        <v>10473</v>
      </c>
      <c r="I916">
        <v>10577</v>
      </c>
      <c r="J916">
        <v>10182</v>
      </c>
      <c r="K916">
        <v>9743</v>
      </c>
      <c r="L916">
        <v>9797</v>
      </c>
      <c r="M916">
        <v>9570</v>
      </c>
      <c r="N916">
        <v>9691</v>
      </c>
      <c r="O916">
        <v>10170</v>
      </c>
      <c r="P916">
        <v>10144</v>
      </c>
      <c r="Q916">
        <v>9400</v>
      </c>
      <c r="R916">
        <v>9750</v>
      </c>
      <c r="S916" s="50">
        <v>711</v>
      </c>
      <c r="T916" s="50">
        <v>1440</v>
      </c>
      <c r="U916" s="72">
        <f t="shared" si="90"/>
        <v>132202</v>
      </c>
      <c r="V916" s="9">
        <f t="shared" si="91"/>
        <v>41615</v>
      </c>
    </row>
    <row r="917" spans="1:22">
      <c r="A917" s="9" t="s">
        <v>0</v>
      </c>
      <c r="B917" s="9" t="s">
        <v>115</v>
      </c>
      <c r="C917" s="9" t="str">
        <f t="shared" si="89"/>
        <v>Skagit-San Juan -Island</v>
      </c>
      <c r="D917" s="5" t="s">
        <v>91</v>
      </c>
      <c r="E917" s="7" t="s">
        <v>28</v>
      </c>
      <c r="F917">
        <v>124</v>
      </c>
      <c r="G917">
        <v>171</v>
      </c>
      <c r="H917">
        <v>139</v>
      </c>
      <c r="I917">
        <v>162</v>
      </c>
      <c r="J917">
        <v>144</v>
      </c>
      <c r="K917">
        <v>174</v>
      </c>
      <c r="L917">
        <v>144</v>
      </c>
      <c r="M917">
        <v>124</v>
      </c>
      <c r="N917">
        <v>153</v>
      </c>
      <c r="O917">
        <v>138</v>
      </c>
      <c r="P917">
        <v>136</v>
      </c>
      <c r="Q917">
        <v>132</v>
      </c>
      <c r="R917">
        <v>138</v>
      </c>
      <c r="S917" s="50">
        <v>0</v>
      </c>
      <c r="T917" s="50">
        <v>14</v>
      </c>
      <c r="U917" s="72">
        <f t="shared" si="90"/>
        <v>1893</v>
      </c>
      <c r="V917" s="9">
        <f t="shared" si="91"/>
        <v>558</v>
      </c>
    </row>
    <row r="918" spans="1:22">
      <c r="A918" s="9" t="s">
        <v>0</v>
      </c>
      <c r="B918" s="9" t="s">
        <v>115</v>
      </c>
      <c r="C918" s="9" t="str">
        <f t="shared" si="89"/>
        <v>Skagit-San Juan -Island</v>
      </c>
      <c r="D918" s="5" t="s">
        <v>92</v>
      </c>
      <c r="E918" s="7" t="s">
        <v>29</v>
      </c>
      <c r="F918">
        <v>1420</v>
      </c>
      <c r="G918">
        <v>1519</v>
      </c>
      <c r="H918">
        <v>1545</v>
      </c>
      <c r="I918">
        <v>1502</v>
      </c>
      <c r="J918">
        <v>1467</v>
      </c>
      <c r="K918">
        <v>1477</v>
      </c>
      <c r="L918">
        <v>1411</v>
      </c>
      <c r="M918">
        <v>1417</v>
      </c>
      <c r="N918">
        <v>1363</v>
      </c>
      <c r="O918">
        <v>1498</v>
      </c>
      <c r="P918">
        <v>1410</v>
      </c>
      <c r="Q918">
        <v>1415</v>
      </c>
      <c r="R918">
        <v>1674</v>
      </c>
      <c r="S918" s="50">
        <v>0</v>
      </c>
      <c r="T918" s="50">
        <v>166</v>
      </c>
      <c r="U918" s="72">
        <f t="shared" si="90"/>
        <v>19284</v>
      </c>
      <c r="V918" s="9">
        <f t="shared" si="91"/>
        <v>6163</v>
      </c>
    </row>
    <row r="919" spans="1:22">
      <c r="A919" s="9" t="s">
        <v>0</v>
      </c>
      <c r="B919" s="9" t="s">
        <v>115</v>
      </c>
      <c r="C919" s="9" t="str">
        <f t="shared" si="89"/>
        <v>Central WA (Grant-Kittitas-Klickitat-Skamania-Yakima)</v>
      </c>
      <c r="D919" s="5" t="s">
        <v>93</v>
      </c>
      <c r="E919" s="7" t="s">
        <v>30</v>
      </c>
      <c r="F919">
        <v>77</v>
      </c>
      <c r="G919">
        <v>84</v>
      </c>
      <c r="H919">
        <v>85</v>
      </c>
      <c r="I919">
        <v>85</v>
      </c>
      <c r="J919">
        <v>94</v>
      </c>
      <c r="K919">
        <v>70</v>
      </c>
      <c r="L919">
        <v>67</v>
      </c>
      <c r="M919">
        <v>81</v>
      </c>
      <c r="N919">
        <v>80</v>
      </c>
      <c r="O919">
        <v>85</v>
      </c>
      <c r="P919">
        <v>79</v>
      </c>
      <c r="Q919">
        <v>87</v>
      </c>
      <c r="R919">
        <v>63</v>
      </c>
      <c r="S919" s="50">
        <v>0</v>
      </c>
      <c r="T919" s="50">
        <v>6</v>
      </c>
      <c r="U919" s="72">
        <f t="shared" si="90"/>
        <v>1043</v>
      </c>
      <c r="V919" s="9">
        <f t="shared" si="91"/>
        <v>320</v>
      </c>
    </row>
    <row r="920" spans="1:22">
      <c r="A920" s="9" t="s">
        <v>0</v>
      </c>
      <c r="B920" s="9" t="s">
        <v>115</v>
      </c>
      <c r="C920" s="9" t="str">
        <f t="shared" si="89"/>
        <v>Snohomish</v>
      </c>
      <c r="D920" s="5" t="s">
        <v>94</v>
      </c>
      <c r="E920" s="7" t="s">
        <v>31</v>
      </c>
      <c r="F920">
        <v>7685</v>
      </c>
      <c r="G920">
        <v>8181</v>
      </c>
      <c r="H920">
        <v>8663</v>
      </c>
      <c r="I920">
        <v>8500</v>
      </c>
      <c r="J920">
        <v>8089</v>
      </c>
      <c r="K920">
        <v>8159</v>
      </c>
      <c r="L920">
        <v>8248</v>
      </c>
      <c r="M920">
        <v>8087</v>
      </c>
      <c r="N920">
        <v>8058</v>
      </c>
      <c r="O920">
        <v>8494</v>
      </c>
      <c r="P920">
        <v>8470</v>
      </c>
      <c r="Q920">
        <v>8456</v>
      </c>
      <c r="R920">
        <v>9162</v>
      </c>
      <c r="S920" s="50">
        <v>320</v>
      </c>
      <c r="T920" s="50">
        <v>1060</v>
      </c>
      <c r="U920" s="72">
        <f t="shared" si="90"/>
        <v>109632</v>
      </c>
      <c r="V920" s="9">
        <f t="shared" si="91"/>
        <v>35962</v>
      </c>
    </row>
    <row r="921" spans="1:22">
      <c r="A921" s="9" t="s">
        <v>0</v>
      </c>
      <c r="B921" s="9" t="s">
        <v>115</v>
      </c>
      <c r="C921" s="9" t="str">
        <f t="shared" si="89"/>
        <v>Spokane</v>
      </c>
      <c r="D921" s="5" t="s">
        <v>95</v>
      </c>
      <c r="E921" s="7" t="s">
        <v>32</v>
      </c>
      <c r="F921">
        <v>5440</v>
      </c>
      <c r="G921">
        <v>5701</v>
      </c>
      <c r="H921">
        <v>5844</v>
      </c>
      <c r="I921">
        <v>5919</v>
      </c>
      <c r="J921">
        <v>5781</v>
      </c>
      <c r="K921">
        <v>5601</v>
      </c>
      <c r="L921">
        <v>5608</v>
      </c>
      <c r="M921">
        <v>5656</v>
      </c>
      <c r="N921">
        <v>5738</v>
      </c>
      <c r="O921">
        <v>5778</v>
      </c>
      <c r="P921">
        <v>5905</v>
      </c>
      <c r="Q921">
        <v>5783</v>
      </c>
      <c r="R921">
        <v>5836</v>
      </c>
      <c r="S921" s="50">
        <v>186</v>
      </c>
      <c r="T921" s="50">
        <v>616</v>
      </c>
      <c r="U921" s="72">
        <f t="shared" si="90"/>
        <v>75392</v>
      </c>
      <c r="V921" s="9">
        <f t="shared" si="91"/>
        <v>24104</v>
      </c>
    </row>
    <row r="922" spans="1:22">
      <c r="A922" s="9" t="s">
        <v>0</v>
      </c>
      <c r="B922" s="9" t="s">
        <v>115</v>
      </c>
      <c r="C922" s="9" t="str">
        <f t="shared" si="89"/>
        <v>NE WA (Ferry, Stevens, Lincoln, Pend Orielle)</v>
      </c>
      <c r="D922" s="5" t="s">
        <v>96</v>
      </c>
      <c r="E922" s="7" t="s">
        <v>33</v>
      </c>
      <c r="F922">
        <v>391</v>
      </c>
      <c r="G922">
        <v>453</v>
      </c>
      <c r="H922">
        <v>425</v>
      </c>
      <c r="I922">
        <v>465</v>
      </c>
      <c r="J922">
        <v>420</v>
      </c>
      <c r="K922">
        <v>455</v>
      </c>
      <c r="L922">
        <v>462</v>
      </c>
      <c r="M922">
        <v>457</v>
      </c>
      <c r="N922">
        <v>480</v>
      </c>
      <c r="O922">
        <v>479</v>
      </c>
      <c r="P922">
        <v>447</v>
      </c>
      <c r="Q922">
        <v>432</v>
      </c>
      <c r="R922">
        <v>501</v>
      </c>
      <c r="S922" s="50">
        <v>0</v>
      </c>
      <c r="T922" s="50">
        <v>29</v>
      </c>
      <c r="U922" s="72">
        <f t="shared" si="90"/>
        <v>5896</v>
      </c>
      <c r="V922" s="9">
        <f t="shared" si="91"/>
        <v>1888</v>
      </c>
    </row>
    <row r="923" spans="1:22">
      <c r="A923" s="9" t="s">
        <v>0</v>
      </c>
      <c r="B923" s="9" t="s">
        <v>115</v>
      </c>
      <c r="C923" s="9" t="str">
        <f t="shared" si="89"/>
        <v>Thurston</v>
      </c>
      <c r="D923" s="5" t="s">
        <v>97</v>
      </c>
      <c r="E923" s="7" t="s">
        <v>34</v>
      </c>
      <c r="F923">
        <v>2942</v>
      </c>
      <c r="G923">
        <v>3129</v>
      </c>
      <c r="H923">
        <v>3132</v>
      </c>
      <c r="I923">
        <v>3264</v>
      </c>
      <c r="J923">
        <v>3030</v>
      </c>
      <c r="K923">
        <v>3124</v>
      </c>
      <c r="L923">
        <v>3120</v>
      </c>
      <c r="M923">
        <v>3139</v>
      </c>
      <c r="N923">
        <v>3023</v>
      </c>
      <c r="O923">
        <v>3388</v>
      </c>
      <c r="P923">
        <v>3244</v>
      </c>
      <c r="Q923">
        <v>3320</v>
      </c>
      <c r="R923">
        <v>3579</v>
      </c>
      <c r="S923" s="50">
        <v>210</v>
      </c>
      <c r="T923" s="50">
        <v>485</v>
      </c>
      <c r="U923" s="72">
        <f t="shared" si="90"/>
        <v>42129</v>
      </c>
      <c r="V923" s="9">
        <f t="shared" si="91"/>
        <v>14226</v>
      </c>
    </row>
    <row r="924" spans="1:22">
      <c r="A924" s="9" t="s">
        <v>0</v>
      </c>
      <c r="B924" s="9" t="s">
        <v>115</v>
      </c>
      <c r="C924" s="9" t="str">
        <f t="shared" si="89"/>
        <v>Rural SW WA (Cowlitz-Grays Harbor -Lewis - Mason -Pacific-Wahkiakum)</v>
      </c>
      <c r="D924" s="5" t="s">
        <v>98</v>
      </c>
      <c r="E924" s="7" t="s">
        <v>35</v>
      </c>
      <c r="F924">
        <v>28</v>
      </c>
      <c r="G924">
        <v>37</v>
      </c>
      <c r="H924">
        <v>32</v>
      </c>
      <c r="I924">
        <v>28</v>
      </c>
      <c r="J924">
        <v>39</v>
      </c>
      <c r="K924">
        <v>42</v>
      </c>
      <c r="L924">
        <v>38</v>
      </c>
      <c r="M924">
        <v>44</v>
      </c>
      <c r="N924">
        <v>31</v>
      </c>
      <c r="O924">
        <v>35</v>
      </c>
      <c r="P924">
        <v>34</v>
      </c>
      <c r="Q924">
        <v>29</v>
      </c>
      <c r="R924">
        <v>31</v>
      </c>
      <c r="S924" s="50">
        <v>0</v>
      </c>
      <c r="T924" s="50">
        <v>6</v>
      </c>
      <c r="U924" s="72">
        <f t="shared" si="90"/>
        <v>454</v>
      </c>
      <c r="V924" s="9">
        <f t="shared" si="91"/>
        <v>135</v>
      </c>
    </row>
    <row r="925" spans="1:22">
      <c r="A925" s="9" t="s">
        <v>0</v>
      </c>
      <c r="B925" s="9" t="s">
        <v>115</v>
      </c>
      <c r="C925" s="9" t="str">
        <f t="shared" ref="C925:C928" si="92">VLOOKUP(D925,$AL$4:$AN$42,3,)</f>
        <v>SE WA (Adams-Asotin-Columia-Garfield-Walla Walla-Whitman)</v>
      </c>
      <c r="D925" s="5" t="s">
        <v>99</v>
      </c>
      <c r="E925" s="7" t="s">
        <v>36</v>
      </c>
      <c r="F925">
        <v>610</v>
      </c>
      <c r="G925">
        <v>672</v>
      </c>
      <c r="H925">
        <v>639</v>
      </c>
      <c r="I925">
        <v>635</v>
      </c>
      <c r="J925">
        <v>659</v>
      </c>
      <c r="K925">
        <v>681</v>
      </c>
      <c r="L925">
        <v>652</v>
      </c>
      <c r="M925">
        <v>637</v>
      </c>
      <c r="N925">
        <v>691</v>
      </c>
      <c r="O925">
        <v>693</v>
      </c>
      <c r="P925">
        <v>718</v>
      </c>
      <c r="Q925">
        <v>728</v>
      </c>
      <c r="R925">
        <v>850</v>
      </c>
      <c r="S925" s="50">
        <v>14</v>
      </c>
      <c r="T925" s="50">
        <v>46</v>
      </c>
      <c r="U925" s="72">
        <f t="shared" si="90"/>
        <v>8925</v>
      </c>
      <c r="V925" s="9">
        <f t="shared" si="91"/>
        <v>3049</v>
      </c>
    </row>
    <row r="926" spans="1:22">
      <c r="A926" s="9" t="s">
        <v>0</v>
      </c>
      <c r="B926" s="9" t="s">
        <v>115</v>
      </c>
      <c r="C926" s="9" t="str">
        <f t="shared" si="92"/>
        <v>Whatcom</v>
      </c>
      <c r="D926" s="5" t="s">
        <v>100</v>
      </c>
      <c r="E926" s="7" t="s">
        <v>37</v>
      </c>
      <c r="F926">
        <v>1968</v>
      </c>
      <c r="G926">
        <v>2071</v>
      </c>
      <c r="H926">
        <v>2078</v>
      </c>
      <c r="I926">
        <v>1992</v>
      </c>
      <c r="J926">
        <v>2017</v>
      </c>
      <c r="K926">
        <v>2005</v>
      </c>
      <c r="L926">
        <v>1922</v>
      </c>
      <c r="M926">
        <v>1967</v>
      </c>
      <c r="N926">
        <v>1943</v>
      </c>
      <c r="O926">
        <v>2126</v>
      </c>
      <c r="P926">
        <v>2147</v>
      </c>
      <c r="Q926">
        <v>1973</v>
      </c>
      <c r="R926">
        <v>1903</v>
      </c>
      <c r="S926" s="50">
        <v>58</v>
      </c>
      <c r="T926" s="50">
        <v>538</v>
      </c>
      <c r="U926" s="72">
        <f t="shared" si="90"/>
        <v>26708</v>
      </c>
      <c r="V926" s="9">
        <f t="shared" si="91"/>
        <v>8745</v>
      </c>
    </row>
    <row r="927" spans="1:22">
      <c r="A927" s="9" t="s">
        <v>0</v>
      </c>
      <c r="B927" s="9" t="s">
        <v>115</v>
      </c>
      <c r="C927" s="9" t="str">
        <f t="shared" si="92"/>
        <v>SE WA (Adams-Asotin-Columia-Garfield-Walla Walla-Whitman)</v>
      </c>
      <c r="D927" s="5" t="s">
        <v>101</v>
      </c>
      <c r="E927" s="7" t="s">
        <v>38</v>
      </c>
      <c r="F927">
        <v>376</v>
      </c>
      <c r="G927">
        <v>346</v>
      </c>
      <c r="H927">
        <v>388</v>
      </c>
      <c r="I927">
        <v>383</v>
      </c>
      <c r="J927">
        <v>350</v>
      </c>
      <c r="K927">
        <v>387</v>
      </c>
      <c r="L927">
        <v>358</v>
      </c>
      <c r="M927">
        <v>379</v>
      </c>
      <c r="N927">
        <v>368</v>
      </c>
      <c r="O927">
        <v>371</v>
      </c>
      <c r="P927">
        <v>373</v>
      </c>
      <c r="Q927">
        <v>339</v>
      </c>
      <c r="R927">
        <v>310</v>
      </c>
      <c r="S927" s="51">
        <v>0</v>
      </c>
      <c r="T927" s="51">
        <v>13</v>
      </c>
      <c r="U927" s="72">
        <f t="shared" si="90"/>
        <v>4741</v>
      </c>
      <c r="V927" s="9">
        <f t="shared" si="91"/>
        <v>1406</v>
      </c>
    </row>
    <row r="928" spans="1:22">
      <c r="A928" s="19" t="s">
        <v>0</v>
      </c>
      <c r="B928" s="19" t="s">
        <v>115</v>
      </c>
      <c r="C928" s="19" t="str">
        <f t="shared" si="92"/>
        <v>Central WA (Grant-Kittitas-Klickitat-Skamania-Yakima)</v>
      </c>
      <c r="D928" s="38" t="s">
        <v>102</v>
      </c>
      <c r="E928" s="39" t="s">
        <v>39</v>
      </c>
      <c r="F928" s="19">
        <v>4148</v>
      </c>
      <c r="G928" s="19">
        <v>4344</v>
      </c>
      <c r="H928" s="19">
        <v>4386</v>
      </c>
      <c r="I928" s="19">
        <v>4361</v>
      </c>
      <c r="J928" s="19">
        <v>4253</v>
      </c>
      <c r="K928" s="19">
        <v>4042</v>
      </c>
      <c r="L928" s="19">
        <v>4139</v>
      </c>
      <c r="M928" s="19">
        <v>3957</v>
      </c>
      <c r="N928" s="19">
        <v>3989</v>
      </c>
      <c r="O928" s="19">
        <v>4167</v>
      </c>
      <c r="P928" s="19">
        <v>3943</v>
      </c>
      <c r="Q928" s="19">
        <v>3890</v>
      </c>
      <c r="R928" s="19">
        <v>4253</v>
      </c>
      <c r="S928" s="52">
        <v>70</v>
      </c>
      <c r="T928" s="52">
        <v>213</v>
      </c>
      <c r="U928" s="72">
        <f t="shared" si="90"/>
        <v>54155</v>
      </c>
      <c r="V928" s="9">
        <f t="shared" si="91"/>
        <v>16536</v>
      </c>
    </row>
    <row r="929" spans="1:36">
      <c r="A929" s="9" t="s">
        <v>230</v>
      </c>
      <c r="B929" s="9" t="s">
        <v>115</v>
      </c>
      <c r="C929" s="9" t="str">
        <f t="shared" ref="C929:C968" si="93">VLOOKUP(D929,$AL$4:$AN$42,3,)</f>
        <v>SE WA (Adams-Asotin-Columia-Garfield-Walla Walla-Whitman)</v>
      </c>
      <c r="D929" s="5" t="s">
        <v>64</v>
      </c>
      <c r="E929" s="7" t="s">
        <v>1</v>
      </c>
      <c r="F929" s="46">
        <f>AJ929</f>
        <v>393</v>
      </c>
      <c r="G929" s="8">
        <v>359</v>
      </c>
      <c r="H929" s="8">
        <v>342</v>
      </c>
      <c r="I929" s="8">
        <v>390</v>
      </c>
      <c r="J929" s="8">
        <v>384</v>
      </c>
      <c r="K929" s="8">
        <v>386</v>
      </c>
      <c r="L929" s="8">
        <v>440</v>
      </c>
      <c r="M929" s="8">
        <v>431</v>
      </c>
      <c r="N929" s="8">
        <v>405</v>
      </c>
      <c r="O929" s="8">
        <v>442</v>
      </c>
      <c r="P929" s="8">
        <v>424</v>
      </c>
      <c r="Q929" s="8">
        <v>384</v>
      </c>
      <c r="R929" s="8">
        <v>373</v>
      </c>
      <c r="S929" s="53">
        <v>20</v>
      </c>
      <c r="T929" s="53">
        <v>2</v>
      </c>
      <c r="U929" s="72">
        <f t="shared" ref="U929:U992" si="94">SUM(F929:T929)</f>
        <v>5175</v>
      </c>
      <c r="V929" s="13">
        <f t="shared" ref="V929:V992" si="95">SUM(O929:T929)</f>
        <v>1645</v>
      </c>
      <c r="AH929">
        <v>58</v>
      </c>
      <c r="AI929" s="8">
        <v>451</v>
      </c>
      <c r="AJ929" s="8">
        <f>AI929-AH929</f>
        <v>393</v>
      </c>
    </row>
    <row r="930" spans="1:36">
      <c r="A930" s="9" t="s">
        <v>230</v>
      </c>
      <c r="B930" s="9" t="s">
        <v>115</v>
      </c>
      <c r="C930" s="9" t="str">
        <f t="shared" si="93"/>
        <v>SE WA (Adams-Asotin-Columia-Garfield-Walla Walla-Whitman)</v>
      </c>
      <c r="D930" s="5" t="s">
        <v>65</v>
      </c>
      <c r="E930" s="7" t="s">
        <v>2</v>
      </c>
      <c r="F930" s="46">
        <f t="shared" ref="F930:F967" si="96">AJ930</f>
        <v>211</v>
      </c>
      <c r="G930" s="8">
        <v>210</v>
      </c>
      <c r="H930" s="8">
        <v>245</v>
      </c>
      <c r="I930" s="8">
        <v>221</v>
      </c>
      <c r="J930" s="8">
        <v>221</v>
      </c>
      <c r="K930" s="8">
        <v>215</v>
      </c>
      <c r="L930" s="8">
        <v>222</v>
      </c>
      <c r="M930" s="8">
        <v>205</v>
      </c>
      <c r="N930" s="8">
        <v>205</v>
      </c>
      <c r="O930" s="8">
        <v>271</v>
      </c>
      <c r="P930" s="8">
        <v>257</v>
      </c>
      <c r="Q930" s="8">
        <v>255</v>
      </c>
      <c r="R930" s="8">
        <v>266</v>
      </c>
      <c r="S930" s="53">
        <v>1</v>
      </c>
      <c r="T930" s="53">
        <v>12</v>
      </c>
      <c r="U930" s="72">
        <f t="shared" si="94"/>
        <v>3017</v>
      </c>
      <c r="V930" s="13">
        <f t="shared" si="95"/>
        <v>1062</v>
      </c>
      <c r="AH930">
        <v>75</v>
      </c>
      <c r="AI930" s="8">
        <v>286</v>
      </c>
      <c r="AJ930" s="8">
        <f t="shared" ref="AJ930:AJ967" si="97">AI930-AH930</f>
        <v>211</v>
      </c>
    </row>
    <row r="931" spans="1:36">
      <c r="A931" s="9" t="s">
        <v>230</v>
      </c>
      <c r="B931" s="9" t="s">
        <v>115</v>
      </c>
      <c r="C931" s="9" t="str">
        <f t="shared" si="93"/>
        <v>Benton-Franklin</v>
      </c>
      <c r="D931" s="5" t="s">
        <v>66</v>
      </c>
      <c r="E931" s="7" t="s">
        <v>3</v>
      </c>
      <c r="F931" s="46">
        <f t="shared" si="96"/>
        <v>2575</v>
      </c>
      <c r="G931" s="8">
        <v>2754</v>
      </c>
      <c r="H931" s="8">
        <v>2655</v>
      </c>
      <c r="I931" s="8">
        <v>2770</v>
      </c>
      <c r="J931" s="8">
        <v>2694</v>
      </c>
      <c r="K931" s="8">
        <v>2899</v>
      </c>
      <c r="L931" s="8">
        <v>2904</v>
      </c>
      <c r="M931" s="8">
        <v>2833</v>
      </c>
      <c r="N931" s="8">
        <v>2989</v>
      </c>
      <c r="O931" s="8">
        <v>3084</v>
      </c>
      <c r="P931" s="8">
        <v>3106</v>
      </c>
      <c r="Q931" s="8">
        <v>3175</v>
      </c>
      <c r="R931" s="8">
        <v>3004</v>
      </c>
      <c r="S931" s="53">
        <v>126</v>
      </c>
      <c r="T931" s="53">
        <v>257</v>
      </c>
      <c r="U931" s="72">
        <f t="shared" si="94"/>
        <v>37825</v>
      </c>
      <c r="V931" s="13">
        <f t="shared" si="95"/>
        <v>12752</v>
      </c>
      <c r="AH931">
        <v>49</v>
      </c>
      <c r="AI931" s="8">
        <v>2624</v>
      </c>
      <c r="AJ931" s="8">
        <f t="shared" si="97"/>
        <v>2575</v>
      </c>
    </row>
    <row r="932" spans="1:36">
      <c r="A932" s="9" t="s">
        <v>230</v>
      </c>
      <c r="B932" s="9" t="s">
        <v>115</v>
      </c>
      <c r="C932" s="9" t="str">
        <f t="shared" si="93"/>
        <v>Chelan-Douglas-Okanogan</v>
      </c>
      <c r="D932" s="5" t="s">
        <v>67</v>
      </c>
      <c r="E932" s="7" t="s">
        <v>4</v>
      </c>
      <c r="F932" s="46">
        <f t="shared" si="96"/>
        <v>794</v>
      </c>
      <c r="G932" s="8">
        <v>898</v>
      </c>
      <c r="H932" s="8">
        <v>825</v>
      </c>
      <c r="I932" s="8">
        <v>867</v>
      </c>
      <c r="J932" s="8">
        <v>857</v>
      </c>
      <c r="K932" s="8">
        <v>934</v>
      </c>
      <c r="L932" s="8">
        <v>965</v>
      </c>
      <c r="M932" s="8">
        <v>1032</v>
      </c>
      <c r="N932" s="8">
        <v>1030</v>
      </c>
      <c r="O932" s="8">
        <v>1060</v>
      </c>
      <c r="P932" s="8">
        <v>988</v>
      </c>
      <c r="Q932" s="8">
        <v>1041</v>
      </c>
      <c r="R932" s="8">
        <v>969</v>
      </c>
      <c r="S932" s="53">
        <v>74</v>
      </c>
      <c r="T932" s="53">
        <v>159</v>
      </c>
      <c r="U932" s="72">
        <f t="shared" si="94"/>
        <v>12493</v>
      </c>
      <c r="V932" s="13">
        <f t="shared" si="95"/>
        <v>4291</v>
      </c>
      <c r="AH932">
        <v>52</v>
      </c>
      <c r="AI932" s="8">
        <v>846</v>
      </c>
      <c r="AJ932" s="8">
        <f t="shared" si="97"/>
        <v>794</v>
      </c>
    </row>
    <row r="933" spans="1:36">
      <c r="A933" s="9" t="s">
        <v>230</v>
      </c>
      <c r="B933" s="9" t="s">
        <v>115</v>
      </c>
      <c r="C933" s="9" t="str">
        <f t="shared" si="93"/>
        <v>Clallam-Jefferson-Kitsap</v>
      </c>
      <c r="D933" s="5" t="s">
        <v>68</v>
      </c>
      <c r="E933" s="7" t="s">
        <v>5</v>
      </c>
      <c r="F933" s="46">
        <f t="shared" si="96"/>
        <v>578</v>
      </c>
      <c r="G933" s="8">
        <v>684</v>
      </c>
      <c r="H933" s="8">
        <v>612</v>
      </c>
      <c r="I933" s="8">
        <v>603</v>
      </c>
      <c r="J933" s="8">
        <v>620</v>
      </c>
      <c r="K933" s="8">
        <v>657</v>
      </c>
      <c r="L933" s="8">
        <v>692</v>
      </c>
      <c r="M933" s="8">
        <v>734</v>
      </c>
      <c r="N933" s="8">
        <v>797</v>
      </c>
      <c r="O933" s="8">
        <v>887</v>
      </c>
      <c r="P933" s="8">
        <v>1009</v>
      </c>
      <c r="Q933" s="8">
        <v>1003</v>
      </c>
      <c r="R933" s="8">
        <v>1217</v>
      </c>
      <c r="S933" s="53">
        <v>4</v>
      </c>
      <c r="T933" s="53">
        <v>123</v>
      </c>
      <c r="U933" s="72">
        <f t="shared" si="94"/>
        <v>10220</v>
      </c>
      <c r="V933" s="13">
        <f t="shared" si="95"/>
        <v>4243</v>
      </c>
      <c r="AH933">
        <v>39</v>
      </c>
      <c r="AI933" s="8">
        <v>617</v>
      </c>
      <c r="AJ933" s="8">
        <f t="shared" si="97"/>
        <v>578</v>
      </c>
    </row>
    <row r="934" spans="1:36">
      <c r="A934" s="9" t="s">
        <v>230</v>
      </c>
      <c r="B934" s="9" t="s">
        <v>115</v>
      </c>
      <c r="C934" s="9" t="str">
        <f t="shared" si="93"/>
        <v>Clark</v>
      </c>
      <c r="D934" s="5" t="s">
        <v>69</v>
      </c>
      <c r="E934" s="6" t="s">
        <v>6</v>
      </c>
      <c r="F934" s="46">
        <f t="shared" si="96"/>
        <v>4930</v>
      </c>
      <c r="G934" s="8">
        <v>5255</v>
      </c>
      <c r="H934" s="8">
        <v>5254</v>
      </c>
      <c r="I934" s="8">
        <v>5274</v>
      </c>
      <c r="J934" s="8">
        <v>5475</v>
      </c>
      <c r="K934" s="8">
        <v>5508</v>
      </c>
      <c r="L934" s="8">
        <v>5642</v>
      </c>
      <c r="M934" s="8">
        <v>5767</v>
      </c>
      <c r="N934" s="8">
        <v>5995</v>
      </c>
      <c r="O934" s="8">
        <v>6365</v>
      </c>
      <c r="P934" s="8">
        <v>6358</v>
      </c>
      <c r="Q934" s="8">
        <v>6340</v>
      </c>
      <c r="R934" s="8">
        <v>6023</v>
      </c>
      <c r="S934" s="53">
        <v>289</v>
      </c>
      <c r="T934" s="53">
        <v>612</v>
      </c>
      <c r="U934" s="72">
        <f t="shared" si="94"/>
        <v>75087</v>
      </c>
      <c r="V934" s="13">
        <f t="shared" si="95"/>
        <v>25987</v>
      </c>
      <c r="AH934">
        <v>147</v>
      </c>
      <c r="AI934" s="8">
        <v>5077</v>
      </c>
      <c r="AJ934" s="8">
        <f t="shared" si="97"/>
        <v>4930</v>
      </c>
    </row>
    <row r="935" spans="1:36">
      <c r="A935" s="9" t="s">
        <v>230</v>
      </c>
      <c r="B935" s="9" t="s">
        <v>115</v>
      </c>
      <c r="C935" s="9" t="str">
        <f t="shared" si="93"/>
        <v>SE WA (Adams-Asotin-Columia-Garfield-Walla Walla-Whitman)</v>
      </c>
      <c r="D935" s="5" t="s">
        <v>70</v>
      </c>
      <c r="E935" s="6" t="s">
        <v>7</v>
      </c>
      <c r="F935" s="46">
        <f t="shared" si="96"/>
        <v>48</v>
      </c>
      <c r="G935" s="8">
        <v>61</v>
      </c>
      <c r="H935" s="8">
        <v>49</v>
      </c>
      <c r="I935" s="8">
        <v>47</v>
      </c>
      <c r="J935" s="8">
        <v>59</v>
      </c>
      <c r="K935" s="8">
        <v>41</v>
      </c>
      <c r="L935" s="8">
        <v>61</v>
      </c>
      <c r="M935" s="8">
        <v>61</v>
      </c>
      <c r="N935" s="8">
        <v>76</v>
      </c>
      <c r="O935" s="8">
        <v>54</v>
      </c>
      <c r="P935" s="8">
        <v>48</v>
      </c>
      <c r="Q935" s="8">
        <v>45</v>
      </c>
      <c r="R935" s="8">
        <v>22</v>
      </c>
      <c r="S935" s="53">
        <v>2</v>
      </c>
      <c r="T935" s="53">
        <v>2</v>
      </c>
      <c r="U935" s="72">
        <f t="shared" si="94"/>
        <v>676</v>
      </c>
      <c r="V935" s="13">
        <f t="shared" si="95"/>
        <v>173</v>
      </c>
      <c r="AH935">
        <v>4</v>
      </c>
      <c r="AI935" s="8">
        <v>52</v>
      </c>
      <c r="AJ935" s="8">
        <f t="shared" si="97"/>
        <v>48</v>
      </c>
    </row>
    <row r="936" spans="1:36">
      <c r="A936" s="9" t="s">
        <v>230</v>
      </c>
      <c r="B936" s="9" t="s">
        <v>115</v>
      </c>
      <c r="C936" s="9" t="str">
        <f t="shared" si="93"/>
        <v>Rural SW WA (Cowlitz-Grays Harbor -Lewis - Mason -Pacific-Wahkiakum)</v>
      </c>
      <c r="D936" s="5" t="s">
        <v>71</v>
      </c>
      <c r="E936" s="6" t="s">
        <v>8</v>
      </c>
      <c r="F936" s="46">
        <f t="shared" si="96"/>
        <v>1232</v>
      </c>
      <c r="G936" s="8">
        <v>1285</v>
      </c>
      <c r="H936" s="8">
        <v>1266</v>
      </c>
      <c r="I936" s="8">
        <v>1293</v>
      </c>
      <c r="J936" s="8">
        <v>1268</v>
      </c>
      <c r="K936" s="8">
        <v>1256</v>
      </c>
      <c r="L936" s="8">
        <v>1257</v>
      </c>
      <c r="M936" s="8">
        <v>1281</v>
      </c>
      <c r="N936" s="8">
        <v>1302</v>
      </c>
      <c r="O936" s="8">
        <v>1393</v>
      </c>
      <c r="P936" s="8">
        <v>1367</v>
      </c>
      <c r="Q936" s="8">
        <v>1252</v>
      </c>
      <c r="R936" s="8">
        <v>1255</v>
      </c>
      <c r="S936" s="53">
        <v>74</v>
      </c>
      <c r="T936" s="53">
        <v>125</v>
      </c>
      <c r="U936" s="72">
        <f t="shared" si="94"/>
        <v>16906</v>
      </c>
      <c r="V936" s="13">
        <f t="shared" si="95"/>
        <v>5466</v>
      </c>
      <c r="AH936">
        <v>36</v>
      </c>
      <c r="AI936" s="8">
        <v>1268</v>
      </c>
      <c r="AJ936" s="8">
        <f t="shared" si="97"/>
        <v>1232</v>
      </c>
    </row>
    <row r="937" spans="1:36">
      <c r="A937" s="9" t="s">
        <v>230</v>
      </c>
      <c r="B937" s="9" t="s">
        <v>115</v>
      </c>
      <c r="C937" s="9" t="str">
        <f t="shared" si="93"/>
        <v>Chelan-Douglas-Okanogan</v>
      </c>
      <c r="D937" s="5" t="s">
        <v>72</v>
      </c>
      <c r="E937" s="6" t="s">
        <v>9</v>
      </c>
      <c r="F937" s="46">
        <f t="shared" si="96"/>
        <v>494</v>
      </c>
      <c r="G937" s="8">
        <v>508</v>
      </c>
      <c r="H937" s="8">
        <v>481</v>
      </c>
      <c r="I937" s="8">
        <v>533</v>
      </c>
      <c r="J937" s="8">
        <v>498</v>
      </c>
      <c r="K937" s="8">
        <v>493</v>
      </c>
      <c r="L937" s="8">
        <v>588</v>
      </c>
      <c r="M937" s="8">
        <v>559</v>
      </c>
      <c r="N937" s="8">
        <v>560</v>
      </c>
      <c r="O937" s="8">
        <v>662</v>
      </c>
      <c r="P937" s="8">
        <v>571</v>
      </c>
      <c r="Q937" s="8">
        <v>572</v>
      </c>
      <c r="R937" s="8">
        <v>533</v>
      </c>
      <c r="S937" s="53">
        <v>0</v>
      </c>
      <c r="T937" s="53">
        <v>67</v>
      </c>
      <c r="U937" s="72">
        <f t="shared" si="94"/>
        <v>7119</v>
      </c>
      <c r="V937" s="13">
        <f t="shared" si="95"/>
        <v>2405</v>
      </c>
      <c r="AH937">
        <v>100</v>
      </c>
      <c r="AI937" s="8">
        <v>594</v>
      </c>
      <c r="AJ937" s="8">
        <f t="shared" si="97"/>
        <v>494</v>
      </c>
    </row>
    <row r="938" spans="1:36">
      <c r="A938" s="9" t="s">
        <v>230</v>
      </c>
      <c r="B938" s="9" t="s">
        <v>115</v>
      </c>
      <c r="C938" s="9" t="str">
        <f t="shared" si="93"/>
        <v>NE WA (Ferry, Stevens, Lincoln, Pend Orielle)</v>
      </c>
      <c r="D938" s="5" t="s">
        <v>73</v>
      </c>
      <c r="E938" s="6" t="s">
        <v>10</v>
      </c>
      <c r="F938" s="46">
        <f t="shared" si="96"/>
        <v>73</v>
      </c>
      <c r="G938" s="8">
        <v>64</v>
      </c>
      <c r="H938" s="8">
        <v>61</v>
      </c>
      <c r="I938" s="8">
        <v>65</v>
      </c>
      <c r="J938" s="8">
        <v>57</v>
      </c>
      <c r="K938" s="8">
        <v>63</v>
      </c>
      <c r="L938" s="8">
        <v>66</v>
      </c>
      <c r="M938" s="8">
        <v>72</v>
      </c>
      <c r="N938" s="8">
        <v>62</v>
      </c>
      <c r="O938" s="8">
        <v>68</v>
      </c>
      <c r="P938" s="8">
        <v>77</v>
      </c>
      <c r="Q938" s="8">
        <v>66</v>
      </c>
      <c r="R938" s="8">
        <v>62</v>
      </c>
      <c r="S938" s="53">
        <v>32</v>
      </c>
      <c r="T938" s="53">
        <v>6</v>
      </c>
      <c r="U938" s="72">
        <f t="shared" si="94"/>
        <v>894</v>
      </c>
      <c r="V938" s="13">
        <f t="shared" si="95"/>
        <v>311</v>
      </c>
      <c r="AI938" s="8">
        <v>73</v>
      </c>
      <c r="AJ938" s="8">
        <f t="shared" si="97"/>
        <v>73</v>
      </c>
    </row>
    <row r="939" spans="1:36">
      <c r="A939" s="9" t="s">
        <v>230</v>
      </c>
      <c r="B939" s="9" t="s">
        <v>115</v>
      </c>
      <c r="C939" s="9" t="str">
        <f t="shared" si="93"/>
        <v>Benton-Franklin</v>
      </c>
      <c r="D939" s="5" t="s">
        <v>74</v>
      </c>
      <c r="E939" s="6" t="s">
        <v>11</v>
      </c>
      <c r="F939" s="46">
        <f t="shared" si="96"/>
        <v>1471</v>
      </c>
      <c r="G939" s="8">
        <v>1541</v>
      </c>
      <c r="H939" s="8">
        <v>1446</v>
      </c>
      <c r="I939" s="8">
        <v>1492</v>
      </c>
      <c r="J939" s="8">
        <v>1560</v>
      </c>
      <c r="K939" s="8">
        <v>1566</v>
      </c>
      <c r="L939" s="8">
        <v>1535</v>
      </c>
      <c r="M939" s="8">
        <v>1592</v>
      </c>
      <c r="N939" s="8">
        <v>1674</v>
      </c>
      <c r="O939" s="8">
        <v>1673</v>
      </c>
      <c r="P939" s="8">
        <v>1696</v>
      </c>
      <c r="Q939" s="8">
        <v>1597</v>
      </c>
      <c r="R939" s="8">
        <v>1704</v>
      </c>
      <c r="S939" s="53">
        <v>37</v>
      </c>
      <c r="T939" s="53">
        <v>333</v>
      </c>
      <c r="U939" s="72">
        <f t="shared" si="94"/>
        <v>20917</v>
      </c>
      <c r="V939" s="13">
        <f t="shared" si="95"/>
        <v>7040</v>
      </c>
      <c r="AH939">
        <v>35</v>
      </c>
      <c r="AI939" s="8">
        <v>1506</v>
      </c>
      <c r="AJ939" s="8">
        <f t="shared" si="97"/>
        <v>1471</v>
      </c>
    </row>
    <row r="940" spans="1:36">
      <c r="A940" s="9" t="s">
        <v>230</v>
      </c>
      <c r="B940" s="9" t="s">
        <v>115</v>
      </c>
      <c r="C940" s="9" t="str">
        <f t="shared" si="93"/>
        <v>SE WA (Adams-Asotin-Columia-Garfield-Walla Walla-Whitman)</v>
      </c>
      <c r="D940" s="5" t="s">
        <v>75</v>
      </c>
      <c r="E940" s="6" t="s">
        <v>12</v>
      </c>
      <c r="F940" s="46">
        <f t="shared" si="96"/>
        <v>37</v>
      </c>
      <c r="G940" s="8">
        <v>31</v>
      </c>
      <c r="H940" s="8">
        <v>29</v>
      </c>
      <c r="I940" s="8">
        <v>17</v>
      </c>
      <c r="J940" s="8">
        <v>23</v>
      </c>
      <c r="K940" s="8">
        <v>34</v>
      </c>
      <c r="L940" s="8">
        <v>20</v>
      </c>
      <c r="M940" s="8">
        <v>21</v>
      </c>
      <c r="N940" s="8">
        <v>25</v>
      </c>
      <c r="O940" s="8">
        <v>31</v>
      </c>
      <c r="P940" s="8">
        <v>24</v>
      </c>
      <c r="Q940" s="8">
        <v>25</v>
      </c>
      <c r="R940" s="8">
        <v>17</v>
      </c>
      <c r="S940" s="53">
        <v>0</v>
      </c>
      <c r="T940" s="53">
        <v>2</v>
      </c>
      <c r="U940" s="72">
        <f t="shared" si="94"/>
        <v>336</v>
      </c>
      <c r="V940" s="13">
        <f t="shared" si="95"/>
        <v>99</v>
      </c>
      <c r="AH940">
        <v>15</v>
      </c>
      <c r="AI940" s="8">
        <v>52</v>
      </c>
      <c r="AJ940" s="8">
        <f t="shared" si="97"/>
        <v>37</v>
      </c>
    </row>
    <row r="941" spans="1:36">
      <c r="A941" s="9" t="s">
        <v>230</v>
      </c>
      <c r="B941" s="9" t="s">
        <v>115</v>
      </c>
      <c r="C941" s="9" t="str">
        <f t="shared" si="93"/>
        <v>Central WA (Grant-Kittitas-Klickitat-Skamania-Yakima)</v>
      </c>
      <c r="D941" s="5" t="s">
        <v>76</v>
      </c>
      <c r="E941" s="6" t="s">
        <v>13</v>
      </c>
      <c r="F941" s="46">
        <f t="shared" si="96"/>
        <v>1421</v>
      </c>
      <c r="G941" s="8">
        <v>1522</v>
      </c>
      <c r="H941" s="8">
        <v>1478</v>
      </c>
      <c r="I941" s="8">
        <v>1519</v>
      </c>
      <c r="J941" s="8">
        <v>1534</v>
      </c>
      <c r="K941" s="8">
        <v>1616</v>
      </c>
      <c r="L941" s="8">
        <v>1692</v>
      </c>
      <c r="M941" s="8">
        <v>1614</v>
      </c>
      <c r="N941" s="8">
        <v>1653</v>
      </c>
      <c r="O941" s="8">
        <v>1788</v>
      </c>
      <c r="P941" s="8">
        <v>1694</v>
      </c>
      <c r="Q941" s="8">
        <v>1660</v>
      </c>
      <c r="R941" s="8">
        <v>1495</v>
      </c>
      <c r="S941" s="53">
        <v>109</v>
      </c>
      <c r="T941" s="53">
        <v>263</v>
      </c>
      <c r="U941" s="72">
        <f t="shared" si="94"/>
        <v>21058</v>
      </c>
      <c r="V941" s="13">
        <f t="shared" si="95"/>
        <v>7009</v>
      </c>
      <c r="AH941">
        <v>106</v>
      </c>
      <c r="AI941" s="8">
        <v>1527</v>
      </c>
      <c r="AJ941" s="8">
        <f t="shared" si="97"/>
        <v>1421</v>
      </c>
    </row>
    <row r="942" spans="1:36">
      <c r="A942" s="9" t="s">
        <v>230</v>
      </c>
      <c r="B942" s="9" t="s">
        <v>115</v>
      </c>
      <c r="C942" s="9" t="str">
        <f t="shared" si="93"/>
        <v>Rural SW WA (Cowlitz-Grays Harbor -Lewis - Mason -Pacific-Wahkiakum)</v>
      </c>
      <c r="D942" s="5" t="s">
        <v>77</v>
      </c>
      <c r="E942" s="6" t="s">
        <v>14</v>
      </c>
      <c r="F942" s="46">
        <f t="shared" si="96"/>
        <v>722</v>
      </c>
      <c r="G942" s="8">
        <v>822</v>
      </c>
      <c r="H942" s="8">
        <v>719</v>
      </c>
      <c r="I942" s="8">
        <v>732</v>
      </c>
      <c r="J942" s="8">
        <v>774</v>
      </c>
      <c r="K942" s="8">
        <v>783</v>
      </c>
      <c r="L942" s="8">
        <v>772</v>
      </c>
      <c r="M942" s="8">
        <v>862</v>
      </c>
      <c r="N942" s="8">
        <v>844</v>
      </c>
      <c r="O942" s="8">
        <v>836</v>
      </c>
      <c r="P942" s="8">
        <v>860</v>
      </c>
      <c r="Q942" s="8">
        <v>720</v>
      </c>
      <c r="R942" s="8">
        <v>732</v>
      </c>
      <c r="S942" s="53">
        <v>124</v>
      </c>
      <c r="T942" s="53">
        <v>138</v>
      </c>
      <c r="U942" s="72">
        <f t="shared" si="94"/>
        <v>10440</v>
      </c>
      <c r="V942" s="13">
        <f t="shared" si="95"/>
        <v>3410</v>
      </c>
      <c r="AH942">
        <v>86</v>
      </c>
      <c r="AI942" s="8">
        <v>808</v>
      </c>
      <c r="AJ942" s="8">
        <f t="shared" si="97"/>
        <v>722</v>
      </c>
    </row>
    <row r="943" spans="1:36">
      <c r="A943" s="9" t="s">
        <v>230</v>
      </c>
      <c r="B943" s="9" t="s">
        <v>115</v>
      </c>
      <c r="C943" s="9" t="str">
        <f t="shared" si="93"/>
        <v>Skagit-San Juan -Island</v>
      </c>
      <c r="D943" s="5" t="s">
        <v>78</v>
      </c>
      <c r="E943" s="7" t="s">
        <v>15</v>
      </c>
      <c r="F943" s="46">
        <f t="shared" si="96"/>
        <v>648</v>
      </c>
      <c r="G943" s="8">
        <v>611</v>
      </c>
      <c r="H943" s="8">
        <v>612</v>
      </c>
      <c r="I943" s="8">
        <v>636</v>
      </c>
      <c r="J943" s="8">
        <v>590</v>
      </c>
      <c r="K943" s="8">
        <v>574</v>
      </c>
      <c r="L943" s="8">
        <v>594</v>
      </c>
      <c r="M943" s="8">
        <v>574</v>
      </c>
      <c r="N943" s="8">
        <v>567</v>
      </c>
      <c r="O943" s="8">
        <v>617</v>
      </c>
      <c r="P943" s="8">
        <v>601</v>
      </c>
      <c r="Q943" s="8">
        <v>551</v>
      </c>
      <c r="R943" s="8">
        <v>543</v>
      </c>
      <c r="S943" s="53">
        <v>66</v>
      </c>
      <c r="T943" s="53">
        <v>117</v>
      </c>
      <c r="U943" s="72">
        <f t="shared" si="94"/>
        <v>7901</v>
      </c>
      <c r="V943" s="13">
        <f t="shared" si="95"/>
        <v>2495</v>
      </c>
      <c r="AI943" s="8">
        <v>648</v>
      </c>
      <c r="AJ943" s="8">
        <f t="shared" si="97"/>
        <v>648</v>
      </c>
    </row>
    <row r="944" spans="1:36">
      <c r="A944" s="9" t="s">
        <v>230</v>
      </c>
      <c r="B944" s="9" t="s">
        <v>115</v>
      </c>
      <c r="C944" s="9" t="str">
        <f t="shared" si="93"/>
        <v>Clallam-Jefferson-Kitsap</v>
      </c>
      <c r="D944" s="5" t="s">
        <v>79</v>
      </c>
      <c r="E944" s="6" t="s">
        <v>16</v>
      </c>
      <c r="F944" s="46">
        <f t="shared" si="96"/>
        <v>212</v>
      </c>
      <c r="G944" s="8">
        <v>212</v>
      </c>
      <c r="H944" s="8">
        <v>205</v>
      </c>
      <c r="I944" s="8">
        <v>223</v>
      </c>
      <c r="J944" s="8">
        <v>231</v>
      </c>
      <c r="K944" s="8">
        <v>228</v>
      </c>
      <c r="L944" s="8">
        <v>237</v>
      </c>
      <c r="M944" s="8">
        <v>229</v>
      </c>
      <c r="N944" s="8">
        <v>224</v>
      </c>
      <c r="O944" s="8">
        <v>190</v>
      </c>
      <c r="P944" s="8">
        <v>179</v>
      </c>
      <c r="Q944" s="8">
        <v>171</v>
      </c>
      <c r="R944" s="8">
        <v>201</v>
      </c>
      <c r="S944" s="53">
        <v>0</v>
      </c>
      <c r="T944" s="53">
        <v>12</v>
      </c>
      <c r="U944" s="72">
        <f t="shared" si="94"/>
        <v>2754</v>
      </c>
      <c r="V944" s="13">
        <f t="shared" si="95"/>
        <v>753</v>
      </c>
      <c r="AH944">
        <v>5</v>
      </c>
      <c r="AI944" s="8">
        <v>217</v>
      </c>
      <c r="AJ944" s="8">
        <f t="shared" si="97"/>
        <v>212</v>
      </c>
    </row>
    <row r="945" spans="1:36">
      <c r="A945" s="9" t="s">
        <v>230</v>
      </c>
      <c r="B945" s="9" t="s">
        <v>115</v>
      </c>
      <c r="C945" s="9" t="str">
        <f t="shared" si="93"/>
        <v>King</v>
      </c>
      <c r="D945" s="4" t="s">
        <v>80</v>
      </c>
      <c r="E945" s="7" t="s">
        <v>17</v>
      </c>
      <c r="F945" s="46">
        <f t="shared" si="96"/>
        <v>19872</v>
      </c>
      <c r="G945" s="8">
        <v>21143</v>
      </c>
      <c r="H945" s="8">
        <v>20277</v>
      </c>
      <c r="I945" s="8">
        <v>21245</v>
      </c>
      <c r="J945" s="8">
        <v>21559</v>
      </c>
      <c r="K945" s="8">
        <v>21298</v>
      </c>
      <c r="L945" s="8">
        <v>20932</v>
      </c>
      <c r="M945" s="8">
        <v>21029</v>
      </c>
      <c r="N945" s="8">
        <v>21923</v>
      </c>
      <c r="O945" s="8">
        <v>22913</v>
      </c>
      <c r="P945" s="8">
        <v>23061</v>
      </c>
      <c r="Q945" s="8">
        <v>20878.41</v>
      </c>
      <c r="R945" s="8">
        <v>20411.07</v>
      </c>
      <c r="S945" s="53">
        <v>1433</v>
      </c>
      <c r="T945" s="53">
        <v>3772</v>
      </c>
      <c r="U945" s="72">
        <f t="shared" si="94"/>
        <v>281746.48</v>
      </c>
      <c r="V945" s="13">
        <f t="shared" si="95"/>
        <v>92468.48000000001</v>
      </c>
      <c r="AH945">
        <v>357</v>
      </c>
      <c r="AI945" s="8">
        <v>20229</v>
      </c>
      <c r="AJ945" s="8">
        <f t="shared" si="97"/>
        <v>19872</v>
      </c>
    </row>
    <row r="946" spans="1:36">
      <c r="A946" s="9" t="s">
        <v>230</v>
      </c>
      <c r="B946" s="9" t="s">
        <v>115</v>
      </c>
      <c r="C946" s="9" t="str">
        <f t="shared" si="93"/>
        <v>Clallam-Jefferson-Kitsap</v>
      </c>
      <c r="D946" s="5" t="s">
        <v>81</v>
      </c>
      <c r="E946" s="7" t="s">
        <v>18</v>
      </c>
      <c r="F946" s="46">
        <f t="shared" si="96"/>
        <v>2424</v>
      </c>
      <c r="G946" s="8">
        <v>2621</v>
      </c>
      <c r="H946" s="8">
        <v>2467</v>
      </c>
      <c r="I946" s="8">
        <v>2590</v>
      </c>
      <c r="J946" s="8">
        <v>2607</v>
      </c>
      <c r="K946" s="8">
        <v>2519</v>
      </c>
      <c r="L946" s="8">
        <v>2483</v>
      </c>
      <c r="M946" s="8">
        <v>2514</v>
      </c>
      <c r="N946" s="8">
        <v>2608</v>
      </c>
      <c r="O946" s="8">
        <v>2773</v>
      </c>
      <c r="P946" s="8">
        <v>2751</v>
      </c>
      <c r="Q946" s="8">
        <v>2655</v>
      </c>
      <c r="R946" s="8">
        <v>2845</v>
      </c>
      <c r="S946" s="53">
        <v>27</v>
      </c>
      <c r="T946" s="53">
        <v>554</v>
      </c>
      <c r="U946" s="72">
        <f t="shared" si="94"/>
        <v>34438</v>
      </c>
      <c r="V946" s="13">
        <f t="shared" si="95"/>
        <v>11605</v>
      </c>
      <c r="AI946" s="8">
        <v>2424</v>
      </c>
      <c r="AJ946" s="8">
        <f t="shared" si="97"/>
        <v>2424</v>
      </c>
    </row>
    <row r="947" spans="1:36">
      <c r="A947" s="9" t="s">
        <v>230</v>
      </c>
      <c r="B947" s="9" t="s">
        <v>115</v>
      </c>
      <c r="C947" s="9" t="str">
        <f t="shared" si="93"/>
        <v>Central WA (Grant-Kittitas-Klickitat-Skamania-Yakima)</v>
      </c>
      <c r="D947" s="5" t="s">
        <v>82</v>
      </c>
      <c r="E947" s="7" t="s">
        <v>19</v>
      </c>
      <c r="F947" s="46">
        <f t="shared" si="96"/>
        <v>355</v>
      </c>
      <c r="G947" s="8">
        <v>384</v>
      </c>
      <c r="H947" s="8">
        <v>397</v>
      </c>
      <c r="I947" s="8">
        <v>327</v>
      </c>
      <c r="J947" s="8">
        <v>386</v>
      </c>
      <c r="K947" s="8">
        <v>404</v>
      </c>
      <c r="L947" s="8">
        <v>422</v>
      </c>
      <c r="M947" s="8">
        <v>410</v>
      </c>
      <c r="N947" s="8">
        <v>426</v>
      </c>
      <c r="O947" s="8">
        <v>428</v>
      </c>
      <c r="P947" s="8">
        <v>410</v>
      </c>
      <c r="Q947" s="8">
        <v>373</v>
      </c>
      <c r="R947" s="8">
        <v>351</v>
      </c>
      <c r="S947" s="53">
        <v>3</v>
      </c>
      <c r="T947" s="53">
        <v>35</v>
      </c>
      <c r="U947" s="72">
        <f t="shared" si="94"/>
        <v>5111</v>
      </c>
      <c r="V947" s="13">
        <f t="shared" si="95"/>
        <v>1600</v>
      </c>
      <c r="AH947">
        <v>66</v>
      </c>
      <c r="AI947" s="8">
        <v>421</v>
      </c>
      <c r="AJ947" s="8">
        <f t="shared" si="97"/>
        <v>355</v>
      </c>
    </row>
    <row r="948" spans="1:36">
      <c r="A948" s="9" t="s">
        <v>230</v>
      </c>
      <c r="B948" s="9" t="s">
        <v>115</v>
      </c>
      <c r="C948" s="9" t="str">
        <f t="shared" si="93"/>
        <v>Central WA (Grant-Kittitas-Klickitat-Skamania-Yakima)</v>
      </c>
      <c r="D948" s="5" t="s">
        <v>83</v>
      </c>
      <c r="E948" s="7" t="s">
        <v>20</v>
      </c>
      <c r="F948" s="46">
        <f t="shared" si="96"/>
        <v>235</v>
      </c>
      <c r="G948" s="8">
        <v>292</v>
      </c>
      <c r="H948" s="8">
        <v>224</v>
      </c>
      <c r="I948" s="8">
        <v>265</v>
      </c>
      <c r="J948" s="8">
        <v>278</v>
      </c>
      <c r="K948" s="8">
        <v>284</v>
      </c>
      <c r="L948" s="8">
        <v>343</v>
      </c>
      <c r="M948" s="8">
        <v>363</v>
      </c>
      <c r="N948" s="8">
        <v>453</v>
      </c>
      <c r="O948" s="8">
        <v>552</v>
      </c>
      <c r="P948" s="8">
        <v>613</v>
      </c>
      <c r="Q948" s="8">
        <v>561</v>
      </c>
      <c r="R948" s="8">
        <v>470</v>
      </c>
      <c r="S948" s="53">
        <v>0</v>
      </c>
      <c r="T948" s="53">
        <v>18</v>
      </c>
      <c r="U948" s="72">
        <f t="shared" si="94"/>
        <v>4951</v>
      </c>
      <c r="V948" s="13">
        <f t="shared" si="95"/>
        <v>2214</v>
      </c>
      <c r="AI948" s="8">
        <v>235</v>
      </c>
      <c r="AJ948" s="8">
        <f t="shared" si="97"/>
        <v>235</v>
      </c>
    </row>
    <row r="949" spans="1:36">
      <c r="A949" s="9" t="s">
        <v>230</v>
      </c>
      <c r="B949" s="9" t="s">
        <v>115</v>
      </c>
      <c r="C949" s="9" t="str">
        <f t="shared" si="93"/>
        <v>Rural SW WA (Cowlitz-Grays Harbor -Lewis - Mason -Pacific-Wahkiakum)</v>
      </c>
      <c r="D949" s="5" t="s">
        <v>84</v>
      </c>
      <c r="E949" s="7" t="s">
        <v>21</v>
      </c>
      <c r="F949" s="46">
        <f t="shared" si="96"/>
        <v>865</v>
      </c>
      <c r="G949" s="8">
        <v>911</v>
      </c>
      <c r="H949" s="8">
        <v>853</v>
      </c>
      <c r="I949" s="8">
        <v>886</v>
      </c>
      <c r="J949" s="8">
        <v>920</v>
      </c>
      <c r="K949" s="8">
        <v>880</v>
      </c>
      <c r="L949" s="8">
        <v>904</v>
      </c>
      <c r="M949" s="8">
        <v>923</v>
      </c>
      <c r="N949" s="8">
        <v>931</v>
      </c>
      <c r="O949" s="8">
        <v>1011</v>
      </c>
      <c r="P949" s="8">
        <v>964</v>
      </c>
      <c r="Q949" s="8">
        <v>867</v>
      </c>
      <c r="R949" s="8">
        <v>842</v>
      </c>
      <c r="S949" s="53">
        <v>25</v>
      </c>
      <c r="T949" s="53">
        <v>151</v>
      </c>
      <c r="U949" s="72">
        <f t="shared" si="94"/>
        <v>11933</v>
      </c>
      <c r="V949" s="13">
        <f t="shared" si="95"/>
        <v>3860</v>
      </c>
      <c r="AH949">
        <v>111</v>
      </c>
      <c r="AI949" s="8">
        <v>976</v>
      </c>
      <c r="AJ949" s="8">
        <f t="shared" si="97"/>
        <v>865</v>
      </c>
    </row>
    <row r="950" spans="1:36">
      <c r="A950" s="9" t="s">
        <v>230</v>
      </c>
      <c r="B950" s="9" t="s">
        <v>115</v>
      </c>
      <c r="C950" s="9" t="str">
        <f t="shared" si="93"/>
        <v>NE WA (Ferry, Stevens, Lincoln, Pend Orielle)</v>
      </c>
      <c r="D950" s="5" t="s">
        <v>85</v>
      </c>
      <c r="E950" s="7" t="s">
        <v>22</v>
      </c>
      <c r="F950" s="46">
        <f t="shared" si="96"/>
        <v>150</v>
      </c>
      <c r="G950" s="8">
        <v>165</v>
      </c>
      <c r="H950" s="8">
        <v>145</v>
      </c>
      <c r="I950" s="8">
        <v>172</v>
      </c>
      <c r="J950" s="8">
        <v>162</v>
      </c>
      <c r="K950" s="8">
        <v>149</v>
      </c>
      <c r="L950" s="8">
        <v>160</v>
      </c>
      <c r="M950" s="8">
        <v>154</v>
      </c>
      <c r="N950" s="8">
        <v>170</v>
      </c>
      <c r="O950" s="8">
        <v>190</v>
      </c>
      <c r="P950" s="8">
        <v>173</v>
      </c>
      <c r="Q950" s="8">
        <v>184</v>
      </c>
      <c r="R950" s="8">
        <v>168</v>
      </c>
      <c r="S950" s="53">
        <v>0</v>
      </c>
      <c r="T950" s="53">
        <v>18</v>
      </c>
      <c r="U950" s="72">
        <f t="shared" si="94"/>
        <v>2160</v>
      </c>
      <c r="V950" s="13">
        <f t="shared" si="95"/>
        <v>733</v>
      </c>
      <c r="AH950">
        <v>53</v>
      </c>
      <c r="AI950" s="8">
        <v>203</v>
      </c>
      <c r="AJ950" s="8">
        <f t="shared" si="97"/>
        <v>150</v>
      </c>
    </row>
    <row r="951" spans="1:36">
      <c r="A951" s="9" t="s">
        <v>230</v>
      </c>
      <c r="B951" s="9" t="s">
        <v>115</v>
      </c>
      <c r="C951" s="9" t="str">
        <f t="shared" si="93"/>
        <v>Rural SW WA (Cowlitz-Grays Harbor -Lewis - Mason -Pacific-Wahkiakum)</v>
      </c>
      <c r="D951" s="5" t="s">
        <v>86</v>
      </c>
      <c r="E951" s="7" t="s">
        <v>23</v>
      </c>
      <c r="F951" s="46">
        <f t="shared" si="96"/>
        <v>677</v>
      </c>
      <c r="G951" s="8">
        <v>782</v>
      </c>
      <c r="H951" s="8">
        <v>693</v>
      </c>
      <c r="I951" s="8">
        <v>713</v>
      </c>
      <c r="J951" s="8">
        <v>750</v>
      </c>
      <c r="K951" s="8">
        <v>707</v>
      </c>
      <c r="L951" s="8">
        <v>696</v>
      </c>
      <c r="M951" s="8">
        <v>725</v>
      </c>
      <c r="N951" s="8">
        <v>831</v>
      </c>
      <c r="O951" s="8">
        <v>628</v>
      </c>
      <c r="P951" s="8">
        <v>645</v>
      </c>
      <c r="Q951" s="8">
        <v>621</v>
      </c>
      <c r="R951" s="8">
        <v>590</v>
      </c>
      <c r="S951" s="53">
        <v>32</v>
      </c>
      <c r="T951" s="53">
        <v>89</v>
      </c>
      <c r="U951" s="72">
        <f t="shared" si="94"/>
        <v>9179</v>
      </c>
      <c r="V951" s="13">
        <f t="shared" si="95"/>
        <v>2605</v>
      </c>
      <c r="AH951">
        <v>51</v>
      </c>
      <c r="AI951" s="8">
        <v>728</v>
      </c>
      <c r="AJ951" s="8">
        <f t="shared" si="97"/>
        <v>677</v>
      </c>
    </row>
    <row r="952" spans="1:36">
      <c r="A952" s="9" t="s">
        <v>230</v>
      </c>
      <c r="B952" s="9" t="s">
        <v>115</v>
      </c>
      <c r="C952" s="9" t="str">
        <f t="shared" si="93"/>
        <v>Chelan-Douglas-Okanogan</v>
      </c>
      <c r="D952" s="5" t="s">
        <v>87</v>
      </c>
      <c r="E952" s="7" t="s">
        <v>24</v>
      </c>
      <c r="F952" s="46">
        <f t="shared" si="96"/>
        <v>653</v>
      </c>
      <c r="G952" s="8">
        <v>710</v>
      </c>
      <c r="H952" s="8">
        <v>670</v>
      </c>
      <c r="I952" s="8">
        <v>738</v>
      </c>
      <c r="J952" s="8">
        <v>758</v>
      </c>
      <c r="K952" s="8">
        <v>786</v>
      </c>
      <c r="L952" s="8">
        <v>855</v>
      </c>
      <c r="M952" s="8">
        <v>1014</v>
      </c>
      <c r="N952" s="8">
        <v>965</v>
      </c>
      <c r="O952" s="8">
        <v>926</v>
      </c>
      <c r="P952" s="8">
        <v>879</v>
      </c>
      <c r="Q952" s="8">
        <v>875</v>
      </c>
      <c r="R952" s="8">
        <v>784</v>
      </c>
      <c r="S952" s="53">
        <v>0</v>
      </c>
      <c r="T952" s="53">
        <v>120</v>
      </c>
      <c r="U952" s="72">
        <f t="shared" si="94"/>
        <v>10733</v>
      </c>
      <c r="V952" s="13">
        <f t="shared" si="95"/>
        <v>3584</v>
      </c>
      <c r="AH952">
        <v>25</v>
      </c>
      <c r="AI952" s="8">
        <v>678</v>
      </c>
      <c r="AJ952" s="8">
        <f t="shared" si="97"/>
        <v>653</v>
      </c>
    </row>
    <row r="953" spans="1:36">
      <c r="A953" s="9" t="s">
        <v>230</v>
      </c>
      <c r="B953" s="9" t="s">
        <v>115</v>
      </c>
      <c r="C953" s="9" t="str">
        <f t="shared" si="93"/>
        <v>Rural SW WA (Cowlitz-Grays Harbor -Lewis - Mason -Pacific-Wahkiakum)</v>
      </c>
      <c r="D953" s="5" t="s">
        <v>88</v>
      </c>
      <c r="E953" s="7" t="s">
        <v>25</v>
      </c>
      <c r="F953" s="46">
        <f t="shared" si="96"/>
        <v>176</v>
      </c>
      <c r="G953" s="8">
        <v>199</v>
      </c>
      <c r="H953" s="8">
        <v>213</v>
      </c>
      <c r="I953" s="8">
        <v>177</v>
      </c>
      <c r="J953" s="8">
        <v>206</v>
      </c>
      <c r="K953" s="8">
        <v>194</v>
      </c>
      <c r="L953" s="8">
        <v>217</v>
      </c>
      <c r="M953" s="8">
        <v>241</v>
      </c>
      <c r="N953" s="8">
        <v>231</v>
      </c>
      <c r="O953" s="8">
        <v>258</v>
      </c>
      <c r="P953" s="8">
        <v>217</v>
      </c>
      <c r="Q953" s="8">
        <v>211</v>
      </c>
      <c r="R953" s="8">
        <v>221</v>
      </c>
      <c r="S953" s="53">
        <v>7</v>
      </c>
      <c r="T953" s="53">
        <v>28</v>
      </c>
      <c r="U953" s="72">
        <f t="shared" si="94"/>
        <v>2796</v>
      </c>
      <c r="V953" s="13">
        <f t="shared" si="95"/>
        <v>942</v>
      </c>
      <c r="AH953">
        <v>24</v>
      </c>
      <c r="AI953" s="8">
        <v>200</v>
      </c>
      <c r="AJ953" s="8">
        <f t="shared" si="97"/>
        <v>176</v>
      </c>
    </row>
    <row r="954" spans="1:36">
      <c r="A954" s="9" t="s">
        <v>230</v>
      </c>
      <c r="B954" s="9" t="s">
        <v>115</v>
      </c>
      <c r="C954" s="9" t="str">
        <f t="shared" si="93"/>
        <v>NE WA (Ferry, Stevens, Lincoln, Pend Orielle)</v>
      </c>
      <c r="D954" s="5" t="s">
        <v>89</v>
      </c>
      <c r="E954" s="7" t="s">
        <v>26</v>
      </c>
      <c r="F954" s="46">
        <f t="shared" si="96"/>
        <v>117</v>
      </c>
      <c r="G954" s="8">
        <v>133</v>
      </c>
      <c r="H954" s="8">
        <v>122</v>
      </c>
      <c r="I954" s="8">
        <v>126</v>
      </c>
      <c r="J954" s="8">
        <v>128</v>
      </c>
      <c r="K954" s="8">
        <v>123</v>
      </c>
      <c r="L954" s="8">
        <v>119</v>
      </c>
      <c r="M954" s="8">
        <v>133</v>
      </c>
      <c r="N954" s="8">
        <v>127</v>
      </c>
      <c r="O954" s="8">
        <v>141</v>
      </c>
      <c r="P954" s="8">
        <v>149</v>
      </c>
      <c r="Q954" s="8">
        <v>143</v>
      </c>
      <c r="R954" s="8">
        <v>127</v>
      </c>
      <c r="S954" s="53">
        <v>0</v>
      </c>
      <c r="T954" s="53">
        <v>6</v>
      </c>
      <c r="U954" s="72">
        <f t="shared" si="94"/>
        <v>1694</v>
      </c>
      <c r="V954" s="13">
        <f t="shared" si="95"/>
        <v>566</v>
      </c>
      <c r="AH954">
        <v>11</v>
      </c>
      <c r="AI954" s="8">
        <v>128</v>
      </c>
      <c r="AJ954" s="8">
        <f t="shared" si="97"/>
        <v>117</v>
      </c>
    </row>
    <row r="955" spans="1:36">
      <c r="A955" s="9" t="s">
        <v>230</v>
      </c>
      <c r="B955" s="9" t="s">
        <v>115</v>
      </c>
      <c r="C955" s="9" t="str">
        <f t="shared" si="93"/>
        <v>Pierce</v>
      </c>
      <c r="D955" s="5" t="s">
        <v>90</v>
      </c>
      <c r="E955" s="7" t="s">
        <v>27</v>
      </c>
      <c r="F955" s="46">
        <f t="shared" si="96"/>
        <v>9864</v>
      </c>
      <c r="G955" s="8">
        <v>10450</v>
      </c>
      <c r="H955" s="8">
        <v>9867</v>
      </c>
      <c r="I955" s="8">
        <v>10350</v>
      </c>
      <c r="J955" s="8">
        <v>10172</v>
      </c>
      <c r="K955" s="8">
        <v>9967</v>
      </c>
      <c r="L955" s="8">
        <v>10035</v>
      </c>
      <c r="M955" s="8">
        <v>10002</v>
      </c>
      <c r="N955" s="8">
        <v>10445</v>
      </c>
      <c r="O955" s="8">
        <v>10566</v>
      </c>
      <c r="P955" s="8">
        <v>10546</v>
      </c>
      <c r="Q955" s="8">
        <v>9664</v>
      </c>
      <c r="R955" s="8">
        <v>9330</v>
      </c>
      <c r="S955" s="53">
        <v>1025</v>
      </c>
      <c r="T955" s="53">
        <v>1603</v>
      </c>
      <c r="U955" s="72">
        <f t="shared" si="94"/>
        <v>133886</v>
      </c>
      <c r="V955" s="13">
        <f t="shared" si="95"/>
        <v>42734</v>
      </c>
      <c r="AH955">
        <v>301</v>
      </c>
      <c r="AI955" s="8">
        <v>10165</v>
      </c>
      <c r="AJ955" s="8">
        <f t="shared" si="97"/>
        <v>9864</v>
      </c>
    </row>
    <row r="956" spans="1:36">
      <c r="A956" s="9" t="s">
        <v>230</v>
      </c>
      <c r="B956" s="9" t="s">
        <v>115</v>
      </c>
      <c r="C956" s="9" t="str">
        <f t="shared" si="93"/>
        <v>Skagit-San Juan -Island</v>
      </c>
      <c r="D956" s="5" t="s">
        <v>91</v>
      </c>
      <c r="E956" s="7" t="s">
        <v>28</v>
      </c>
      <c r="F956" s="46">
        <f t="shared" si="96"/>
        <v>102</v>
      </c>
      <c r="G956" s="8">
        <v>115</v>
      </c>
      <c r="H956" s="8">
        <v>132</v>
      </c>
      <c r="I956" s="8">
        <v>127</v>
      </c>
      <c r="J956" s="8">
        <v>127</v>
      </c>
      <c r="K956" s="8">
        <v>130</v>
      </c>
      <c r="L956" s="8">
        <v>128</v>
      </c>
      <c r="M956" s="8">
        <v>151</v>
      </c>
      <c r="N956" s="8">
        <v>157</v>
      </c>
      <c r="O956" s="8">
        <v>134</v>
      </c>
      <c r="P956" s="8">
        <v>154</v>
      </c>
      <c r="Q956" s="8">
        <v>144</v>
      </c>
      <c r="R956" s="8">
        <v>142</v>
      </c>
      <c r="S956" s="53">
        <v>2</v>
      </c>
      <c r="T956" s="53">
        <v>2</v>
      </c>
      <c r="U956" s="72">
        <f t="shared" si="94"/>
        <v>1747</v>
      </c>
      <c r="V956" s="13">
        <f t="shared" si="95"/>
        <v>578</v>
      </c>
      <c r="AI956" s="8">
        <v>102</v>
      </c>
      <c r="AJ956" s="8">
        <f t="shared" si="97"/>
        <v>102</v>
      </c>
    </row>
    <row r="957" spans="1:36">
      <c r="A957" s="9" t="s">
        <v>230</v>
      </c>
      <c r="B957" s="9" t="s">
        <v>115</v>
      </c>
      <c r="C957" s="9" t="str">
        <f t="shared" si="93"/>
        <v>Skagit-San Juan -Island</v>
      </c>
      <c r="D957" s="5" t="s">
        <v>92</v>
      </c>
      <c r="E957" s="7" t="s">
        <v>29</v>
      </c>
      <c r="F957" s="46">
        <f t="shared" si="96"/>
        <v>1271</v>
      </c>
      <c r="G957" s="8">
        <v>1395</v>
      </c>
      <c r="H957" s="8">
        <v>1281</v>
      </c>
      <c r="I957" s="8">
        <v>1401</v>
      </c>
      <c r="J957" s="8">
        <v>1329</v>
      </c>
      <c r="K957" s="8">
        <v>1366</v>
      </c>
      <c r="L957" s="8">
        <v>1365</v>
      </c>
      <c r="M957" s="8">
        <v>1369</v>
      </c>
      <c r="N957" s="8">
        <v>1417</v>
      </c>
      <c r="O957" s="8">
        <v>1533</v>
      </c>
      <c r="P957" s="8">
        <v>1493</v>
      </c>
      <c r="Q957" s="8">
        <v>1553</v>
      </c>
      <c r="R957" s="8">
        <v>1627</v>
      </c>
      <c r="S957" s="53">
        <v>56</v>
      </c>
      <c r="T957" s="53">
        <v>170</v>
      </c>
      <c r="U957" s="72">
        <f t="shared" si="94"/>
        <v>18626</v>
      </c>
      <c r="V957" s="13">
        <f t="shared" si="95"/>
        <v>6432</v>
      </c>
      <c r="AH957">
        <v>27</v>
      </c>
      <c r="AI957" s="8">
        <v>1298</v>
      </c>
      <c r="AJ957" s="8">
        <f t="shared" si="97"/>
        <v>1271</v>
      </c>
    </row>
    <row r="958" spans="1:36">
      <c r="A958" s="9" t="s">
        <v>230</v>
      </c>
      <c r="B958" s="9" t="s">
        <v>115</v>
      </c>
      <c r="C958" s="9" t="str">
        <f t="shared" si="93"/>
        <v>Central WA (Grant-Kittitas-Klickitat-Skamania-Yakima)</v>
      </c>
      <c r="D958" s="5" t="s">
        <v>93</v>
      </c>
      <c r="E958" s="7" t="s">
        <v>30</v>
      </c>
      <c r="F958" s="46">
        <f t="shared" si="96"/>
        <v>78</v>
      </c>
      <c r="G958" s="8">
        <v>72</v>
      </c>
      <c r="H958" s="8">
        <v>73</v>
      </c>
      <c r="I958" s="8">
        <v>73</v>
      </c>
      <c r="J958" s="8">
        <v>96</v>
      </c>
      <c r="K958" s="8">
        <v>93</v>
      </c>
      <c r="L958" s="8">
        <v>89</v>
      </c>
      <c r="M958" s="8">
        <v>77</v>
      </c>
      <c r="N958" s="8">
        <v>85</v>
      </c>
      <c r="O958" s="8">
        <v>80</v>
      </c>
      <c r="P958" s="8">
        <v>88</v>
      </c>
      <c r="Q958" s="8">
        <v>60</v>
      </c>
      <c r="R958" s="8">
        <v>48</v>
      </c>
      <c r="S958" s="53">
        <v>12</v>
      </c>
      <c r="T958" s="53">
        <v>0</v>
      </c>
      <c r="U958" s="72">
        <f t="shared" si="94"/>
        <v>1024</v>
      </c>
      <c r="V958" s="13">
        <f t="shared" si="95"/>
        <v>288</v>
      </c>
      <c r="AH958">
        <v>19</v>
      </c>
      <c r="AI958" s="8">
        <v>97</v>
      </c>
      <c r="AJ958" s="8">
        <f t="shared" si="97"/>
        <v>78</v>
      </c>
    </row>
    <row r="959" spans="1:36">
      <c r="A959" s="9" t="s">
        <v>230</v>
      </c>
      <c r="B959" s="9" t="s">
        <v>115</v>
      </c>
      <c r="C959" s="9" t="str">
        <f t="shared" si="93"/>
        <v>Snohomish</v>
      </c>
      <c r="D959" s="5" t="s">
        <v>94</v>
      </c>
      <c r="E959" s="7" t="s">
        <v>31</v>
      </c>
      <c r="F959" s="46">
        <f t="shared" si="96"/>
        <v>7765</v>
      </c>
      <c r="G959" s="8">
        <v>8388</v>
      </c>
      <c r="H959" s="8">
        <v>7856</v>
      </c>
      <c r="I959" s="8">
        <v>8180</v>
      </c>
      <c r="J959" s="8">
        <v>8220</v>
      </c>
      <c r="K959" s="8">
        <v>7981</v>
      </c>
      <c r="L959" s="8">
        <v>8006</v>
      </c>
      <c r="M959" s="8">
        <v>7940</v>
      </c>
      <c r="N959" s="8">
        <v>8183</v>
      </c>
      <c r="O959" s="8">
        <v>8711</v>
      </c>
      <c r="P959" s="8">
        <v>8598</v>
      </c>
      <c r="Q959" s="8">
        <v>8156</v>
      </c>
      <c r="R959" s="8">
        <v>8082</v>
      </c>
      <c r="S959" s="53">
        <v>525</v>
      </c>
      <c r="T959" s="53">
        <v>1101</v>
      </c>
      <c r="U959" s="72">
        <f t="shared" si="94"/>
        <v>107692</v>
      </c>
      <c r="V959" s="13">
        <f t="shared" si="95"/>
        <v>35173</v>
      </c>
      <c r="AH959">
        <v>16</v>
      </c>
      <c r="AI959" s="8">
        <v>7781</v>
      </c>
      <c r="AJ959" s="8">
        <f t="shared" si="97"/>
        <v>7765</v>
      </c>
    </row>
    <row r="960" spans="1:36">
      <c r="A960" s="9" t="s">
        <v>230</v>
      </c>
      <c r="B960" s="9" t="s">
        <v>115</v>
      </c>
      <c r="C960" s="9" t="str">
        <f t="shared" si="93"/>
        <v>Spokane</v>
      </c>
      <c r="D960" s="5" t="s">
        <v>95</v>
      </c>
      <c r="E960" s="7" t="s">
        <v>32</v>
      </c>
      <c r="F960" s="46">
        <f t="shared" si="96"/>
        <v>5434</v>
      </c>
      <c r="G960" s="8">
        <v>5832</v>
      </c>
      <c r="H960" s="8">
        <v>5539</v>
      </c>
      <c r="I960" s="8">
        <v>5745</v>
      </c>
      <c r="J960" s="8">
        <v>5917</v>
      </c>
      <c r="K960" s="8">
        <v>5707</v>
      </c>
      <c r="L960" s="8">
        <v>5790</v>
      </c>
      <c r="M960" s="8">
        <v>5756</v>
      </c>
      <c r="N960" s="8">
        <v>5856</v>
      </c>
      <c r="O960" s="8">
        <v>6105</v>
      </c>
      <c r="P960" s="8">
        <v>6254</v>
      </c>
      <c r="Q960" s="8">
        <v>5892</v>
      </c>
      <c r="R960" s="8">
        <v>5774</v>
      </c>
      <c r="S960" s="53">
        <v>241</v>
      </c>
      <c r="T960" s="53">
        <v>736</v>
      </c>
      <c r="U960" s="72">
        <f t="shared" si="94"/>
        <v>76578</v>
      </c>
      <c r="V960" s="13">
        <f t="shared" si="95"/>
        <v>25002</v>
      </c>
      <c r="AH960">
        <v>123</v>
      </c>
      <c r="AI960" s="8">
        <v>5557</v>
      </c>
      <c r="AJ960" s="8">
        <f t="shared" si="97"/>
        <v>5434</v>
      </c>
    </row>
    <row r="961" spans="1:36">
      <c r="A961" s="9" t="s">
        <v>230</v>
      </c>
      <c r="B961" s="9" t="s">
        <v>115</v>
      </c>
      <c r="C961" s="9" t="str">
        <f t="shared" si="93"/>
        <v>NE WA (Ferry, Stevens, Lincoln, Pend Orielle)</v>
      </c>
      <c r="D961" s="5" t="s">
        <v>96</v>
      </c>
      <c r="E961" s="7" t="s">
        <v>33</v>
      </c>
      <c r="F961" s="46">
        <f t="shared" si="96"/>
        <v>438</v>
      </c>
      <c r="G961" s="8">
        <v>472</v>
      </c>
      <c r="H961" s="8">
        <v>425</v>
      </c>
      <c r="I961" s="8">
        <v>493</v>
      </c>
      <c r="J961" s="8">
        <v>514</v>
      </c>
      <c r="K961" s="8">
        <v>473</v>
      </c>
      <c r="L961" s="8">
        <v>514</v>
      </c>
      <c r="M961" s="8">
        <v>477</v>
      </c>
      <c r="N961" s="8">
        <v>539</v>
      </c>
      <c r="O961" s="8">
        <v>487</v>
      </c>
      <c r="P961" s="8">
        <v>508</v>
      </c>
      <c r="Q961" s="8">
        <v>391</v>
      </c>
      <c r="R961" s="8">
        <v>418</v>
      </c>
      <c r="S961" s="53">
        <v>83</v>
      </c>
      <c r="T961" s="53">
        <v>23</v>
      </c>
      <c r="U961" s="72">
        <f t="shared" si="94"/>
        <v>6255</v>
      </c>
      <c r="V961" s="13">
        <f t="shared" si="95"/>
        <v>1910</v>
      </c>
      <c r="AH961">
        <v>98</v>
      </c>
      <c r="AI961" s="8">
        <v>536</v>
      </c>
      <c r="AJ961" s="8">
        <f t="shared" si="97"/>
        <v>438</v>
      </c>
    </row>
    <row r="962" spans="1:36">
      <c r="A962" s="9" t="s">
        <v>230</v>
      </c>
      <c r="B962" s="9" t="s">
        <v>115</v>
      </c>
      <c r="C962" s="9" t="str">
        <f t="shared" si="93"/>
        <v>Thurston</v>
      </c>
      <c r="D962" s="5" t="s">
        <v>97</v>
      </c>
      <c r="E962" s="7" t="s">
        <v>34</v>
      </c>
      <c r="F962" s="46">
        <f t="shared" si="96"/>
        <v>2945</v>
      </c>
      <c r="G962" s="8">
        <v>3105</v>
      </c>
      <c r="H962" s="8">
        <v>2990</v>
      </c>
      <c r="I962" s="8">
        <v>3183</v>
      </c>
      <c r="J962" s="8">
        <v>3063</v>
      </c>
      <c r="K962" s="8">
        <v>3223</v>
      </c>
      <c r="L962" s="8">
        <v>3125</v>
      </c>
      <c r="M962" s="8">
        <v>3142</v>
      </c>
      <c r="N962" s="8">
        <v>3287</v>
      </c>
      <c r="O962" s="8">
        <v>3383</v>
      </c>
      <c r="P962" s="8">
        <v>3434</v>
      </c>
      <c r="Q962" s="8">
        <v>3233</v>
      </c>
      <c r="R962" s="8">
        <v>3299</v>
      </c>
      <c r="S962" s="53">
        <v>166</v>
      </c>
      <c r="T962" s="53">
        <v>448</v>
      </c>
      <c r="U962" s="72">
        <f t="shared" si="94"/>
        <v>42026</v>
      </c>
      <c r="V962" s="13">
        <f t="shared" si="95"/>
        <v>13963</v>
      </c>
      <c r="AH962">
        <v>54</v>
      </c>
      <c r="AI962" s="8">
        <v>2999</v>
      </c>
      <c r="AJ962" s="8">
        <f t="shared" si="97"/>
        <v>2945</v>
      </c>
    </row>
    <row r="963" spans="1:36">
      <c r="A963" s="9" t="s">
        <v>230</v>
      </c>
      <c r="B963" s="9" t="s">
        <v>115</v>
      </c>
      <c r="C963" s="9" t="str">
        <f t="shared" si="93"/>
        <v>Rural SW WA (Cowlitz-Grays Harbor -Lewis - Mason -Pacific-Wahkiakum)</v>
      </c>
      <c r="D963" s="5" t="s">
        <v>98</v>
      </c>
      <c r="E963" s="7" t="s">
        <v>35</v>
      </c>
      <c r="F963" s="46">
        <f t="shared" si="96"/>
        <v>27</v>
      </c>
      <c r="G963" s="8">
        <v>31</v>
      </c>
      <c r="H963" s="8">
        <v>26</v>
      </c>
      <c r="I963" s="8">
        <v>33</v>
      </c>
      <c r="J963" s="8">
        <v>36</v>
      </c>
      <c r="K963" s="8">
        <v>32</v>
      </c>
      <c r="L963" s="8">
        <v>24</v>
      </c>
      <c r="M963" s="8">
        <v>28</v>
      </c>
      <c r="N963" s="8">
        <v>34</v>
      </c>
      <c r="O963" s="8">
        <v>35</v>
      </c>
      <c r="P963" s="8">
        <v>33</v>
      </c>
      <c r="Q963" s="8">
        <v>40</v>
      </c>
      <c r="R963" s="8">
        <v>46</v>
      </c>
      <c r="S963" s="53">
        <v>0</v>
      </c>
      <c r="T963" s="53">
        <v>6</v>
      </c>
      <c r="U963" s="72">
        <f t="shared" si="94"/>
        <v>431</v>
      </c>
      <c r="V963" s="13">
        <f t="shared" si="95"/>
        <v>160</v>
      </c>
      <c r="AI963" s="8">
        <v>27</v>
      </c>
      <c r="AJ963" s="8">
        <f t="shared" si="97"/>
        <v>27</v>
      </c>
    </row>
    <row r="964" spans="1:36">
      <c r="A964" s="9" t="s">
        <v>230</v>
      </c>
      <c r="B964" s="9" t="s">
        <v>115</v>
      </c>
      <c r="C964" s="9" t="str">
        <f t="shared" si="93"/>
        <v>SE WA (Adams-Asotin-Columia-Garfield-Walla Walla-Whitman)</v>
      </c>
      <c r="D964" s="5" t="s">
        <v>99</v>
      </c>
      <c r="E964" s="7" t="s">
        <v>36</v>
      </c>
      <c r="F964" s="46">
        <f t="shared" si="96"/>
        <v>563</v>
      </c>
      <c r="G964" s="8">
        <v>580</v>
      </c>
      <c r="H964" s="8">
        <v>578</v>
      </c>
      <c r="I964" s="8">
        <v>629</v>
      </c>
      <c r="J964" s="8">
        <v>618</v>
      </c>
      <c r="K964" s="8">
        <v>615</v>
      </c>
      <c r="L964" s="8">
        <v>614</v>
      </c>
      <c r="M964" s="8">
        <v>629</v>
      </c>
      <c r="N964" s="8">
        <v>692</v>
      </c>
      <c r="O964" s="8">
        <v>698</v>
      </c>
      <c r="P964" s="8">
        <v>693</v>
      </c>
      <c r="Q964" s="8">
        <v>794</v>
      </c>
      <c r="R964" s="8">
        <v>741</v>
      </c>
      <c r="S964" s="53">
        <v>103</v>
      </c>
      <c r="T964" s="53">
        <v>51</v>
      </c>
      <c r="U964" s="72">
        <f t="shared" si="94"/>
        <v>8598</v>
      </c>
      <c r="V964" s="13">
        <f t="shared" si="95"/>
        <v>3080</v>
      </c>
      <c r="AH964">
        <v>97</v>
      </c>
      <c r="AI964" s="8">
        <v>660</v>
      </c>
      <c r="AJ964" s="8">
        <f t="shared" si="97"/>
        <v>563</v>
      </c>
    </row>
    <row r="965" spans="1:36">
      <c r="A965" s="9" t="s">
        <v>230</v>
      </c>
      <c r="B965" s="9" t="s">
        <v>115</v>
      </c>
      <c r="C965" s="9" t="str">
        <f t="shared" si="93"/>
        <v>Whatcom</v>
      </c>
      <c r="D965" s="5" t="s">
        <v>100</v>
      </c>
      <c r="E965" s="7" t="s">
        <v>37</v>
      </c>
      <c r="F965" s="46">
        <f t="shared" si="96"/>
        <v>1839</v>
      </c>
      <c r="G965" s="8">
        <v>2062</v>
      </c>
      <c r="H965" s="8">
        <v>2005</v>
      </c>
      <c r="I965" s="8">
        <v>1986</v>
      </c>
      <c r="J965" s="8">
        <v>2068</v>
      </c>
      <c r="K965" s="8">
        <v>2025</v>
      </c>
      <c r="L965" s="8">
        <v>2054</v>
      </c>
      <c r="M965" s="8">
        <v>2044</v>
      </c>
      <c r="N965" s="8">
        <v>2054</v>
      </c>
      <c r="O965" s="8">
        <v>2222</v>
      </c>
      <c r="P965" s="8">
        <v>2126</v>
      </c>
      <c r="Q965" s="8">
        <v>1980</v>
      </c>
      <c r="R965" s="8">
        <v>1936</v>
      </c>
      <c r="S965" s="53">
        <v>202</v>
      </c>
      <c r="T965" s="53">
        <v>394</v>
      </c>
      <c r="U965" s="72">
        <f t="shared" si="94"/>
        <v>26997</v>
      </c>
      <c r="V965" s="13">
        <f t="shared" si="95"/>
        <v>8860</v>
      </c>
      <c r="AH965">
        <v>457</v>
      </c>
      <c r="AI965" s="8">
        <v>2296</v>
      </c>
      <c r="AJ965" s="8">
        <f t="shared" si="97"/>
        <v>1839</v>
      </c>
    </row>
    <row r="966" spans="1:36">
      <c r="A966" s="9" t="s">
        <v>230</v>
      </c>
      <c r="B966" s="9" t="s">
        <v>115</v>
      </c>
      <c r="C966" s="9" t="str">
        <f t="shared" si="93"/>
        <v>SE WA (Adams-Asotin-Columia-Garfield-Walla Walla-Whitman)</v>
      </c>
      <c r="D966" s="5" t="s">
        <v>101</v>
      </c>
      <c r="E966" s="7" t="s">
        <v>38</v>
      </c>
      <c r="F966" s="46">
        <f t="shared" si="96"/>
        <v>349</v>
      </c>
      <c r="G966" s="8">
        <v>370</v>
      </c>
      <c r="H966" s="8">
        <v>359</v>
      </c>
      <c r="I966" s="8">
        <v>324</v>
      </c>
      <c r="J966" s="8">
        <v>352</v>
      </c>
      <c r="K966" s="8">
        <v>380</v>
      </c>
      <c r="L966" s="8">
        <v>358</v>
      </c>
      <c r="M966" s="8">
        <v>356</v>
      </c>
      <c r="N966" s="8">
        <v>311</v>
      </c>
      <c r="O966" s="8">
        <v>377</v>
      </c>
      <c r="P966" s="8">
        <v>374</v>
      </c>
      <c r="Q966" s="8">
        <v>327</v>
      </c>
      <c r="R966" s="8">
        <v>346</v>
      </c>
      <c r="S966" s="53">
        <v>2</v>
      </c>
      <c r="T966" s="53">
        <v>18</v>
      </c>
      <c r="U966" s="72">
        <f t="shared" si="94"/>
        <v>4603</v>
      </c>
      <c r="V966" s="13">
        <f t="shared" si="95"/>
        <v>1444</v>
      </c>
      <c r="AH966">
        <v>36</v>
      </c>
      <c r="AI966" s="8">
        <v>385</v>
      </c>
      <c r="AJ966" s="8">
        <f t="shared" si="97"/>
        <v>349</v>
      </c>
    </row>
    <row r="967" spans="1:36" s="19" customFormat="1">
      <c r="A967" s="19" t="s">
        <v>230</v>
      </c>
      <c r="B967" s="19" t="s">
        <v>115</v>
      </c>
      <c r="C967" s="19" t="str">
        <f t="shared" si="93"/>
        <v>Central WA (Grant-Kittitas-Klickitat-Skamania-Yakima)</v>
      </c>
      <c r="D967" s="38" t="s">
        <v>102</v>
      </c>
      <c r="E967" s="39" t="s">
        <v>39</v>
      </c>
      <c r="F967" s="46">
        <f t="shared" si="96"/>
        <v>3518</v>
      </c>
      <c r="G967" s="42">
        <v>3785</v>
      </c>
      <c r="H967" s="42">
        <v>3600</v>
      </c>
      <c r="I967" s="42">
        <v>3798</v>
      </c>
      <c r="J967" s="42">
        <v>3859</v>
      </c>
      <c r="K967" s="42">
        <v>3863</v>
      </c>
      <c r="L967" s="42">
        <v>4024</v>
      </c>
      <c r="M967" s="42">
        <v>4124</v>
      </c>
      <c r="N967" s="42">
        <v>4286</v>
      </c>
      <c r="O967" s="42">
        <v>4436</v>
      </c>
      <c r="P967" s="42">
        <v>4375</v>
      </c>
      <c r="Q967" s="42">
        <v>4433</v>
      </c>
      <c r="R967" s="42">
        <v>4531</v>
      </c>
      <c r="S967" s="54">
        <v>208</v>
      </c>
      <c r="T967" s="54">
        <v>264</v>
      </c>
      <c r="U967" s="72">
        <f t="shared" si="94"/>
        <v>53104</v>
      </c>
      <c r="V967" s="13">
        <f t="shared" si="95"/>
        <v>18247</v>
      </c>
      <c r="AH967" s="19">
        <v>278</v>
      </c>
      <c r="AI967" s="8">
        <v>3796</v>
      </c>
      <c r="AJ967" s="8">
        <f t="shared" si="97"/>
        <v>3518</v>
      </c>
    </row>
    <row r="968" spans="1:36">
      <c r="A968" s="9" t="s">
        <v>234</v>
      </c>
      <c r="B968" s="9" t="s">
        <v>115</v>
      </c>
      <c r="C968" s="36" t="str">
        <f t="shared" si="93"/>
        <v>SE WA (Adams-Asotin-Columia-Garfield-Walla Walla-Whitman)</v>
      </c>
      <c r="D968" s="5" t="s">
        <v>64</v>
      </c>
      <c r="E968" s="7" t="s">
        <v>1</v>
      </c>
      <c r="F968">
        <v>328</v>
      </c>
      <c r="G968">
        <v>389</v>
      </c>
      <c r="H968">
        <v>358</v>
      </c>
      <c r="I968">
        <v>336</v>
      </c>
      <c r="J968">
        <v>395</v>
      </c>
      <c r="K968">
        <v>394</v>
      </c>
      <c r="L968">
        <v>382</v>
      </c>
      <c r="M968">
        <v>437</v>
      </c>
      <c r="N968">
        <v>418</v>
      </c>
      <c r="O968">
        <v>420</v>
      </c>
      <c r="P968">
        <v>458</v>
      </c>
      <c r="Q968">
        <v>410</v>
      </c>
      <c r="R968">
        <v>386</v>
      </c>
      <c r="S968" s="47">
        <v>18</v>
      </c>
      <c r="T968" s="47">
        <v>6</v>
      </c>
      <c r="U968" s="72">
        <f t="shared" si="94"/>
        <v>5135</v>
      </c>
      <c r="V968" s="9">
        <f t="shared" si="95"/>
        <v>1698</v>
      </c>
    </row>
    <row r="969" spans="1:36">
      <c r="A969" s="9" t="s">
        <v>234</v>
      </c>
      <c r="B969" s="9" t="s">
        <v>115</v>
      </c>
      <c r="C969" s="36" t="str">
        <f t="shared" ref="C969:C1007" si="98">VLOOKUP(D969,$AL$4:$AN$42,3,)</f>
        <v>SE WA (Adams-Asotin-Columia-Garfield-Walla Walla-Whitman)</v>
      </c>
      <c r="D969" s="5" t="s">
        <v>65</v>
      </c>
      <c r="E969" s="7" t="s">
        <v>2</v>
      </c>
      <c r="F969">
        <v>212</v>
      </c>
      <c r="G969">
        <v>196</v>
      </c>
      <c r="H969">
        <v>228</v>
      </c>
      <c r="I969">
        <v>264</v>
      </c>
      <c r="J969">
        <v>235</v>
      </c>
      <c r="K969">
        <v>235</v>
      </c>
      <c r="L969">
        <v>223</v>
      </c>
      <c r="M969">
        <v>231</v>
      </c>
      <c r="N969">
        <v>214</v>
      </c>
      <c r="O969">
        <v>225</v>
      </c>
      <c r="P969">
        <v>273</v>
      </c>
      <c r="Q969">
        <v>243</v>
      </c>
      <c r="R969">
        <v>249</v>
      </c>
      <c r="S969" s="47">
        <v>9</v>
      </c>
      <c r="T969" s="47">
        <v>15</v>
      </c>
      <c r="U969" s="72">
        <f t="shared" si="94"/>
        <v>3052</v>
      </c>
      <c r="V969" s="9">
        <f t="shared" si="95"/>
        <v>1014</v>
      </c>
    </row>
    <row r="970" spans="1:36">
      <c r="A970" s="9" t="s">
        <v>234</v>
      </c>
      <c r="B970" s="9" t="s">
        <v>115</v>
      </c>
      <c r="C970" s="36" t="str">
        <f t="shared" si="98"/>
        <v>Benton-Franklin</v>
      </c>
      <c r="D970" s="5" t="s">
        <v>66</v>
      </c>
      <c r="E970" s="7" t="s">
        <v>3</v>
      </c>
      <c r="F970" s="83">
        <v>2404</v>
      </c>
      <c r="G970" s="83">
        <v>2660</v>
      </c>
      <c r="H970" s="83">
        <v>2802</v>
      </c>
      <c r="I970" s="83">
        <v>2719</v>
      </c>
      <c r="J970" s="83">
        <v>2834</v>
      </c>
      <c r="K970" s="83">
        <v>2752</v>
      </c>
      <c r="L970" s="83">
        <v>2943</v>
      </c>
      <c r="M970" s="83">
        <v>2934</v>
      </c>
      <c r="N970" s="83">
        <v>2876</v>
      </c>
      <c r="O970" s="83">
        <v>3118</v>
      </c>
      <c r="P970" s="83">
        <v>3094</v>
      </c>
      <c r="Q970" s="83">
        <v>3317</v>
      </c>
      <c r="R970" s="83">
        <v>3281</v>
      </c>
      <c r="S970" s="47">
        <v>167</v>
      </c>
      <c r="T970" s="47">
        <v>298</v>
      </c>
      <c r="U970" s="72">
        <f t="shared" si="94"/>
        <v>38199</v>
      </c>
      <c r="V970" s="9">
        <f t="shared" si="95"/>
        <v>13275</v>
      </c>
    </row>
    <row r="971" spans="1:36">
      <c r="A971" s="9" t="s">
        <v>234</v>
      </c>
      <c r="B971" s="9" t="s">
        <v>115</v>
      </c>
      <c r="C971" s="36" t="str">
        <f t="shared" si="98"/>
        <v>Chelan-Douglas-Okanogan</v>
      </c>
      <c r="D971" s="5" t="s">
        <v>67</v>
      </c>
      <c r="E971" s="7" t="s">
        <v>4</v>
      </c>
      <c r="F971">
        <v>785</v>
      </c>
      <c r="G971">
        <v>823</v>
      </c>
      <c r="H971">
        <v>940</v>
      </c>
      <c r="I971">
        <v>837</v>
      </c>
      <c r="J971">
        <v>875</v>
      </c>
      <c r="K971">
        <v>867</v>
      </c>
      <c r="L971">
        <v>968</v>
      </c>
      <c r="M971">
        <v>983</v>
      </c>
      <c r="N971" s="83">
        <v>1030</v>
      </c>
      <c r="O971" s="83">
        <v>1049</v>
      </c>
      <c r="P971" s="83">
        <v>1080</v>
      </c>
      <c r="Q971">
        <v>966</v>
      </c>
      <c r="R971" s="83">
        <v>1045</v>
      </c>
      <c r="S971" s="47">
        <v>83</v>
      </c>
      <c r="T971" s="47">
        <v>168</v>
      </c>
      <c r="U971" s="72">
        <f t="shared" si="94"/>
        <v>12499</v>
      </c>
      <c r="V971" s="9">
        <f t="shared" si="95"/>
        <v>4391</v>
      </c>
    </row>
    <row r="972" spans="1:36">
      <c r="A972" s="9" t="s">
        <v>234</v>
      </c>
      <c r="B972" s="9" t="s">
        <v>115</v>
      </c>
      <c r="C972" s="36" t="str">
        <f t="shared" si="98"/>
        <v>Clallam-Jefferson-Kitsap</v>
      </c>
      <c r="D972" s="5" t="s">
        <v>68</v>
      </c>
      <c r="E972" s="7" t="s">
        <v>5</v>
      </c>
      <c r="F972">
        <v>621</v>
      </c>
      <c r="G972">
        <v>581</v>
      </c>
      <c r="H972">
        <v>713</v>
      </c>
      <c r="I972">
        <v>656</v>
      </c>
      <c r="J972">
        <v>639</v>
      </c>
      <c r="K972">
        <v>658</v>
      </c>
      <c r="L972">
        <v>720</v>
      </c>
      <c r="M972">
        <v>783</v>
      </c>
      <c r="N972">
        <v>834</v>
      </c>
      <c r="O972">
        <v>913</v>
      </c>
      <c r="P972" s="83">
        <v>1069</v>
      </c>
      <c r="Q972" s="83">
        <v>1047</v>
      </c>
      <c r="R972" s="83">
        <v>1148</v>
      </c>
      <c r="S972" s="47">
        <v>4</v>
      </c>
      <c r="T972" s="47">
        <v>137</v>
      </c>
      <c r="U972" s="72">
        <f t="shared" si="94"/>
        <v>10523</v>
      </c>
      <c r="V972" s="9">
        <f t="shared" si="95"/>
        <v>4318</v>
      </c>
    </row>
    <row r="973" spans="1:36">
      <c r="A973" s="9" t="s">
        <v>234</v>
      </c>
      <c r="B973" s="9" t="s">
        <v>115</v>
      </c>
      <c r="C973" s="36" t="str">
        <f t="shared" si="98"/>
        <v>Clark</v>
      </c>
      <c r="D973" s="5" t="s">
        <v>69</v>
      </c>
      <c r="E973" s="6" t="s">
        <v>6</v>
      </c>
      <c r="F973" s="83">
        <v>4736</v>
      </c>
      <c r="G973" s="83">
        <v>5030</v>
      </c>
      <c r="H973" s="83">
        <v>5331</v>
      </c>
      <c r="I973" s="83">
        <v>5409</v>
      </c>
      <c r="J973" s="83">
        <v>5357</v>
      </c>
      <c r="K973" s="83">
        <v>5547</v>
      </c>
      <c r="L973" s="83">
        <v>5558</v>
      </c>
      <c r="M973" s="83">
        <v>5688</v>
      </c>
      <c r="N973" s="83">
        <v>5821</v>
      </c>
      <c r="O973" s="83">
        <v>6177</v>
      </c>
      <c r="P973" s="83">
        <v>6335</v>
      </c>
      <c r="Q973" s="83">
        <v>6514</v>
      </c>
      <c r="R973" s="83">
        <v>6223</v>
      </c>
      <c r="S973" s="47">
        <v>328</v>
      </c>
      <c r="T973" s="47">
        <v>601</v>
      </c>
      <c r="U973" s="72">
        <f t="shared" si="94"/>
        <v>74655</v>
      </c>
      <c r="V973" s="9">
        <f t="shared" si="95"/>
        <v>26178</v>
      </c>
    </row>
    <row r="974" spans="1:36">
      <c r="A974" s="9" t="s">
        <v>234</v>
      </c>
      <c r="B974" s="9" t="s">
        <v>115</v>
      </c>
      <c r="C974" s="36" t="str">
        <f t="shared" si="98"/>
        <v>SE WA (Adams-Asotin-Columia-Garfield-Walla Walla-Whitman)</v>
      </c>
      <c r="D974" s="5" t="s">
        <v>70</v>
      </c>
      <c r="E974" s="6" t="s">
        <v>7</v>
      </c>
      <c r="F974">
        <v>76</v>
      </c>
      <c r="G974">
        <v>74</v>
      </c>
      <c r="H974">
        <v>63</v>
      </c>
      <c r="I974">
        <v>59</v>
      </c>
      <c r="J974">
        <v>58</v>
      </c>
      <c r="K974">
        <v>62</v>
      </c>
      <c r="L974">
        <v>61</v>
      </c>
      <c r="M974">
        <v>90</v>
      </c>
      <c r="N974">
        <v>107</v>
      </c>
      <c r="O974">
        <v>88</v>
      </c>
      <c r="P974">
        <v>85</v>
      </c>
      <c r="Q974">
        <v>78</v>
      </c>
      <c r="R974">
        <v>49</v>
      </c>
      <c r="S974" s="47">
        <v>4</v>
      </c>
      <c r="T974" s="47">
        <v>3</v>
      </c>
      <c r="U974" s="72">
        <f t="shared" si="94"/>
        <v>957</v>
      </c>
      <c r="V974" s="9">
        <f t="shared" si="95"/>
        <v>307</v>
      </c>
    </row>
    <row r="975" spans="1:36">
      <c r="A975" s="9" t="s">
        <v>234</v>
      </c>
      <c r="B975" s="9" t="s">
        <v>115</v>
      </c>
      <c r="C975" s="36" t="str">
        <f t="shared" si="98"/>
        <v>Rural SW WA (Cowlitz-Grays Harbor -Lewis - Mason -Pacific-Wahkiakum)</v>
      </c>
      <c r="D975" s="5" t="s">
        <v>71</v>
      </c>
      <c r="E975" s="6" t="s">
        <v>8</v>
      </c>
      <c r="F975" s="83">
        <v>1132</v>
      </c>
      <c r="G975" s="83">
        <v>1267</v>
      </c>
      <c r="H975" s="83">
        <v>1285</v>
      </c>
      <c r="I975" s="83">
        <v>1239</v>
      </c>
      <c r="J975" s="83">
        <v>1296</v>
      </c>
      <c r="K975" s="83">
        <v>1287</v>
      </c>
      <c r="L975" s="83">
        <v>1265</v>
      </c>
      <c r="M975" s="83">
        <v>1282</v>
      </c>
      <c r="N975" s="83">
        <v>1292</v>
      </c>
      <c r="O975" s="83">
        <v>1357</v>
      </c>
      <c r="P975" s="83">
        <v>1393</v>
      </c>
      <c r="Q975" s="83">
        <v>1303</v>
      </c>
      <c r="R975" s="83">
        <v>1177</v>
      </c>
      <c r="S975" s="47">
        <v>111</v>
      </c>
      <c r="T975" s="47">
        <v>135</v>
      </c>
      <c r="U975" s="72">
        <f t="shared" si="94"/>
        <v>16821</v>
      </c>
      <c r="V975" s="9">
        <f t="shared" si="95"/>
        <v>5476</v>
      </c>
    </row>
    <row r="976" spans="1:36">
      <c r="A976" s="9" t="s">
        <v>234</v>
      </c>
      <c r="B976" s="9" t="s">
        <v>115</v>
      </c>
      <c r="C976" s="36" t="str">
        <f t="shared" si="98"/>
        <v>Chelan-Douglas-Okanogan</v>
      </c>
      <c r="D976" s="5" t="s">
        <v>72</v>
      </c>
      <c r="E976" s="6" t="s">
        <v>9</v>
      </c>
      <c r="F976">
        <v>501</v>
      </c>
      <c r="G976">
        <v>503</v>
      </c>
      <c r="H976">
        <v>507</v>
      </c>
      <c r="I976">
        <v>491</v>
      </c>
      <c r="J976">
        <v>545</v>
      </c>
      <c r="K976">
        <v>511</v>
      </c>
      <c r="L976">
        <v>505</v>
      </c>
      <c r="M976">
        <v>582</v>
      </c>
      <c r="N976">
        <v>557</v>
      </c>
      <c r="O976">
        <v>559</v>
      </c>
      <c r="P976">
        <v>650</v>
      </c>
      <c r="Q976">
        <v>570</v>
      </c>
      <c r="R976">
        <v>548</v>
      </c>
      <c r="S976" s="47">
        <v>0</v>
      </c>
      <c r="T976" s="47">
        <v>78</v>
      </c>
      <c r="U976" s="72">
        <f t="shared" si="94"/>
        <v>7107</v>
      </c>
      <c r="V976" s="9">
        <f t="shared" si="95"/>
        <v>2405</v>
      </c>
    </row>
    <row r="977" spans="1:22">
      <c r="A977" s="9" t="s">
        <v>234</v>
      </c>
      <c r="B977" s="9" t="s">
        <v>115</v>
      </c>
      <c r="C977" s="36" t="str">
        <f t="shared" si="98"/>
        <v>NE WA (Ferry, Stevens, Lincoln, Pend Orielle)</v>
      </c>
      <c r="D977" s="5" t="s">
        <v>73</v>
      </c>
      <c r="E977" s="6" t="s">
        <v>10</v>
      </c>
      <c r="F977">
        <v>62</v>
      </c>
      <c r="G977">
        <v>83</v>
      </c>
      <c r="H977">
        <v>65</v>
      </c>
      <c r="I977">
        <v>65</v>
      </c>
      <c r="J977">
        <v>66</v>
      </c>
      <c r="K977">
        <v>57</v>
      </c>
      <c r="L977">
        <v>72</v>
      </c>
      <c r="M977">
        <v>62</v>
      </c>
      <c r="N977">
        <v>73</v>
      </c>
      <c r="O977">
        <v>58</v>
      </c>
      <c r="P977">
        <v>60</v>
      </c>
      <c r="Q977">
        <v>78</v>
      </c>
      <c r="R977">
        <v>76</v>
      </c>
      <c r="S977" s="47">
        <v>50</v>
      </c>
      <c r="T977" s="47">
        <v>8</v>
      </c>
      <c r="U977" s="72">
        <f t="shared" si="94"/>
        <v>935</v>
      </c>
      <c r="V977" s="9">
        <f t="shared" si="95"/>
        <v>330</v>
      </c>
    </row>
    <row r="978" spans="1:22">
      <c r="A978" s="9" t="s">
        <v>234</v>
      </c>
      <c r="B978" s="9" t="s">
        <v>115</v>
      </c>
      <c r="C978" s="36" t="str">
        <f t="shared" si="98"/>
        <v>Benton-Franklin</v>
      </c>
      <c r="D978" s="5" t="s">
        <v>74</v>
      </c>
      <c r="E978" s="6" t="s">
        <v>11</v>
      </c>
      <c r="F978" s="83">
        <v>1445</v>
      </c>
      <c r="G978" s="83">
        <v>1499</v>
      </c>
      <c r="H978" s="83">
        <v>1538</v>
      </c>
      <c r="I978" s="83">
        <v>1451</v>
      </c>
      <c r="J978" s="83">
        <v>1500</v>
      </c>
      <c r="K978" s="83">
        <v>1581</v>
      </c>
      <c r="L978" s="83">
        <v>1575</v>
      </c>
      <c r="M978" s="83">
        <v>1570</v>
      </c>
      <c r="N978" s="83">
        <v>1599</v>
      </c>
      <c r="O978" s="83">
        <v>1693</v>
      </c>
      <c r="P978" s="83">
        <v>1686</v>
      </c>
      <c r="Q978" s="83">
        <v>1646</v>
      </c>
      <c r="R978" s="83">
        <v>1705</v>
      </c>
      <c r="S978" s="47">
        <v>44</v>
      </c>
      <c r="T978" s="47">
        <v>210</v>
      </c>
      <c r="U978" s="72">
        <f t="shared" si="94"/>
        <v>20742</v>
      </c>
      <c r="V978" s="9">
        <f t="shared" si="95"/>
        <v>6984</v>
      </c>
    </row>
    <row r="979" spans="1:22">
      <c r="A979" s="9" t="s">
        <v>234</v>
      </c>
      <c r="B979" s="9" t="s">
        <v>115</v>
      </c>
      <c r="C979" s="36" t="str">
        <f t="shared" si="98"/>
        <v>SE WA (Adams-Asotin-Columia-Garfield-Walla Walla-Whitman)</v>
      </c>
      <c r="D979" s="5" t="s">
        <v>75</v>
      </c>
      <c r="E979" s="6" t="s">
        <v>12</v>
      </c>
      <c r="F979">
        <v>17</v>
      </c>
      <c r="G979">
        <v>33</v>
      </c>
      <c r="H979">
        <v>34</v>
      </c>
      <c r="I979">
        <v>28</v>
      </c>
      <c r="J979">
        <v>19</v>
      </c>
      <c r="K979">
        <v>24</v>
      </c>
      <c r="L979">
        <v>34</v>
      </c>
      <c r="M979">
        <v>23</v>
      </c>
      <c r="N979">
        <v>22</v>
      </c>
      <c r="O979">
        <v>24</v>
      </c>
      <c r="P979">
        <v>28</v>
      </c>
      <c r="Q979">
        <v>19</v>
      </c>
      <c r="R979">
        <v>21</v>
      </c>
      <c r="S979" s="47">
        <v>0</v>
      </c>
      <c r="T979" s="47">
        <v>1</v>
      </c>
      <c r="U979" s="72">
        <f t="shared" si="94"/>
        <v>327</v>
      </c>
      <c r="V979" s="9">
        <f t="shared" si="95"/>
        <v>93</v>
      </c>
    </row>
    <row r="980" spans="1:22">
      <c r="A980" s="9" t="s">
        <v>234</v>
      </c>
      <c r="B980" s="9" t="s">
        <v>115</v>
      </c>
      <c r="C980" s="36" t="str">
        <f t="shared" si="98"/>
        <v>Central WA (Grant-Kittitas-Klickitat-Skamania-Yakima)</v>
      </c>
      <c r="D980" s="5" t="s">
        <v>76</v>
      </c>
      <c r="E980" s="6" t="s">
        <v>13</v>
      </c>
      <c r="F980" s="83">
        <v>1426</v>
      </c>
      <c r="G980" s="83">
        <v>1425</v>
      </c>
      <c r="H980" s="83">
        <v>1557</v>
      </c>
      <c r="I980" s="83">
        <v>1484</v>
      </c>
      <c r="J980" s="83">
        <v>1508</v>
      </c>
      <c r="K980" s="83">
        <v>1549</v>
      </c>
      <c r="L980" s="83">
        <v>1619</v>
      </c>
      <c r="M980" s="83">
        <v>1730</v>
      </c>
      <c r="N980" s="83">
        <v>1643</v>
      </c>
      <c r="O980" s="83">
        <v>1718</v>
      </c>
      <c r="P980" s="83">
        <v>1786</v>
      </c>
      <c r="Q980" s="83">
        <v>1720</v>
      </c>
      <c r="R980" s="83">
        <v>1736</v>
      </c>
      <c r="S980" s="47">
        <v>123</v>
      </c>
      <c r="T980" s="47">
        <v>137</v>
      </c>
      <c r="U980" s="72">
        <f t="shared" si="94"/>
        <v>21161</v>
      </c>
      <c r="V980" s="9">
        <f t="shared" si="95"/>
        <v>7220</v>
      </c>
    </row>
    <row r="981" spans="1:22">
      <c r="A981" s="9" t="s">
        <v>234</v>
      </c>
      <c r="B981" s="9" t="s">
        <v>115</v>
      </c>
      <c r="C981" s="36" t="str">
        <f t="shared" si="98"/>
        <v>Rural SW WA (Cowlitz-Grays Harbor -Lewis - Mason -Pacific-Wahkiakum)</v>
      </c>
      <c r="D981" s="5" t="s">
        <v>77</v>
      </c>
      <c r="E981" s="6" t="s">
        <v>14</v>
      </c>
      <c r="F981">
        <v>724</v>
      </c>
      <c r="G981">
        <v>721</v>
      </c>
      <c r="H981">
        <v>827</v>
      </c>
      <c r="I981">
        <v>733</v>
      </c>
      <c r="J981">
        <v>744</v>
      </c>
      <c r="K981">
        <v>800</v>
      </c>
      <c r="L981">
        <v>808</v>
      </c>
      <c r="M981">
        <v>810</v>
      </c>
      <c r="N981">
        <v>868</v>
      </c>
      <c r="O981">
        <v>867</v>
      </c>
      <c r="P981">
        <v>838</v>
      </c>
      <c r="Q981">
        <v>815</v>
      </c>
      <c r="R981">
        <v>691</v>
      </c>
      <c r="S981" s="47">
        <v>128</v>
      </c>
      <c r="T981" s="47">
        <v>109</v>
      </c>
      <c r="U981" s="72">
        <f t="shared" si="94"/>
        <v>10483</v>
      </c>
      <c r="V981" s="9">
        <f t="shared" si="95"/>
        <v>3448</v>
      </c>
    </row>
    <row r="982" spans="1:22">
      <c r="A982" s="9" t="s">
        <v>234</v>
      </c>
      <c r="B982" s="9" t="s">
        <v>115</v>
      </c>
      <c r="C982" s="36" t="str">
        <f t="shared" si="98"/>
        <v>Skagit-San Juan -Island</v>
      </c>
      <c r="D982" s="5" t="s">
        <v>78</v>
      </c>
      <c r="E982" s="7" t="s">
        <v>15</v>
      </c>
      <c r="F982">
        <v>527</v>
      </c>
      <c r="G982">
        <v>659</v>
      </c>
      <c r="H982">
        <v>616</v>
      </c>
      <c r="I982">
        <v>622</v>
      </c>
      <c r="J982">
        <v>632</v>
      </c>
      <c r="K982">
        <v>579</v>
      </c>
      <c r="L982">
        <v>577</v>
      </c>
      <c r="M982">
        <v>593</v>
      </c>
      <c r="N982">
        <v>574</v>
      </c>
      <c r="O982">
        <v>562</v>
      </c>
      <c r="P982">
        <v>616</v>
      </c>
      <c r="Q982">
        <v>580</v>
      </c>
      <c r="R982">
        <v>575</v>
      </c>
      <c r="S982" s="47">
        <v>70</v>
      </c>
      <c r="T982" s="47">
        <v>90</v>
      </c>
      <c r="U982" s="72">
        <f t="shared" si="94"/>
        <v>7872</v>
      </c>
      <c r="V982" s="9">
        <f t="shared" si="95"/>
        <v>2493</v>
      </c>
    </row>
    <row r="983" spans="1:22">
      <c r="A983" s="9" t="s">
        <v>234</v>
      </c>
      <c r="B983" s="9" t="s">
        <v>115</v>
      </c>
      <c r="C983" s="36" t="str">
        <f t="shared" si="98"/>
        <v>Clallam-Jefferson-Kitsap</v>
      </c>
      <c r="D983" s="5" t="s">
        <v>79</v>
      </c>
      <c r="E983" s="6" t="s">
        <v>16</v>
      </c>
      <c r="F983">
        <v>175</v>
      </c>
      <c r="G983">
        <v>218</v>
      </c>
      <c r="H983">
        <v>210</v>
      </c>
      <c r="I983">
        <v>215</v>
      </c>
      <c r="J983">
        <v>217</v>
      </c>
      <c r="K983">
        <v>227</v>
      </c>
      <c r="L983">
        <v>231</v>
      </c>
      <c r="M983">
        <v>217</v>
      </c>
      <c r="N983">
        <v>220</v>
      </c>
      <c r="O983">
        <v>180</v>
      </c>
      <c r="P983">
        <v>186</v>
      </c>
      <c r="Q983">
        <v>175</v>
      </c>
      <c r="R983">
        <v>177</v>
      </c>
      <c r="S983" s="47">
        <v>0</v>
      </c>
      <c r="T983" s="47">
        <v>17</v>
      </c>
      <c r="U983" s="72">
        <f t="shared" si="94"/>
        <v>2665</v>
      </c>
      <c r="V983" s="9">
        <f t="shared" si="95"/>
        <v>735</v>
      </c>
    </row>
    <row r="984" spans="1:22">
      <c r="A984" s="9" t="s">
        <v>234</v>
      </c>
      <c r="B984" s="9" t="s">
        <v>115</v>
      </c>
      <c r="C984" s="36" t="str">
        <f t="shared" si="98"/>
        <v>King</v>
      </c>
      <c r="D984" s="4" t="s">
        <v>80</v>
      </c>
      <c r="E984" s="7" t="s">
        <v>17</v>
      </c>
      <c r="F984" s="83">
        <v>19062</v>
      </c>
      <c r="G984" s="83">
        <v>20639</v>
      </c>
      <c r="H984" s="83">
        <v>21477</v>
      </c>
      <c r="I984" s="83">
        <v>20519</v>
      </c>
      <c r="J984" s="83">
        <v>21522</v>
      </c>
      <c r="K984" s="83">
        <v>21624</v>
      </c>
      <c r="L984" s="83">
        <v>21102</v>
      </c>
      <c r="M984" s="83">
        <v>21004</v>
      </c>
      <c r="N984" s="83">
        <v>21176</v>
      </c>
      <c r="O984" s="83">
        <v>22726</v>
      </c>
      <c r="P984" s="83">
        <v>23198</v>
      </c>
      <c r="Q984" s="83">
        <v>21689</v>
      </c>
      <c r="R984" s="83">
        <v>20570</v>
      </c>
      <c r="S984" s="47">
        <v>1738</v>
      </c>
      <c r="T984" s="47">
        <v>4177</v>
      </c>
      <c r="U984" s="72">
        <f t="shared" si="94"/>
        <v>282223</v>
      </c>
      <c r="V984" s="9">
        <f t="shared" si="95"/>
        <v>94098</v>
      </c>
    </row>
    <row r="985" spans="1:22">
      <c r="A985" s="9" t="s">
        <v>234</v>
      </c>
      <c r="B985" s="9" t="s">
        <v>115</v>
      </c>
      <c r="C985" s="36" t="str">
        <f t="shared" si="98"/>
        <v>Clallam-Jefferson-Kitsap</v>
      </c>
      <c r="D985" s="5" t="s">
        <v>81</v>
      </c>
      <c r="E985" s="7" t="s">
        <v>18</v>
      </c>
      <c r="F985" s="83">
        <v>2368</v>
      </c>
      <c r="G985" s="83">
        <v>2484</v>
      </c>
      <c r="H985" s="83">
        <v>2651</v>
      </c>
      <c r="I985" s="83">
        <v>2544</v>
      </c>
      <c r="J985" s="83">
        <v>2605</v>
      </c>
      <c r="K985" s="83">
        <v>2629</v>
      </c>
      <c r="L985" s="83">
        <v>2534</v>
      </c>
      <c r="M985" s="83">
        <v>2495</v>
      </c>
      <c r="N985" s="83">
        <v>2554</v>
      </c>
      <c r="O985" s="83">
        <v>2679</v>
      </c>
      <c r="P985" s="83">
        <v>2790</v>
      </c>
      <c r="Q985" s="83">
        <v>2721</v>
      </c>
      <c r="R985" s="83">
        <v>2757</v>
      </c>
      <c r="S985" s="47">
        <v>0</v>
      </c>
      <c r="T985" s="47">
        <v>566</v>
      </c>
      <c r="U985" s="72">
        <f t="shared" si="94"/>
        <v>34377</v>
      </c>
      <c r="V985" s="9">
        <f t="shared" si="95"/>
        <v>11513</v>
      </c>
    </row>
    <row r="986" spans="1:22">
      <c r="A986" s="9" t="s">
        <v>234</v>
      </c>
      <c r="B986" s="9" t="s">
        <v>115</v>
      </c>
      <c r="C986" s="36" t="str">
        <f t="shared" si="98"/>
        <v>Central WA (Grant-Kittitas-Klickitat-Skamania-Yakima)</v>
      </c>
      <c r="D986" s="5" t="s">
        <v>82</v>
      </c>
      <c r="E986" s="7" t="s">
        <v>19</v>
      </c>
      <c r="F986">
        <v>350</v>
      </c>
      <c r="G986">
        <v>371</v>
      </c>
      <c r="H986">
        <v>409</v>
      </c>
      <c r="I986">
        <v>401</v>
      </c>
      <c r="J986">
        <v>338</v>
      </c>
      <c r="K986">
        <v>385</v>
      </c>
      <c r="L986">
        <v>394</v>
      </c>
      <c r="M986">
        <v>423</v>
      </c>
      <c r="N986">
        <v>419</v>
      </c>
      <c r="O986">
        <v>430</v>
      </c>
      <c r="P986">
        <v>425</v>
      </c>
      <c r="Q986">
        <v>398</v>
      </c>
      <c r="R986">
        <v>353</v>
      </c>
      <c r="S986" s="47">
        <v>17</v>
      </c>
      <c r="T986" s="47">
        <v>45</v>
      </c>
      <c r="U986" s="72">
        <f t="shared" si="94"/>
        <v>5158</v>
      </c>
      <c r="V986" s="9">
        <f t="shared" si="95"/>
        <v>1668</v>
      </c>
    </row>
    <row r="987" spans="1:22">
      <c r="A987" s="9" t="s">
        <v>234</v>
      </c>
      <c r="B987" s="9" t="s">
        <v>115</v>
      </c>
      <c r="C987" s="36" t="str">
        <f t="shared" si="98"/>
        <v>Central WA (Grant-Kittitas-Klickitat-Skamania-Yakima)</v>
      </c>
      <c r="D987" s="5" t="s">
        <v>83</v>
      </c>
      <c r="E987" s="7" t="s">
        <v>20</v>
      </c>
      <c r="F987">
        <v>256</v>
      </c>
      <c r="G987">
        <v>262</v>
      </c>
      <c r="H987">
        <v>298</v>
      </c>
      <c r="I987">
        <v>218</v>
      </c>
      <c r="J987">
        <v>270</v>
      </c>
      <c r="K987">
        <v>296</v>
      </c>
      <c r="L987">
        <v>324</v>
      </c>
      <c r="M987">
        <v>377</v>
      </c>
      <c r="N987">
        <v>411</v>
      </c>
      <c r="O987">
        <v>502</v>
      </c>
      <c r="P987">
        <v>591</v>
      </c>
      <c r="Q987">
        <v>559</v>
      </c>
      <c r="R987">
        <v>524</v>
      </c>
      <c r="S987" s="47">
        <v>0</v>
      </c>
      <c r="T987" s="47">
        <v>19</v>
      </c>
      <c r="U987" s="72">
        <f t="shared" si="94"/>
        <v>4907</v>
      </c>
      <c r="V987" s="9">
        <f t="shared" si="95"/>
        <v>2195</v>
      </c>
    </row>
    <row r="988" spans="1:22">
      <c r="A988" s="9" t="s">
        <v>234</v>
      </c>
      <c r="B988" s="9" t="s">
        <v>115</v>
      </c>
      <c r="C988" s="36" t="str">
        <f t="shared" si="98"/>
        <v>Rural SW WA (Cowlitz-Grays Harbor -Lewis - Mason -Pacific-Wahkiakum)</v>
      </c>
      <c r="D988" s="5" t="s">
        <v>84</v>
      </c>
      <c r="E988" s="7" t="s">
        <v>21</v>
      </c>
      <c r="F988">
        <v>841</v>
      </c>
      <c r="G988">
        <v>890</v>
      </c>
      <c r="H988">
        <v>926</v>
      </c>
      <c r="I988">
        <v>882</v>
      </c>
      <c r="J988">
        <v>903</v>
      </c>
      <c r="K988">
        <v>927</v>
      </c>
      <c r="L988">
        <v>903</v>
      </c>
      <c r="M988">
        <v>928</v>
      </c>
      <c r="N988">
        <v>958</v>
      </c>
      <c r="O988" s="83">
        <v>1030</v>
      </c>
      <c r="P988" s="83">
        <v>1013</v>
      </c>
      <c r="Q988">
        <v>929</v>
      </c>
      <c r="R988">
        <v>892</v>
      </c>
      <c r="S988" s="47">
        <v>37</v>
      </c>
      <c r="T988" s="47">
        <v>190</v>
      </c>
      <c r="U988" s="72">
        <f t="shared" si="94"/>
        <v>12249</v>
      </c>
      <c r="V988" s="9">
        <f t="shared" si="95"/>
        <v>4091</v>
      </c>
    </row>
    <row r="989" spans="1:22">
      <c r="A989" s="9" t="s">
        <v>234</v>
      </c>
      <c r="B989" s="9" t="s">
        <v>115</v>
      </c>
      <c r="C989" s="36" t="str">
        <f t="shared" si="98"/>
        <v>NE WA (Ferry, Stevens, Lincoln, Pend Orielle)</v>
      </c>
      <c r="D989" s="5" t="s">
        <v>85</v>
      </c>
      <c r="E989" s="7" t="s">
        <v>22</v>
      </c>
      <c r="F989">
        <v>153</v>
      </c>
      <c r="G989">
        <v>151</v>
      </c>
      <c r="H989">
        <v>167</v>
      </c>
      <c r="I989">
        <v>155</v>
      </c>
      <c r="J989">
        <v>181</v>
      </c>
      <c r="K989">
        <v>164</v>
      </c>
      <c r="L989">
        <v>149</v>
      </c>
      <c r="M989">
        <v>167</v>
      </c>
      <c r="N989">
        <v>163</v>
      </c>
      <c r="O989">
        <v>180</v>
      </c>
      <c r="P989">
        <v>182</v>
      </c>
      <c r="Q989">
        <v>147</v>
      </c>
      <c r="R989">
        <v>171</v>
      </c>
      <c r="S989" s="47">
        <v>0</v>
      </c>
      <c r="T989" s="47">
        <v>24</v>
      </c>
      <c r="U989" s="72">
        <f t="shared" si="94"/>
        <v>2154</v>
      </c>
      <c r="V989" s="9">
        <f t="shared" si="95"/>
        <v>704</v>
      </c>
    </row>
    <row r="990" spans="1:22">
      <c r="A990" s="9" t="s">
        <v>234</v>
      </c>
      <c r="B990" s="9" t="s">
        <v>115</v>
      </c>
      <c r="C990" s="36" t="str">
        <f t="shared" si="98"/>
        <v>Rural SW WA (Cowlitz-Grays Harbor -Lewis - Mason -Pacific-Wahkiakum)</v>
      </c>
      <c r="D990" s="5" t="s">
        <v>86</v>
      </c>
      <c r="E990" s="7" t="s">
        <v>23</v>
      </c>
      <c r="F990">
        <v>665</v>
      </c>
      <c r="G990">
        <v>701</v>
      </c>
      <c r="H990">
        <v>756</v>
      </c>
      <c r="I990">
        <v>685</v>
      </c>
      <c r="J990">
        <v>709</v>
      </c>
      <c r="K990">
        <v>753</v>
      </c>
      <c r="L990">
        <v>713</v>
      </c>
      <c r="M990">
        <v>695</v>
      </c>
      <c r="N990">
        <v>732</v>
      </c>
      <c r="O990">
        <v>735</v>
      </c>
      <c r="P990">
        <v>649</v>
      </c>
      <c r="Q990">
        <v>562</v>
      </c>
      <c r="R990">
        <v>529</v>
      </c>
      <c r="S990" s="47">
        <v>91</v>
      </c>
      <c r="T990" s="47">
        <v>126</v>
      </c>
      <c r="U990" s="72">
        <f t="shared" si="94"/>
        <v>9101</v>
      </c>
      <c r="V990" s="9">
        <f t="shared" si="95"/>
        <v>2692</v>
      </c>
    </row>
    <row r="991" spans="1:22">
      <c r="A991" s="9" t="s">
        <v>234</v>
      </c>
      <c r="B991" s="9" t="s">
        <v>115</v>
      </c>
      <c r="C991" s="36" t="str">
        <f t="shared" si="98"/>
        <v>Chelan-Douglas-Okanogan</v>
      </c>
      <c r="D991" s="5" t="s">
        <v>87</v>
      </c>
      <c r="E991" s="7" t="s">
        <v>24</v>
      </c>
      <c r="F991">
        <v>586</v>
      </c>
      <c r="G991">
        <v>688</v>
      </c>
      <c r="H991">
        <v>742</v>
      </c>
      <c r="I991">
        <v>711</v>
      </c>
      <c r="J991">
        <v>743</v>
      </c>
      <c r="K991">
        <v>766</v>
      </c>
      <c r="L991">
        <v>815</v>
      </c>
      <c r="M991">
        <v>916</v>
      </c>
      <c r="N991" s="83">
        <v>1053</v>
      </c>
      <c r="O991">
        <v>949</v>
      </c>
      <c r="P991">
        <v>964</v>
      </c>
      <c r="Q991">
        <v>900</v>
      </c>
      <c r="R991">
        <v>870</v>
      </c>
      <c r="S991" s="47">
        <v>0</v>
      </c>
      <c r="T991" s="47">
        <v>144</v>
      </c>
      <c r="U991" s="72">
        <f t="shared" si="94"/>
        <v>10847</v>
      </c>
      <c r="V991" s="9">
        <f t="shared" si="95"/>
        <v>3827</v>
      </c>
    </row>
    <row r="992" spans="1:22">
      <c r="A992" s="9" t="s">
        <v>234</v>
      </c>
      <c r="B992" s="9" t="s">
        <v>115</v>
      </c>
      <c r="C992" s="36" t="str">
        <f t="shared" si="98"/>
        <v>Rural SW WA (Cowlitz-Grays Harbor -Lewis - Mason -Pacific-Wahkiakum)</v>
      </c>
      <c r="D992" s="5" t="s">
        <v>88</v>
      </c>
      <c r="E992" s="7" t="s">
        <v>25</v>
      </c>
      <c r="F992">
        <v>173</v>
      </c>
      <c r="G992">
        <v>172</v>
      </c>
      <c r="H992">
        <v>199</v>
      </c>
      <c r="I992">
        <v>224</v>
      </c>
      <c r="J992">
        <v>175</v>
      </c>
      <c r="K992">
        <v>208</v>
      </c>
      <c r="L992">
        <v>193</v>
      </c>
      <c r="M992">
        <v>214</v>
      </c>
      <c r="N992">
        <v>237</v>
      </c>
      <c r="O992">
        <v>221</v>
      </c>
      <c r="P992">
        <v>260</v>
      </c>
      <c r="Q992">
        <v>215</v>
      </c>
      <c r="R992">
        <v>213</v>
      </c>
      <c r="S992" s="47">
        <v>6</v>
      </c>
      <c r="T992" s="47">
        <v>16</v>
      </c>
      <c r="U992" s="72">
        <f t="shared" si="94"/>
        <v>2726</v>
      </c>
      <c r="V992" s="9">
        <f t="shared" si="95"/>
        <v>931</v>
      </c>
    </row>
    <row r="993" spans="1:22">
      <c r="A993" s="9" t="s">
        <v>234</v>
      </c>
      <c r="B993" s="9" t="s">
        <v>115</v>
      </c>
      <c r="C993" s="36" t="str">
        <f t="shared" si="98"/>
        <v>NE WA (Ferry, Stevens, Lincoln, Pend Orielle)</v>
      </c>
      <c r="D993" s="5" t="s">
        <v>89</v>
      </c>
      <c r="E993" s="7" t="s">
        <v>26</v>
      </c>
      <c r="F993">
        <v>125</v>
      </c>
      <c r="G993">
        <v>120</v>
      </c>
      <c r="H993">
        <v>137</v>
      </c>
      <c r="I993">
        <v>134</v>
      </c>
      <c r="J993">
        <v>139</v>
      </c>
      <c r="K993">
        <v>128</v>
      </c>
      <c r="L993">
        <v>136</v>
      </c>
      <c r="M993">
        <v>117</v>
      </c>
      <c r="N993">
        <v>150</v>
      </c>
      <c r="O993">
        <v>133</v>
      </c>
      <c r="P993">
        <v>148</v>
      </c>
      <c r="Q993">
        <v>152</v>
      </c>
      <c r="R993">
        <v>133</v>
      </c>
      <c r="S993" s="47">
        <v>1</v>
      </c>
      <c r="T993" s="47">
        <v>5</v>
      </c>
      <c r="U993" s="72">
        <f t="shared" ref="U993:U1006" si="99">SUM(F993:T993)</f>
        <v>1758</v>
      </c>
      <c r="V993" s="9">
        <f t="shared" ref="V993:V1006" si="100">SUM(O993:T993)</f>
        <v>572</v>
      </c>
    </row>
    <row r="994" spans="1:22">
      <c r="A994" s="9" t="s">
        <v>234</v>
      </c>
      <c r="B994" s="9" t="s">
        <v>115</v>
      </c>
      <c r="C994" s="36" t="str">
        <f t="shared" si="98"/>
        <v>Pierce</v>
      </c>
      <c r="D994" s="5" t="s">
        <v>90</v>
      </c>
      <c r="E994" s="7" t="s">
        <v>27</v>
      </c>
      <c r="F994" s="83">
        <v>9333</v>
      </c>
      <c r="G994" s="83">
        <v>10060</v>
      </c>
      <c r="H994" s="83">
        <v>10497</v>
      </c>
      <c r="I994" s="83">
        <v>9957</v>
      </c>
      <c r="J994" s="83">
        <v>10444</v>
      </c>
      <c r="K994" s="83">
        <v>10206</v>
      </c>
      <c r="L994" s="83">
        <v>10017</v>
      </c>
      <c r="M994" s="83">
        <v>10089</v>
      </c>
      <c r="N994" s="83">
        <v>10028</v>
      </c>
      <c r="O994" s="83">
        <v>10585</v>
      </c>
      <c r="P994" s="83">
        <v>10522</v>
      </c>
      <c r="Q994" s="83">
        <v>9892</v>
      </c>
      <c r="R994" s="83">
        <v>9479</v>
      </c>
      <c r="S994" s="47">
        <v>1075</v>
      </c>
      <c r="T994" s="47">
        <v>1592</v>
      </c>
      <c r="U994" s="72">
        <f t="shared" si="99"/>
        <v>133776</v>
      </c>
      <c r="V994" s="9">
        <f t="shared" si="100"/>
        <v>43145</v>
      </c>
    </row>
    <row r="995" spans="1:22">
      <c r="A995" s="9" t="s">
        <v>234</v>
      </c>
      <c r="B995" s="9" t="s">
        <v>115</v>
      </c>
      <c r="C995" s="36" t="str">
        <f t="shared" si="98"/>
        <v>Skagit-San Juan -Island</v>
      </c>
      <c r="D995" s="5" t="s">
        <v>91</v>
      </c>
      <c r="E995" s="7" t="s">
        <v>28</v>
      </c>
      <c r="F995">
        <v>99</v>
      </c>
      <c r="G995">
        <v>115</v>
      </c>
      <c r="H995">
        <v>124</v>
      </c>
      <c r="I995">
        <v>143</v>
      </c>
      <c r="J995">
        <v>140</v>
      </c>
      <c r="K995">
        <v>142</v>
      </c>
      <c r="L995">
        <v>138</v>
      </c>
      <c r="M995">
        <v>135</v>
      </c>
      <c r="N995">
        <v>157</v>
      </c>
      <c r="O995">
        <v>176</v>
      </c>
      <c r="P995">
        <v>141</v>
      </c>
      <c r="Q995">
        <v>148</v>
      </c>
      <c r="R995">
        <v>141</v>
      </c>
      <c r="S995" s="47">
        <v>2</v>
      </c>
      <c r="T995" s="47">
        <v>2</v>
      </c>
      <c r="U995" s="72">
        <f t="shared" si="99"/>
        <v>1803</v>
      </c>
      <c r="V995" s="9">
        <f t="shared" si="100"/>
        <v>610</v>
      </c>
    </row>
    <row r="996" spans="1:22">
      <c r="A996" s="9" t="s">
        <v>234</v>
      </c>
      <c r="B996" s="9" t="s">
        <v>115</v>
      </c>
      <c r="C996" s="36" t="str">
        <f t="shared" si="98"/>
        <v>Skagit-San Juan -Island</v>
      </c>
      <c r="D996" s="5" t="s">
        <v>92</v>
      </c>
      <c r="E996" s="7" t="s">
        <v>29</v>
      </c>
      <c r="F996" s="83">
        <v>1195</v>
      </c>
      <c r="G996" s="83">
        <v>1321</v>
      </c>
      <c r="H996" s="83">
        <v>1412</v>
      </c>
      <c r="I996" s="83">
        <v>1323</v>
      </c>
      <c r="J996" s="83">
        <v>1414</v>
      </c>
      <c r="K996" s="83">
        <v>1337</v>
      </c>
      <c r="L996" s="83">
        <v>1383</v>
      </c>
      <c r="M996" s="83">
        <v>1378</v>
      </c>
      <c r="N996" s="83">
        <v>1369</v>
      </c>
      <c r="O996" s="83">
        <v>1450</v>
      </c>
      <c r="P996" s="83">
        <v>1531</v>
      </c>
      <c r="Q996" s="83">
        <v>1580</v>
      </c>
      <c r="R996" s="83">
        <v>1575</v>
      </c>
      <c r="S996" s="47">
        <v>87</v>
      </c>
      <c r="T996" s="47">
        <v>201</v>
      </c>
      <c r="U996" s="72">
        <f t="shared" si="99"/>
        <v>18556</v>
      </c>
      <c r="V996" s="9">
        <f t="shared" si="100"/>
        <v>6424</v>
      </c>
    </row>
    <row r="997" spans="1:22">
      <c r="A997" s="9" t="s">
        <v>234</v>
      </c>
      <c r="B997" s="9" t="s">
        <v>115</v>
      </c>
      <c r="C997" s="36" t="str">
        <f t="shared" si="98"/>
        <v>Central WA (Grant-Kittitas-Klickitat-Skamania-Yakima)</v>
      </c>
      <c r="D997" s="5" t="s">
        <v>93</v>
      </c>
      <c r="E997" s="7" t="s">
        <v>30</v>
      </c>
      <c r="F997">
        <v>56</v>
      </c>
      <c r="G997">
        <v>79</v>
      </c>
      <c r="H997">
        <v>76</v>
      </c>
      <c r="I997">
        <v>75</v>
      </c>
      <c r="J997">
        <v>65</v>
      </c>
      <c r="K997">
        <v>98</v>
      </c>
      <c r="L997">
        <v>87</v>
      </c>
      <c r="M997">
        <v>85</v>
      </c>
      <c r="N997">
        <v>72</v>
      </c>
      <c r="O997">
        <v>78</v>
      </c>
      <c r="P997">
        <v>69</v>
      </c>
      <c r="Q997">
        <v>80</v>
      </c>
      <c r="R997">
        <v>58</v>
      </c>
      <c r="S997" s="47">
        <v>7</v>
      </c>
      <c r="T997" s="47">
        <v>3</v>
      </c>
      <c r="U997" s="72">
        <f t="shared" si="99"/>
        <v>988</v>
      </c>
      <c r="V997" s="9">
        <f t="shared" si="100"/>
        <v>295</v>
      </c>
    </row>
    <row r="998" spans="1:22">
      <c r="A998" s="9" t="s">
        <v>234</v>
      </c>
      <c r="B998" s="9" t="s">
        <v>115</v>
      </c>
      <c r="C998" s="36" t="str">
        <f t="shared" si="98"/>
        <v>Snohomish</v>
      </c>
      <c r="D998" s="5" t="s">
        <v>94</v>
      </c>
      <c r="E998" s="7" t="s">
        <v>31</v>
      </c>
      <c r="F998" s="83">
        <v>7526</v>
      </c>
      <c r="G998" s="83">
        <v>8121</v>
      </c>
      <c r="H998" s="83">
        <v>8485</v>
      </c>
      <c r="I998" s="83">
        <v>7987</v>
      </c>
      <c r="J998" s="83">
        <v>8243</v>
      </c>
      <c r="K998" s="83">
        <v>8311</v>
      </c>
      <c r="L998" s="83">
        <v>8045</v>
      </c>
      <c r="M998" s="83">
        <v>8003</v>
      </c>
      <c r="N998" s="83">
        <v>7953</v>
      </c>
      <c r="O998" s="83">
        <v>8382</v>
      </c>
      <c r="P998" s="83">
        <v>8639</v>
      </c>
      <c r="Q998" s="83">
        <v>8459</v>
      </c>
      <c r="R998" s="83">
        <v>8032</v>
      </c>
      <c r="S998" s="47">
        <v>789</v>
      </c>
      <c r="T998" s="47">
        <v>1122</v>
      </c>
      <c r="U998" s="72">
        <f t="shared" si="99"/>
        <v>108097</v>
      </c>
      <c r="V998" s="9">
        <f t="shared" si="100"/>
        <v>35423</v>
      </c>
    </row>
    <row r="999" spans="1:22">
      <c r="A999" s="9" t="s">
        <v>234</v>
      </c>
      <c r="B999" s="9" t="s">
        <v>115</v>
      </c>
      <c r="C999" s="36" t="str">
        <f t="shared" si="98"/>
        <v>Spokane</v>
      </c>
      <c r="D999" s="5" t="s">
        <v>95</v>
      </c>
      <c r="E999" s="7" t="s">
        <v>32</v>
      </c>
      <c r="F999" s="83">
        <v>5081</v>
      </c>
      <c r="G999" s="83">
        <v>5580</v>
      </c>
      <c r="H999" s="83">
        <v>5880</v>
      </c>
      <c r="I999" s="83">
        <v>5609</v>
      </c>
      <c r="J999" s="83">
        <v>5800</v>
      </c>
      <c r="K999" s="83">
        <v>6083</v>
      </c>
      <c r="L999" s="83">
        <v>5703</v>
      </c>
      <c r="M999" s="83">
        <v>5770</v>
      </c>
      <c r="N999" s="83">
        <v>5840</v>
      </c>
      <c r="O999" s="83">
        <v>5988</v>
      </c>
      <c r="P999" s="83">
        <v>6140</v>
      </c>
      <c r="Q999" s="83">
        <v>6236</v>
      </c>
      <c r="R999" s="83">
        <v>5741</v>
      </c>
      <c r="S999" s="47">
        <v>286</v>
      </c>
      <c r="T999" s="47">
        <v>841</v>
      </c>
      <c r="U999" s="72">
        <f t="shared" si="99"/>
        <v>76578</v>
      </c>
      <c r="V999" s="9">
        <f t="shared" si="100"/>
        <v>25232</v>
      </c>
    </row>
    <row r="1000" spans="1:22">
      <c r="A1000" s="9" t="s">
        <v>234</v>
      </c>
      <c r="B1000" s="9" t="s">
        <v>115</v>
      </c>
      <c r="C1000" s="36" t="str">
        <f t="shared" si="98"/>
        <v>NE WA (Ferry, Stevens, Lincoln, Pend Orielle)</v>
      </c>
      <c r="D1000" s="5" t="s">
        <v>96</v>
      </c>
      <c r="E1000" s="7" t="s">
        <v>33</v>
      </c>
      <c r="F1000">
        <v>403</v>
      </c>
      <c r="G1000">
        <v>470</v>
      </c>
      <c r="H1000">
        <v>482</v>
      </c>
      <c r="I1000">
        <v>460</v>
      </c>
      <c r="J1000">
        <v>512</v>
      </c>
      <c r="K1000">
        <v>524</v>
      </c>
      <c r="L1000">
        <v>467</v>
      </c>
      <c r="M1000">
        <v>516</v>
      </c>
      <c r="N1000">
        <v>529</v>
      </c>
      <c r="O1000">
        <v>495</v>
      </c>
      <c r="P1000">
        <v>502</v>
      </c>
      <c r="Q1000">
        <v>452</v>
      </c>
      <c r="R1000">
        <v>389</v>
      </c>
      <c r="S1000" s="47">
        <v>95</v>
      </c>
      <c r="T1000" s="47">
        <v>33</v>
      </c>
      <c r="U1000" s="72">
        <f t="shared" si="99"/>
        <v>6329</v>
      </c>
      <c r="V1000" s="9">
        <f t="shared" si="100"/>
        <v>1966</v>
      </c>
    </row>
    <row r="1001" spans="1:22">
      <c r="A1001" s="9" t="s">
        <v>234</v>
      </c>
      <c r="B1001" s="9" t="s">
        <v>115</v>
      </c>
      <c r="C1001" s="36" t="str">
        <f t="shared" si="98"/>
        <v>Thurston</v>
      </c>
      <c r="D1001" s="5" t="s">
        <v>97</v>
      </c>
      <c r="E1001" s="7" t="s">
        <v>34</v>
      </c>
      <c r="F1001" s="83">
        <v>2838</v>
      </c>
      <c r="G1001" s="83">
        <v>2997</v>
      </c>
      <c r="H1001" s="83">
        <v>3190</v>
      </c>
      <c r="I1001" s="83">
        <v>3044</v>
      </c>
      <c r="J1001" s="83">
        <v>3194</v>
      </c>
      <c r="K1001" s="83">
        <v>3106</v>
      </c>
      <c r="L1001" s="83">
        <v>3188</v>
      </c>
      <c r="M1001" s="83">
        <v>3167</v>
      </c>
      <c r="N1001" s="83">
        <v>3165</v>
      </c>
      <c r="O1001" s="83">
        <v>3395</v>
      </c>
      <c r="P1001" s="83">
        <v>3426</v>
      </c>
      <c r="Q1001" s="83">
        <v>3515</v>
      </c>
      <c r="R1001" s="83">
        <v>3121</v>
      </c>
      <c r="S1001" s="47">
        <v>208</v>
      </c>
      <c r="T1001" s="47">
        <v>442</v>
      </c>
      <c r="U1001" s="72">
        <f t="shared" si="99"/>
        <v>41996</v>
      </c>
      <c r="V1001" s="9">
        <f t="shared" si="100"/>
        <v>14107</v>
      </c>
    </row>
    <row r="1002" spans="1:22">
      <c r="A1002" s="9" t="s">
        <v>234</v>
      </c>
      <c r="B1002" s="9" t="s">
        <v>115</v>
      </c>
      <c r="C1002" s="36" t="str">
        <f t="shared" si="98"/>
        <v>Rural SW WA (Cowlitz-Grays Harbor -Lewis - Mason -Pacific-Wahkiakum)</v>
      </c>
      <c r="D1002" s="5" t="s">
        <v>98</v>
      </c>
      <c r="E1002" s="7" t="s">
        <v>35</v>
      </c>
      <c r="F1002">
        <v>31</v>
      </c>
      <c r="G1002">
        <v>26</v>
      </c>
      <c r="H1002">
        <v>29</v>
      </c>
      <c r="I1002">
        <v>23</v>
      </c>
      <c r="J1002">
        <v>35</v>
      </c>
      <c r="K1002">
        <v>39</v>
      </c>
      <c r="L1002">
        <v>30</v>
      </c>
      <c r="M1002">
        <v>25</v>
      </c>
      <c r="N1002">
        <v>29</v>
      </c>
      <c r="O1002">
        <v>36</v>
      </c>
      <c r="P1002">
        <v>35</v>
      </c>
      <c r="Q1002">
        <v>23</v>
      </c>
      <c r="R1002">
        <v>41</v>
      </c>
      <c r="S1002" s="47">
        <v>0</v>
      </c>
      <c r="T1002" s="47">
        <v>6</v>
      </c>
      <c r="U1002" s="72">
        <f t="shared" si="99"/>
        <v>408</v>
      </c>
      <c r="V1002" s="9">
        <f t="shared" si="100"/>
        <v>141</v>
      </c>
    </row>
    <row r="1003" spans="1:22">
      <c r="A1003" s="9" t="s">
        <v>234</v>
      </c>
      <c r="B1003" s="9" t="s">
        <v>115</v>
      </c>
      <c r="C1003" s="36" t="str">
        <f t="shared" si="98"/>
        <v>SE WA (Adams-Asotin-Columia-Garfield-Walla Walla-Whitman)</v>
      </c>
      <c r="D1003" s="5" t="s">
        <v>99</v>
      </c>
      <c r="E1003" s="7" t="s">
        <v>36</v>
      </c>
      <c r="F1003">
        <v>573</v>
      </c>
      <c r="G1003">
        <v>585</v>
      </c>
      <c r="H1003">
        <v>592</v>
      </c>
      <c r="I1003">
        <v>595</v>
      </c>
      <c r="J1003">
        <v>642</v>
      </c>
      <c r="K1003">
        <v>616</v>
      </c>
      <c r="L1003">
        <v>619</v>
      </c>
      <c r="M1003">
        <v>618</v>
      </c>
      <c r="N1003">
        <v>617</v>
      </c>
      <c r="O1003">
        <v>712</v>
      </c>
      <c r="P1003">
        <v>706</v>
      </c>
      <c r="Q1003">
        <v>765</v>
      </c>
      <c r="R1003">
        <v>776</v>
      </c>
      <c r="S1003" s="47">
        <v>111</v>
      </c>
      <c r="T1003" s="47">
        <v>62</v>
      </c>
      <c r="U1003" s="72">
        <f t="shared" si="99"/>
        <v>8589</v>
      </c>
      <c r="V1003" s="9">
        <f t="shared" si="100"/>
        <v>3132</v>
      </c>
    </row>
    <row r="1004" spans="1:22">
      <c r="A1004" s="9" t="s">
        <v>234</v>
      </c>
      <c r="B1004" s="9" t="s">
        <v>115</v>
      </c>
      <c r="C1004" s="36" t="str">
        <f t="shared" si="98"/>
        <v>Whatcom</v>
      </c>
      <c r="D1004" s="5" t="s">
        <v>100</v>
      </c>
      <c r="E1004" s="7" t="s">
        <v>37</v>
      </c>
      <c r="F1004" s="83">
        <v>1829</v>
      </c>
      <c r="G1004" s="83">
        <v>1925</v>
      </c>
      <c r="H1004" s="83">
        <v>2091</v>
      </c>
      <c r="I1004" s="83">
        <v>2031</v>
      </c>
      <c r="J1004" s="83">
        <v>2011</v>
      </c>
      <c r="K1004" s="83">
        <v>2083</v>
      </c>
      <c r="L1004" s="83">
        <v>2028</v>
      </c>
      <c r="M1004" s="83">
        <v>2038</v>
      </c>
      <c r="N1004" s="83">
        <v>2054</v>
      </c>
      <c r="O1004" s="83">
        <v>2171</v>
      </c>
      <c r="P1004" s="83">
        <v>2199</v>
      </c>
      <c r="Q1004" s="83">
        <v>1919</v>
      </c>
      <c r="R1004" s="83">
        <v>1905</v>
      </c>
      <c r="S1004" s="47">
        <v>209</v>
      </c>
      <c r="T1004" s="47">
        <v>423</v>
      </c>
      <c r="U1004" s="72">
        <f t="shared" si="99"/>
        <v>26916</v>
      </c>
      <c r="V1004" s="9">
        <f t="shared" si="100"/>
        <v>8826</v>
      </c>
    </row>
    <row r="1005" spans="1:22">
      <c r="A1005" s="9" t="s">
        <v>234</v>
      </c>
      <c r="B1005" s="9" t="s">
        <v>115</v>
      </c>
      <c r="C1005" s="36" t="str">
        <f t="shared" si="98"/>
        <v>SE WA (Adams-Asotin-Columia-Garfield-Walla Walla-Whitman)</v>
      </c>
      <c r="D1005" s="5" t="s">
        <v>101</v>
      </c>
      <c r="E1005" s="7" t="s">
        <v>38</v>
      </c>
      <c r="F1005">
        <v>305</v>
      </c>
      <c r="G1005">
        <v>346</v>
      </c>
      <c r="H1005">
        <v>380</v>
      </c>
      <c r="I1005">
        <v>353</v>
      </c>
      <c r="J1005">
        <v>318</v>
      </c>
      <c r="K1005">
        <v>360</v>
      </c>
      <c r="L1005">
        <v>369</v>
      </c>
      <c r="M1005">
        <v>352</v>
      </c>
      <c r="N1005">
        <v>363</v>
      </c>
      <c r="O1005">
        <v>305</v>
      </c>
      <c r="P1005">
        <v>363</v>
      </c>
      <c r="Q1005">
        <v>358</v>
      </c>
      <c r="R1005">
        <v>321</v>
      </c>
      <c r="S1005" s="47">
        <v>1</v>
      </c>
      <c r="T1005" s="47">
        <v>13</v>
      </c>
      <c r="U1005" s="72">
        <f t="shared" si="99"/>
        <v>4507</v>
      </c>
      <c r="V1005" s="9">
        <f t="shared" si="100"/>
        <v>1361</v>
      </c>
    </row>
    <row r="1006" spans="1:22" s="19" customFormat="1">
      <c r="A1006" s="19" t="s">
        <v>234</v>
      </c>
      <c r="B1006" s="19" t="s">
        <v>115</v>
      </c>
      <c r="C1006" s="19" t="str">
        <f t="shared" si="98"/>
        <v>Central WA (Grant-Kittitas-Klickitat-Skamania-Yakima)</v>
      </c>
      <c r="D1006" s="38" t="s">
        <v>102</v>
      </c>
      <c r="E1006" s="39" t="s">
        <v>39</v>
      </c>
      <c r="F1006" s="84">
        <v>3404</v>
      </c>
      <c r="G1006" s="84">
        <v>3596</v>
      </c>
      <c r="H1006" s="84">
        <v>3842</v>
      </c>
      <c r="I1006" s="84">
        <v>3664</v>
      </c>
      <c r="J1006" s="84">
        <v>3866</v>
      </c>
      <c r="K1006" s="84">
        <v>3915</v>
      </c>
      <c r="L1006" s="84">
        <v>3908</v>
      </c>
      <c r="M1006" s="84">
        <v>4053</v>
      </c>
      <c r="N1006" s="84">
        <v>4127</v>
      </c>
      <c r="O1006" s="84">
        <v>4299</v>
      </c>
      <c r="P1006" s="84">
        <v>4449</v>
      </c>
      <c r="Q1006" s="84">
        <v>4436</v>
      </c>
      <c r="R1006" s="84">
        <v>4530</v>
      </c>
      <c r="S1006" s="48">
        <v>219</v>
      </c>
      <c r="T1006" s="48">
        <v>307</v>
      </c>
      <c r="U1006" s="73">
        <f t="shared" si="99"/>
        <v>52615</v>
      </c>
      <c r="V1006" s="19">
        <f t="shared" si="100"/>
        <v>18240</v>
      </c>
    </row>
    <row r="1007" spans="1:22">
      <c r="A1007" s="9" t="s">
        <v>0</v>
      </c>
      <c r="B1007" s="74" t="s">
        <v>259</v>
      </c>
      <c r="C1007" s="36" t="str">
        <f t="shared" si="98"/>
        <v>SE WA (Adams-Asotin-Columia-Garfield-Walla Walla-Whitman)</v>
      </c>
      <c r="D1007" s="5" t="s">
        <v>64</v>
      </c>
      <c r="E1007" s="7" t="s">
        <v>1</v>
      </c>
      <c r="U1007" s="72">
        <v>468</v>
      </c>
    </row>
    <row r="1008" spans="1:22">
      <c r="A1008" s="9" t="s">
        <v>0</v>
      </c>
      <c r="B1008" s="74" t="s">
        <v>259</v>
      </c>
      <c r="C1008" s="36" t="str">
        <f t="shared" ref="C1008:C1046" si="101">VLOOKUP(D1008,$AL$4:$AN$42,3,)</f>
        <v>SE WA (Adams-Asotin-Columia-Garfield-Walla Walla-Whitman)</v>
      </c>
      <c r="D1008" s="5" t="s">
        <v>65</v>
      </c>
      <c r="E1008" s="7" t="s">
        <v>2</v>
      </c>
      <c r="U1008" s="72">
        <v>23</v>
      </c>
    </row>
    <row r="1009" spans="1:21">
      <c r="A1009" s="9" t="s">
        <v>0</v>
      </c>
      <c r="B1009" s="74" t="s">
        <v>259</v>
      </c>
      <c r="C1009" s="36" t="str">
        <f t="shared" si="101"/>
        <v>Benton-Franklin</v>
      </c>
      <c r="D1009" s="5" t="s">
        <v>66</v>
      </c>
      <c r="E1009" s="7" t="s">
        <v>3</v>
      </c>
      <c r="U1009" s="72">
        <v>2530</v>
      </c>
    </row>
    <row r="1010" spans="1:21">
      <c r="A1010" s="9" t="s">
        <v>0</v>
      </c>
      <c r="B1010" s="74" t="s">
        <v>259</v>
      </c>
      <c r="C1010" s="36" t="str">
        <f t="shared" si="101"/>
        <v>Chelan-Douglas-Okanogan</v>
      </c>
      <c r="D1010" s="5" t="s">
        <v>67</v>
      </c>
      <c r="E1010" s="7" t="s">
        <v>4</v>
      </c>
      <c r="U1010" s="72">
        <v>1011</v>
      </c>
    </row>
    <row r="1011" spans="1:21">
      <c r="A1011" s="9" t="s">
        <v>0</v>
      </c>
      <c r="B1011" s="74" t="s">
        <v>259</v>
      </c>
      <c r="C1011" s="36" t="str">
        <f t="shared" si="101"/>
        <v>Clallam-Jefferson-Kitsap</v>
      </c>
      <c r="D1011" s="5" t="s">
        <v>68</v>
      </c>
      <c r="E1011" s="7" t="s">
        <v>5</v>
      </c>
      <c r="U1011" s="72">
        <v>679</v>
      </c>
    </row>
    <row r="1012" spans="1:21">
      <c r="A1012" s="9" t="s">
        <v>0</v>
      </c>
      <c r="B1012" s="74" t="s">
        <v>259</v>
      </c>
      <c r="C1012" s="36" t="str">
        <f t="shared" si="101"/>
        <v>Clark</v>
      </c>
      <c r="D1012" s="5" t="s">
        <v>69</v>
      </c>
      <c r="E1012" s="6" t="s">
        <v>6</v>
      </c>
      <c r="U1012" s="72">
        <v>5480</v>
      </c>
    </row>
    <row r="1013" spans="1:21">
      <c r="A1013" s="9" t="s">
        <v>0</v>
      </c>
      <c r="B1013" s="74" t="s">
        <v>259</v>
      </c>
      <c r="C1013" s="36" t="str">
        <f t="shared" si="101"/>
        <v>SE WA (Adams-Asotin-Columia-Garfield-Walla Walla-Whitman)</v>
      </c>
      <c r="D1013" s="5" t="s">
        <v>70</v>
      </c>
      <c r="E1013" s="6" t="s">
        <v>7</v>
      </c>
      <c r="U1013" s="72">
        <v>39</v>
      </c>
    </row>
    <row r="1014" spans="1:21">
      <c r="A1014" s="9" t="s">
        <v>0</v>
      </c>
      <c r="B1014" s="74" t="s">
        <v>259</v>
      </c>
      <c r="C1014" s="36" t="str">
        <f t="shared" si="101"/>
        <v>Rural SW WA (Cowlitz-Grays Harbor -Lewis - Mason -Pacific-Wahkiakum)</v>
      </c>
      <c r="D1014" s="5" t="s">
        <v>71</v>
      </c>
      <c r="E1014" s="6" t="s">
        <v>8</v>
      </c>
      <c r="U1014" s="72">
        <v>1193</v>
      </c>
    </row>
    <row r="1015" spans="1:21">
      <c r="A1015" s="9" t="s">
        <v>0</v>
      </c>
      <c r="B1015" s="74" t="s">
        <v>259</v>
      </c>
      <c r="C1015" s="36" t="str">
        <f t="shared" si="101"/>
        <v>Chelan-Douglas-Okanogan</v>
      </c>
      <c r="D1015" s="5" t="s">
        <v>72</v>
      </c>
      <c r="E1015" s="6" t="s">
        <v>9</v>
      </c>
      <c r="U1015" s="72">
        <v>524</v>
      </c>
    </row>
    <row r="1016" spans="1:21">
      <c r="A1016" s="9" t="s">
        <v>0</v>
      </c>
      <c r="B1016" s="74" t="s">
        <v>259</v>
      </c>
      <c r="C1016" s="36" t="str">
        <f t="shared" si="101"/>
        <v>NE WA (Ferry, Stevens, Lincoln, Pend Orielle)</v>
      </c>
      <c r="D1016" s="5" t="s">
        <v>73</v>
      </c>
      <c r="E1016" s="6" t="s">
        <v>10</v>
      </c>
      <c r="U1016" s="72">
        <v>64</v>
      </c>
    </row>
    <row r="1017" spans="1:21">
      <c r="A1017" s="9" t="s">
        <v>0</v>
      </c>
      <c r="B1017" s="74" t="s">
        <v>259</v>
      </c>
      <c r="C1017" s="36" t="str">
        <f t="shared" si="101"/>
        <v>Benton-Franklin</v>
      </c>
      <c r="D1017" s="5" t="s">
        <v>74</v>
      </c>
      <c r="E1017" s="6" t="s">
        <v>11</v>
      </c>
      <c r="U1017" s="72">
        <v>1661</v>
      </c>
    </row>
    <row r="1018" spans="1:21">
      <c r="A1018" s="9" t="s">
        <v>0</v>
      </c>
      <c r="B1018" s="74" t="s">
        <v>259</v>
      </c>
      <c r="C1018" s="36" t="str">
        <f t="shared" si="101"/>
        <v>SE WA (Adams-Asotin-Columia-Garfield-Walla Walla-Whitman)</v>
      </c>
      <c r="D1018" s="5" t="s">
        <v>75</v>
      </c>
      <c r="E1018" s="6" t="s">
        <v>12</v>
      </c>
      <c r="U1018" s="72">
        <v>21</v>
      </c>
    </row>
    <row r="1019" spans="1:21">
      <c r="A1019" s="9" t="s">
        <v>0</v>
      </c>
      <c r="B1019" s="74" t="s">
        <v>259</v>
      </c>
      <c r="C1019" s="36" t="str">
        <f t="shared" si="101"/>
        <v>Central WA (Grant-Kittitas-Klickitat-Skamania-Yakima)</v>
      </c>
      <c r="D1019" s="5" t="s">
        <v>76</v>
      </c>
      <c r="E1019" s="6" t="s">
        <v>13</v>
      </c>
      <c r="U1019" s="72">
        <v>1637</v>
      </c>
    </row>
    <row r="1020" spans="1:21">
      <c r="A1020" s="9" t="s">
        <v>0</v>
      </c>
      <c r="B1020" s="74" t="s">
        <v>259</v>
      </c>
      <c r="C1020" s="36" t="str">
        <f t="shared" si="101"/>
        <v>Rural SW WA (Cowlitz-Grays Harbor -Lewis - Mason -Pacific-Wahkiakum)</v>
      </c>
      <c r="D1020" s="5" t="s">
        <v>77</v>
      </c>
      <c r="E1020" s="6" t="s">
        <v>14</v>
      </c>
      <c r="U1020" s="72">
        <v>846</v>
      </c>
    </row>
    <row r="1021" spans="1:21">
      <c r="A1021" s="9" t="s">
        <v>0</v>
      </c>
      <c r="B1021" s="74" t="s">
        <v>259</v>
      </c>
      <c r="C1021" s="36" t="str">
        <f t="shared" si="101"/>
        <v>Skagit-San Juan -Island</v>
      </c>
      <c r="D1021" s="5" t="s">
        <v>78</v>
      </c>
      <c r="E1021" s="7" t="s">
        <v>15</v>
      </c>
      <c r="U1021" s="72">
        <v>929</v>
      </c>
    </row>
    <row r="1022" spans="1:21">
      <c r="A1022" s="9" t="s">
        <v>0</v>
      </c>
      <c r="B1022" s="74" t="s">
        <v>259</v>
      </c>
      <c r="C1022" s="36" t="str">
        <f t="shared" si="101"/>
        <v>Clallam-Jefferson-Kitsap</v>
      </c>
      <c r="D1022" s="5" t="s">
        <v>79</v>
      </c>
      <c r="E1022" s="6" t="s">
        <v>16</v>
      </c>
      <c r="U1022" s="72">
        <v>199</v>
      </c>
    </row>
    <row r="1023" spans="1:21">
      <c r="A1023" s="9" t="s">
        <v>0</v>
      </c>
      <c r="B1023" s="74" t="s">
        <v>259</v>
      </c>
      <c r="C1023" s="36" t="str">
        <f t="shared" si="101"/>
        <v>King</v>
      </c>
      <c r="D1023" s="4" t="s">
        <v>80</v>
      </c>
      <c r="E1023" s="7" t="s">
        <v>17</v>
      </c>
      <c r="U1023" s="72">
        <v>24514</v>
      </c>
    </row>
    <row r="1024" spans="1:21">
      <c r="A1024" s="9" t="s">
        <v>0</v>
      </c>
      <c r="B1024" s="74" t="s">
        <v>259</v>
      </c>
      <c r="C1024" s="36" t="str">
        <f t="shared" si="101"/>
        <v>Clallam-Jefferson-Kitsap</v>
      </c>
      <c r="D1024" s="5" t="s">
        <v>81</v>
      </c>
      <c r="E1024" s="7" t="s">
        <v>18</v>
      </c>
      <c r="U1024" s="72">
        <v>2931</v>
      </c>
    </row>
    <row r="1025" spans="1:21">
      <c r="A1025" s="9" t="s">
        <v>0</v>
      </c>
      <c r="B1025" s="74" t="s">
        <v>259</v>
      </c>
      <c r="C1025" s="36" t="str">
        <f t="shared" si="101"/>
        <v>Central WA (Grant-Kittitas-Klickitat-Skamania-Yakima)</v>
      </c>
      <c r="D1025" s="5" t="s">
        <v>82</v>
      </c>
      <c r="E1025" s="7" t="s">
        <v>19</v>
      </c>
      <c r="U1025" s="72">
        <v>424</v>
      </c>
    </row>
    <row r="1026" spans="1:21">
      <c r="A1026" s="9" t="s">
        <v>0</v>
      </c>
      <c r="B1026" s="74" t="s">
        <v>259</v>
      </c>
      <c r="C1026" s="36" t="str">
        <f t="shared" si="101"/>
        <v>Central WA (Grant-Kittitas-Klickitat-Skamania-Yakima)</v>
      </c>
      <c r="D1026" s="5" t="s">
        <v>83</v>
      </c>
      <c r="E1026" s="7" t="s">
        <v>20</v>
      </c>
      <c r="U1026" s="72">
        <v>226</v>
      </c>
    </row>
    <row r="1027" spans="1:21">
      <c r="A1027" s="9" t="s">
        <v>0</v>
      </c>
      <c r="B1027" s="74" t="s">
        <v>259</v>
      </c>
      <c r="C1027" s="36" t="str">
        <f t="shared" si="101"/>
        <v>Rural SW WA (Cowlitz-Grays Harbor -Lewis - Mason -Pacific-Wahkiakum)</v>
      </c>
      <c r="D1027" s="5" t="s">
        <v>84</v>
      </c>
      <c r="E1027" s="7" t="s">
        <v>21</v>
      </c>
      <c r="U1027" s="72">
        <v>926</v>
      </c>
    </row>
    <row r="1028" spans="1:21">
      <c r="A1028" s="9" t="s">
        <v>0</v>
      </c>
      <c r="B1028" s="74" t="s">
        <v>259</v>
      </c>
      <c r="C1028" s="36" t="str">
        <f t="shared" si="101"/>
        <v>NE WA (Ferry, Stevens, Lincoln, Pend Orielle)</v>
      </c>
      <c r="D1028" s="5" t="s">
        <v>85</v>
      </c>
      <c r="E1028" s="7" t="s">
        <v>22</v>
      </c>
      <c r="U1028" s="72">
        <v>95</v>
      </c>
    </row>
    <row r="1029" spans="1:21">
      <c r="A1029" s="9" t="s">
        <v>0</v>
      </c>
      <c r="B1029" s="74" t="s">
        <v>259</v>
      </c>
      <c r="C1029" s="36" t="str">
        <f t="shared" si="101"/>
        <v>Rural SW WA (Cowlitz-Grays Harbor -Lewis - Mason -Pacific-Wahkiakum)</v>
      </c>
      <c r="D1029" s="5" t="s">
        <v>86</v>
      </c>
      <c r="E1029" s="7" t="s">
        <v>23</v>
      </c>
      <c r="U1029" s="72">
        <v>622</v>
      </c>
    </row>
    <row r="1030" spans="1:21">
      <c r="A1030" s="9" t="s">
        <v>0</v>
      </c>
      <c r="B1030" s="74" t="s">
        <v>259</v>
      </c>
      <c r="C1030" s="36" t="str">
        <f t="shared" si="101"/>
        <v>Chelan-Douglas-Okanogan</v>
      </c>
      <c r="D1030" s="5" t="s">
        <v>87</v>
      </c>
      <c r="E1030" s="7" t="s">
        <v>24</v>
      </c>
      <c r="U1030" s="72">
        <v>570</v>
      </c>
    </row>
    <row r="1031" spans="1:21">
      <c r="A1031" s="9" t="s">
        <v>0</v>
      </c>
      <c r="B1031" s="74" t="s">
        <v>259</v>
      </c>
      <c r="C1031" s="36" t="str">
        <f t="shared" si="101"/>
        <v>Rural SW WA (Cowlitz-Grays Harbor -Lewis - Mason -Pacific-Wahkiakum)</v>
      </c>
      <c r="D1031" s="5" t="s">
        <v>88</v>
      </c>
      <c r="E1031" s="7" t="s">
        <v>25</v>
      </c>
      <c r="U1031" s="72">
        <v>201</v>
      </c>
    </row>
    <row r="1032" spans="1:21">
      <c r="A1032" s="9" t="s">
        <v>0</v>
      </c>
      <c r="B1032" s="74" t="s">
        <v>259</v>
      </c>
      <c r="C1032" s="36" t="str">
        <f t="shared" si="101"/>
        <v>NE WA (Ferry, Stevens, Lincoln, Pend Orielle)</v>
      </c>
      <c r="D1032" s="5" t="s">
        <v>89</v>
      </c>
      <c r="E1032" s="7" t="s">
        <v>26</v>
      </c>
      <c r="U1032" s="72">
        <v>119</v>
      </c>
    </row>
    <row r="1033" spans="1:21">
      <c r="A1033" s="9" t="s">
        <v>0</v>
      </c>
      <c r="B1033" s="74" t="s">
        <v>259</v>
      </c>
      <c r="C1033" s="36" t="str">
        <f t="shared" si="101"/>
        <v>Pierce</v>
      </c>
      <c r="D1033" s="5" t="s">
        <v>90</v>
      </c>
      <c r="E1033" s="7" t="s">
        <v>27</v>
      </c>
      <c r="U1033" s="72">
        <v>10686</v>
      </c>
    </row>
    <row r="1034" spans="1:21">
      <c r="A1034" s="9" t="s">
        <v>0</v>
      </c>
      <c r="B1034" s="74" t="s">
        <v>259</v>
      </c>
      <c r="C1034" s="36" t="str">
        <f t="shared" si="101"/>
        <v>Skagit-San Juan -Island</v>
      </c>
      <c r="D1034" s="5" t="s">
        <v>91</v>
      </c>
      <c r="E1034" s="7" t="s">
        <v>28</v>
      </c>
      <c r="U1034" s="72">
        <v>99</v>
      </c>
    </row>
    <row r="1035" spans="1:21">
      <c r="A1035" s="9" t="s">
        <v>0</v>
      </c>
      <c r="B1035" s="74" t="s">
        <v>259</v>
      </c>
      <c r="C1035" s="36" t="str">
        <f t="shared" si="101"/>
        <v>Skagit-San Juan -Island</v>
      </c>
      <c r="D1035" s="5" t="s">
        <v>92</v>
      </c>
      <c r="E1035" s="7" t="s">
        <v>29</v>
      </c>
      <c r="U1035" s="72">
        <v>1471</v>
      </c>
    </row>
    <row r="1036" spans="1:21">
      <c r="A1036" s="9" t="s">
        <v>0</v>
      </c>
      <c r="B1036" s="74" t="s">
        <v>259</v>
      </c>
      <c r="C1036" s="36" t="str">
        <f t="shared" si="101"/>
        <v>Central WA (Grant-Kittitas-Klickitat-Skamania-Yakima)</v>
      </c>
      <c r="D1036" s="5" t="s">
        <v>93</v>
      </c>
      <c r="E1036" s="7" t="s">
        <v>30</v>
      </c>
      <c r="U1036" s="72">
        <v>88</v>
      </c>
    </row>
    <row r="1037" spans="1:21">
      <c r="A1037" s="9" t="s">
        <v>0</v>
      </c>
      <c r="B1037" s="74" t="s">
        <v>259</v>
      </c>
      <c r="C1037" s="36" t="str">
        <f t="shared" si="101"/>
        <v>Snohomish</v>
      </c>
      <c r="D1037" s="5" t="s">
        <v>94</v>
      </c>
      <c r="E1037" s="7" t="s">
        <v>31</v>
      </c>
      <c r="U1037" s="72">
        <v>9001</v>
      </c>
    </row>
    <row r="1038" spans="1:21">
      <c r="A1038" s="9" t="s">
        <v>0</v>
      </c>
      <c r="B1038" s="74" t="s">
        <v>259</v>
      </c>
      <c r="C1038" s="36" t="str">
        <f t="shared" si="101"/>
        <v>Spokane</v>
      </c>
      <c r="D1038" s="5" t="s">
        <v>95</v>
      </c>
      <c r="E1038" s="7" t="s">
        <v>32</v>
      </c>
      <c r="U1038" s="72">
        <v>5788</v>
      </c>
    </row>
    <row r="1039" spans="1:21">
      <c r="A1039" s="9" t="s">
        <v>0</v>
      </c>
      <c r="B1039" s="74" t="s">
        <v>259</v>
      </c>
      <c r="C1039" s="36" t="str">
        <f t="shared" si="101"/>
        <v>NE WA (Ferry, Stevens, Lincoln, Pend Orielle)</v>
      </c>
      <c r="D1039" s="5" t="s">
        <v>96</v>
      </c>
      <c r="E1039" s="7" t="s">
        <v>33</v>
      </c>
      <c r="U1039" s="72">
        <v>431</v>
      </c>
    </row>
    <row r="1040" spans="1:21">
      <c r="A1040" s="9" t="s">
        <v>0</v>
      </c>
      <c r="B1040" s="74" t="s">
        <v>259</v>
      </c>
      <c r="C1040" s="36" t="str">
        <f t="shared" si="101"/>
        <v>Thurston</v>
      </c>
      <c r="D1040" s="5" t="s">
        <v>97</v>
      </c>
      <c r="E1040" s="7" t="s">
        <v>34</v>
      </c>
      <c r="U1040" s="72">
        <v>2955</v>
      </c>
    </row>
    <row r="1041" spans="1:21">
      <c r="A1041" s="9" t="s">
        <v>0</v>
      </c>
      <c r="B1041" s="74" t="s">
        <v>259</v>
      </c>
      <c r="C1041" s="36" t="str">
        <f t="shared" si="101"/>
        <v>Rural SW WA (Cowlitz-Grays Harbor -Lewis - Mason -Pacific-Wahkiakum)</v>
      </c>
      <c r="D1041" s="5" t="s">
        <v>98</v>
      </c>
      <c r="E1041" s="7" t="s">
        <v>35</v>
      </c>
      <c r="U1041" s="72">
        <v>33</v>
      </c>
    </row>
    <row r="1042" spans="1:21">
      <c r="A1042" s="9" t="s">
        <v>0</v>
      </c>
      <c r="B1042" s="74" t="s">
        <v>259</v>
      </c>
      <c r="C1042" s="36" t="str">
        <f t="shared" si="101"/>
        <v>SE WA (Adams-Asotin-Columia-Garfield-Walla Walla-Whitman)</v>
      </c>
      <c r="D1042" s="5" t="s">
        <v>99</v>
      </c>
      <c r="E1042" s="7" t="s">
        <v>36</v>
      </c>
      <c r="U1042" s="72">
        <v>660</v>
      </c>
    </row>
    <row r="1043" spans="1:21">
      <c r="A1043" s="9" t="s">
        <v>0</v>
      </c>
      <c r="B1043" s="74" t="s">
        <v>259</v>
      </c>
      <c r="C1043" s="36" t="str">
        <f t="shared" si="101"/>
        <v>Whatcom</v>
      </c>
      <c r="D1043" s="5" t="s">
        <v>100</v>
      </c>
      <c r="E1043" s="7" t="s">
        <v>37</v>
      </c>
      <c r="U1043" s="72">
        <v>2321</v>
      </c>
    </row>
    <row r="1044" spans="1:21">
      <c r="A1044" s="9" t="s">
        <v>0</v>
      </c>
      <c r="B1044" s="74" t="s">
        <v>259</v>
      </c>
      <c r="C1044" s="36" t="str">
        <f t="shared" si="101"/>
        <v>SE WA (Adams-Asotin-Columia-Garfield-Walla Walla-Whitman)</v>
      </c>
      <c r="D1044" s="5" t="s">
        <v>101</v>
      </c>
      <c r="E1044" s="7" t="s">
        <v>38</v>
      </c>
      <c r="U1044" s="72">
        <v>422</v>
      </c>
    </row>
    <row r="1045" spans="1:21" s="19" customFormat="1">
      <c r="A1045" s="19" t="s">
        <v>0</v>
      </c>
      <c r="B1045" s="74" t="s">
        <v>259</v>
      </c>
      <c r="C1045" s="19" t="str">
        <f t="shared" si="101"/>
        <v>Central WA (Grant-Kittitas-Klickitat-Skamania-Yakima)</v>
      </c>
      <c r="D1045" s="38" t="s">
        <v>102</v>
      </c>
      <c r="E1045" s="39" t="s">
        <v>39</v>
      </c>
      <c r="S1045" s="48"/>
      <c r="T1045" s="48"/>
      <c r="U1045" s="73">
        <v>4374</v>
      </c>
    </row>
    <row r="1046" spans="1:21">
      <c r="A1046" s="9" t="s">
        <v>103</v>
      </c>
      <c r="B1046" s="74" t="s">
        <v>259</v>
      </c>
      <c r="C1046" s="36" t="str">
        <f t="shared" si="101"/>
        <v>SE WA (Adams-Asotin-Columia-Garfield-Walla Walla-Whitman)</v>
      </c>
      <c r="D1046" s="5" t="s">
        <v>64</v>
      </c>
      <c r="E1046" s="7" t="s">
        <v>1</v>
      </c>
      <c r="U1046" s="72">
        <v>402</v>
      </c>
    </row>
    <row r="1047" spans="1:21">
      <c r="A1047" s="9" t="s">
        <v>103</v>
      </c>
      <c r="B1047" s="74" t="s">
        <v>259</v>
      </c>
      <c r="C1047" s="36" t="str">
        <f t="shared" ref="C1047:C1085" si="102">VLOOKUP(D1047,$AL$4:$AN$42,3,)</f>
        <v>SE WA (Adams-Asotin-Columia-Garfield-Walla Walla-Whitman)</v>
      </c>
      <c r="D1047" s="5" t="s">
        <v>65</v>
      </c>
      <c r="E1047" s="7" t="s">
        <v>2</v>
      </c>
      <c r="U1047" s="72">
        <v>28</v>
      </c>
    </row>
    <row r="1048" spans="1:21">
      <c r="A1048" s="9" t="s">
        <v>103</v>
      </c>
      <c r="B1048" s="74" t="s">
        <v>259</v>
      </c>
      <c r="C1048" s="36" t="str">
        <f t="shared" si="102"/>
        <v>Benton-Franklin</v>
      </c>
      <c r="D1048" s="5" t="s">
        <v>66</v>
      </c>
      <c r="E1048" s="7" t="s">
        <v>3</v>
      </c>
      <c r="U1048" s="72">
        <v>2560</v>
      </c>
    </row>
    <row r="1049" spans="1:21">
      <c r="A1049" s="9" t="s">
        <v>103</v>
      </c>
      <c r="B1049" s="74" t="s">
        <v>259</v>
      </c>
      <c r="C1049" s="36" t="str">
        <f t="shared" si="102"/>
        <v>Chelan-Douglas-Okanogan</v>
      </c>
      <c r="D1049" s="5" t="s">
        <v>67</v>
      </c>
      <c r="E1049" s="7" t="s">
        <v>4</v>
      </c>
      <c r="U1049" s="72">
        <v>933</v>
      </c>
    </row>
    <row r="1050" spans="1:21">
      <c r="A1050" s="9" t="s">
        <v>103</v>
      </c>
      <c r="B1050" s="74" t="s">
        <v>259</v>
      </c>
      <c r="C1050" s="36" t="str">
        <f t="shared" si="102"/>
        <v>Clallam-Jefferson-Kitsap</v>
      </c>
      <c r="D1050" s="5" t="s">
        <v>68</v>
      </c>
      <c r="E1050" s="7" t="s">
        <v>5</v>
      </c>
      <c r="U1050" s="72">
        <v>667</v>
      </c>
    </row>
    <row r="1051" spans="1:21">
      <c r="A1051" s="9" t="s">
        <v>103</v>
      </c>
      <c r="B1051" s="74" t="s">
        <v>259</v>
      </c>
      <c r="C1051" s="36" t="str">
        <f t="shared" si="102"/>
        <v>Clark</v>
      </c>
      <c r="D1051" s="5" t="s">
        <v>69</v>
      </c>
      <c r="E1051" s="6" t="s">
        <v>6</v>
      </c>
      <c r="U1051" s="72">
        <v>5062</v>
      </c>
    </row>
    <row r="1052" spans="1:21">
      <c r="A1052" s="9" t="s">
        <v>103</v>
      </c>
      <c r="B1052" s="74" t="s">
        <v>259</v>
      </c>
      <c r="C1052" s="36" t="str">
        <f t="shared" si="102"/>
        <v>SE WA (Adams-Asotin-Columia-Garfield-Walla Walla-Whitman)</v>
      </c>
      <c r="D1052" s="5" t="s">
        <v>70</v>
      </c>
      <c r="E1052" s="6" t="s">
        <v>7</v>
      </c>
      <c r="U1052" s="72">
        <v>36</v>
      </c>
    </row>
    <row r="1053" spans="1:21">
      <c r="A1053" s="9" t="s">
        <v>103</v>
      </c>
      <c r="B1053" s="74" t="s">
        <v>259</v>
      </c>
      <c r="C1053" s="36" t="str">
        <f t="shared" si="102"/>
        <v>Rural SW WA (Cowlitz-Grays Harbor -Lewis - Mason -Pacific-Wahkiakum)</v>
      </c>
      <c r="D1053" s="5" t="s">
        <v>71</v>
      </c>
      <c r="E1053" s="6" t="s">
        <v>8</v>
      </c>
      <c r="U1053" s="72">
        <v>1229</v>
      </c>
    </row>
    <row r="1054" spans="1:21">
      <c r="A1054" s="9" t="s">
        <v>103</v>
      </c>
      <c r="B1054" s="74" t="s">
        <v>259</v>
      </c>
      <c r="C1054" s="36" t="str">
        <f t="shared" si="102"/>
        <v>Chelan-Douglas-Okanogan</v>
      </c>
      <c r="D1054" s="5" t="s">
        <v>72</v>
      </c>
      <c r="E1054" s="6" t="s">
        <v>9</v>
      </c>
      <c r="U1054" s="72">
        <v>533</v>
      </c>
    </row>
    <row r="1055" spans="1:21">
      <c r="A1055" s="9" t="s">
        <v>103</v>
      </c>
      <c r="B1055" s="74" t="s">
        <v>259</v>
      </c>
      <c r="C1055" s="36" t="str">
        <f t="shared" si="102"/>
        <v>NE WA (Ferry, Stevens, Lincoln, Pend Orielle)</v>
      </c>
      <c r="D1055" s="5" t="s">
        <v>73</v>
      </c>
      <c r="E1055" s="6" t="s">
        <v>10</v>
      </c>
      <c r="U1055" s="72">
        <v>72</v>
      </c>
    </row>
    <row r="1056" spans="1:21">
      <c r="A1056" s="9" t="s">
        <v>103</v>
      </c>
      <c r="B1056" s="74" t="s">
        <v>259</v>
      </c>
      <c r="C1056" s="36" t="str">
        <f t="shared" si="102"/>
        <v>Benton-Franklin</v>
      </c>
      <c r="D1056" s="5" t="s">
        <v>74</v>
      </c>
      <c r="E1056" s="6" t="s">
        <v>11</v>
      </c>
      <c r="U1056" s="72">
        <v>1743</v>
      </c>
    </row>
    <row r="1057" spans="1:21">
      <c r="A1057" s="9" t="s">
        <v>103</v>
      </c>
      <c r="B1057" s="74" t="s">
        <v>259</v>
      </c>
      <c r="C1057" s="36" t="str">
        <f t="shared" si="102"/>
        <v>SE WA (Adams-Asotin-Columia-Garfield-Walla Walla-Whitman)</v>
      </c>
      <c r="D1057" s="5" t="s">
        <v>75</v>
      </c>
      <c r="E1057" s="6" t="s">
        <v>12</v>
      </c>
      <c r="U1057" s="72">
        <v>0</v>
      </c>
    </row>
    <row r="1058" spans="1:21">
      <c r="A1058" s="9" t="s">
        <v>103</v>
      </c>
      <c r="B1058" s="74" t="s">
        <v>259</v>
      </c>
      <c r="C1058" s="36" t="str">
        <f t="shared" si="102"/>
        <v>Central WA (Grant-Kittitas-Klickitat-Skamania-Yakima)</v>
      </c>
      <c r="D1058" s="5" t="s">
        <v>76</v>
      </c>
      <c r="E1058" s="6" t="s">
        <v>13</v>
      </c>
      <c r="U1058" s="72">
        <v>1583</v>
      </c>
    </row>
    <row r="1059" spans="1:21">
      <c r="A1059" s="9" t="s">
        <v>103</v>
      </c>
      <c r="B1059" s="74" t="s">
        <v>259</v>
      </c>
      <c r="C1059" s="36" t="str">
        <f t="shared" si="102"/>
        <v>Rural SW WA (Cowlitz-Grays Harbor -Lewis - Mason -Pacific-Wahkiakum)</v>
      </c>
      <c r="D1059" s="5" t="s">
        <v>77</v>
      </c>
      <c r="E1059" s="6" t="s">
        <v>14</v>
      </c>
      <c r="U1059" s="72">
        <v>779</v>
      </c>
    </row>
    <row r="1060" spans="1:21">
      <c r="A1060" s="9" t="s">
        <v>103</v>
      </c>
      <c r="B1060" s="74" t="s">
        <v>259</v>
      </c>
      <c r="C1060" s="36" t="str">
        <f t="shared" si="102"/>
        <v>Skagit-San Juan -Island</v>
      </c>
      <c r="D1060" s="5" t="s">
        <v>78</v>
      </c>
      <c r="E1060" s="7" t="s">
        <v>15</v>
      </c>
      <c r="U1060" s="72">
        <v>920</v>
      </c>
    </row>
    <row r="1061" spans="1:21">
      <c r="A1061" s="9" t="s">
        <v>103</v>
      </c>
      <c r="B1061" s="74" t="s">
        <v>259</v>
      </c>
      <c r="C1061" s="36" t="str">
        <f t="shared" si="102"/>
        <v>Clallam-Jefferson-Kitsap</v>
      </c>
      <c r="D1061" s="5" t="s">
        <v>79</v>
      </c>
      <c r="E1061" s="6" t="s">
        <v>16</v>
      </c>
      <c r="U1061" s="72">
        <v>203</v>
      </c>
    </row>
    <row r="1062" spans="1:21">
      <c r="A1062" s="9" t="s">
        <v>103</v>
      </c>
      <c r="B1062" s="74" t="s">
        <v>259</v>
      </c>
      <c r="C1062" s="36" t="str">
        <f t="shared" si="102"/>
        <v>King</v>
      </c>
      <c r="D1062" s="4" t="s">
        <v>80</v>
      </c>
      <c r="E1062" s="7" t="s">
        <v>17</v>
      </c>
      <c r="U1062" s="72">
        <v>24578</v>
      </c>
    </row>
    <row r="1063" spans="1:21">
      <c r="A1063" s="9" t="s">
        <v>103</v>
      </c>
      <c r="B1063" s="74" t="s">
        <v>259</v>
      </c>
      <c r="C1063" s="36" t="str">
        <f t="shared" si="102"/>
        <v>Clallam-Jefferson-Kitsap</v>
      </c>
      <c r="D1063" s="5" t="s">
        <v>81</v>
      </c>
      <c r="E1063" s="7" t="s">
        <v>18</v>
      </c>
      <c r="U1063" s="72">
        <v>2936</v>
      </c>
    </row>
    <row r="1064" spans="1:21">
      <c r="A1064" s="9" t="s">
        <v>103</v>
      </c>
      <c r="B1064" s="74" t="s">
        <v>259</v>
      </c>
      <c r="C1064" s="36" t="str">
        <f t="shared" si="102"/>
        <v>Central WA (Grant-Kittitas-Klickitat-Skamania-Yakima)</v>
      </c>
      <c r="D1064" s="5" t="s">
        <v>82</v>
      </c>
      <c r="E1064" s="7" t="s">
        <v>19</v>
      </c>
      <c r="U1064" s="72">
        <v>394</v>
      </c>
    </row>
    <row r="1065" spans="1:21">
      <c r="A1065" s="9" t="s">
        <v>103</v>
      </c>
      <c r="B1065" s="74" t="s">
        <v>259</v>
      </c>
      <c r="C1065" s="36" t="str">
        <f t="shared" si="102"/>
        <v>Central WA (Grant-Kittitas-Klickitat-Skamania-Yakima)</v>
      </c>
      <c r="D1065" s="5" t="s">
        <v>83</v>
      </c>
      <c r="E1065" s="7" t="s">
        <v>20</v>
      </c>
      <c r="U1065" s="72">
        <v>69</v>
      </c>
    </row>
    <row r="1066" spans="1:21">
      <c r="A1066" s="9" t="s">
        <v>103</v>
      </c>
      <c r="B1066" s="74" t="s">
        <v>259</v>
      </c>
      <c r="C1066" s="36" t="str">
        <f t="shared" si="102"/>
        <v>Rural SW WA (Cowlitz-Grays Harbor -Lewis - Mason -Pacific-Wahkiakum)</v>
      </c>
      <c r="D1066" s="5" t="s">
        <v>84</v>
      </c>
      <c r="E1066" s="7" t="s">
        <v>21</v>
      </c>
      <c r="U1066" s="72">
        <v>873</v>
      </c>
    </row>
    <row r="1067" spans="1:21">
      <c r="A1067" s="9" t="s">
        <v>103</v>
      </c>
      <c r="B1067" s="74" t="s">
        <v>259</v>
      </c>
      <c r="C1067" s="36" t="str">
        <f t="shared" si="102"/>
        <v>NE WA (Ferry, Stevens, Lincoln, Pend Orielle)</v>
      </c>
      <c r="D1067" s="5" t="s">
        <v>85</v>
      </c>
      <c r="E1067" s="7" t="s">
        <v>22</v>
      </c>
      <c r="U1067" s="72">
        <v>106</v>
      </c>
    </row>
    <row r="1068" spans="1:21">
      <c r="A1068" s="9" t="s">
        <v>103</v>
      </c>
      <c r="B1068" s="74" t="s">
        <v>259</v>
      </c>
      <c r="C1068" s="36" t="str">
        <f t="shared" si="102"/>
        <v>Rural SW WA (Cowlitz-Grays Harbor -Lewis - Mason -Pacific-Wahkiakum)</v>
      </c>
      <c r="D1068" s="5" t="s">
        <v>86</v>
      </c>
      <c r="E1068" s="7" t="s">
        <v>23</v>
      </c>
      <c r="U1068" s="72">
        <v>616</v>
      </c>
    </row>
    <row r="1069" spans="1:21">
      <c r="A1069" s="9" t="s">
        <v>103</v>
      </c>
      <c r="B1069" s="74" t="s">
        <v>259</v>
      </c>
      <c r="C1069" s="36" t="str">
        <f t="shared" si="102"/>
        <v>Chelan-Douglas-Okanogan</v>
      </c>
      <c r="D1069" s="5" t="s">
        <v>87</v>
      </c>
      <c r="E1069" s="7" t="s">
        <v>24</v>
      </c>
      <c r="U1069" s="72">
        <v>572</v>
      </c>
    </row>
    <row r="1070" spans="1:21">
      <c r="A1070" s="9" t="s">
        <v>103</v>
      </c>
      <c r="B1070" s="74" t="s">
        <v>259</v>
      </c>
      <c r="C1070" s="36" t="str">
        <f t="shared" si="102"/>
        <v>Rural SW WA (Cowlitz-Grays Harbor -Lewis - Mason -Pacific-Wahkiakum)</v>
      </c>
      <c r="D1070" s="5" t="s">
        <v>88</v>
      </c>
      <c r="E1070" s="7" t="s">
        <v>25</v>
      </c>
      <c r="U1070" s="72">
        <v>111</v>
      </c>
    </row>
    <row r="1071" spans="1:21">
      <c r="A1071" s="9" t="s">
        <v>103</v>
      </c>
      <c r="B1071" s="74" t="s">
        <v>259</v>
      </c>
      <c r="C1071" s="36" t="str">
        <f t="shared" si="102"/>
        <v>NE WA (Ferry, Stevens, Lincoln, Pend Orielle)</v>
      </c>
      <c r="D1071" s="5" t="s">
        <v>89</v>
      </c>
      <c r="E1071" s="7" t="s">
        <v>26</v>
      </c>
      <c r="U1071" s="72">
        <v>97</v>
      </c>
    </row>
    <row r="1072" spans="1:21">
      <c r="A1072" s="9" t="s">
        <v>103</v>
      </c>
      <c r="B1072" s="74" t="s">
        <v>259</v>
      </c>
      <c r="C1072" s="36" t="str">
        <f t="shared" si="102"/>
        <v>Pierce</v>
      </c>
      <c r="D1072" s="5" t="s">
        <v>90</v>
      </c>
      <c r="E1072" s="7" t="s">
        <v>27</v>
      </c>
      <c r="U1072" s="72">
        <v>11206</v>
      </c>
    </row>
    <row r="1073" spans="1:21">
      <c r="A1073" s="9" t="s">
        <v>103</v>
      </c>
      <c r="B1073" s="74" t="s">
        <v>259</v>
      </c>
      <c r="C1073" s="36" t="str">
        <f t="shared" si="102"/>
        <v>Skagit-San Juan -Island</v>
      </c>
      <c r="D1073" s="5" t="s">
        <v>91</v>
      </c>
      <c r="E1073" s="7" t="s">
        <v>28</v>
      </c>
      <c r="U1073" s="72">
        <v>81</v>
      </c>
    </row>
    <row r="1074" spans="1:21">
      <c r="A1074" s="9" t="s">
        <v>103</v>
      </c>
      <c r="B1074" s="74" t="s">
        <v>259</v>
      </c>
      <c r="C1074" s="36" t="str">
        <f t="shared" si="102"/>
        <v>Skagit-San Juan -Island</v>
      </c>
      <c r="D1074" s="5" t="s">
        <v>92</v>
      </c>
      <c r="E1074" s="7" t="s">
        <v>29</v>
      </c>
      <c r="U1074" s="72">
        <v>1452</v>
      </c>
    </row>
    <row r="1075" spans="1:21">
      <c r="A1075" s="9" t="s">
        <v>103</v>
      </c>
      <c r="B1075" s="74" t="s">
        <v>259</v>
      </c>
      <c r="C1075" s="36" t="str">
        <f t="shared" si="102"/>
        <v>Central WA (Grant-Kittitas-Klickitat-Skamania-Yakima)</v>
      </c>
      <c r="D1075" s="5" t="s">
        <v>93</v>
      </c>
      <c r="E1075" s="7" t="s">
        <v>30</v>
      </c>
      <c r="U1075" s="72">
        <v>65</v>
      </c>
    </row>
    <row r="1076" spans="1:21">
      <c r="A1076" s="9" t="s">
        <v>103</v>
      </c>
      <c r="B1076" s="74" t="s">
        <v>259</v>
      </c>
      <c r="C1076" s="36" t="str">
        <f t="shared" si="102"/>
        <v>Snohomish</v>
      </c>
      <c r="D1076" s="5" t="s">
        <v>94</v>
      </c>
      <c r="E1076" s="7" t="s">
        <v>31</v>
      </c>
      <c r="U1076" s="72">
        <v>8907</v>
      </c>
    </row>
    <row r="1077" spans="1:21">
      <c r="A1077" s="9" t="s">
        <v>103</v>
      </c>
      <c r="B1077" s="74" t="s">
        <v>259</v>
      </c>
      <c r="C1077" s="36" t="str">
        <f t="shared" si="102"/>
        <v>Spokane</v>
      </c>
      <c r="D1077" s="5" t="s">
        <v>95</v>
      </c>
      <c r="E1077" s="7" t="s">
        <v>32</v>
      </c>
      <c r="U1077" s="72">
        <v>5834</v>
      </c>
    </row>
    <row r="1078" spans="1:21">
      <c r="A1078" s="9" t="s">
        <v>103</v>
      </c>
      <c r="B1078" s="74" t="s">
        <v>259</v>
      </c>
      <c r="C1078" s="36" t="str">
        <f t="shared" si="102"/>
        <v>NE WA (Ferry, Stevens, Lincoln, Pend Orielle)</v>
      </c>
      <c r="D1078" s="5" t="s">
        <v>96</v>
      </c>
      <c r="E1078" s="7" t="s">
        <v>33</v>
      </c>
      <c r="U1078" s="72">
        <v>435</v>
      </c>
    </row>
    <row r="1079" spans="1:21">
      <c r="A1079" s="9" t="s">
        <v>103</v>
      </c>
      <c r="B1079" s="74" t="s">
        <v>259</v>
      </c>
      <c r="C1079" s="36" t="str">
        <f t="shared" si="102"/>
        <v>Thurston</v>
      </c>
      <c r="D1079" s="5" t="s">
        <v>97</v>
      </c>
      <c r="E1079" s="7" t="s">
        <v>34</v>
      </c>
      <c r="U1079" s="72">
        <v>3126</v>
      </c>
    </row>
    <row r="1080" spans="1:21">
      <c r="A1080" s="9" t="s">
        <v>103</v>
      </c>
      <c r="B1080" s="74" t="s">
        <v>259</v>
      </c>
      <c r="C1080" s="36" t="str">
        <f t="shared" si="102"/>
        <v>Rural SW WA (Cowlitz-Grays Harbor -Lewis - Mason -Pacific-Wahkiakum)</v>
      </c>
      <c r="D1080" s="5" t="s">
        <v>98</v>
      </c>
      <c r="E1080" s="7" t="s">
        <v>35</v>
      </c>
      <c r="U1080" s="72">
        <v>19</v>
      </c>
    </row>
    <row r="1081" spans="1:21">
      <c r="A1081" s="9" t="s">
        <v>103</v>
      </c>
      <c r="B1081" s="74" t="s">
        <v>259</v>
      </c>
      <c r="C1081" s="36" t="str">
        <f t="shared" si="102"/>
        <v>SE WA (Adams-Asotin-Columia-Garfield-Walla Walla-Whitman)</v>
      </c>
      <c r="D1081" s="5" t="s">
        <v>99</v>
      </c>
      <c r="E1081" s="7" t="s">
        <v>36</v>
      </c>
      <c r="U1081" s="72">
        <v>659</v>
      </c>
    </row>
    <row r="1082" spans="1:21">
      <c r="A1082" s="9" t="s">
        <v>103</v>
      </c>
      <c r="B1082" s="74" t="s">
        <v>259</v>
      </c>
      <c r="C1082" s="36" t="str">
        <f t="shared" si="102"/>
        <v>Whatcom</v>
      </c>
      <c r="D1082" s="5" t="s">
        <v>100</v>
      </c>
      <c r="E1082" s="7" t="s">
        <v>37</v>
      </c>
      <c r="U1082" s="72">
        <v>2253</v>
      </c>
    </row>
    <row r="1083" spans="1:21">
      <c r="A1083" s="9" t="s">
        <v>103</v>
      </c>
      <c r="B1083" s="74" t="s">
        <v>259</v>
      </c>
      <c r="C1083" s="36" t="str">
        <f t="shared" si="102"/>
        <v>SE WA (Adams-Asotin-Columia-Garfield-Walla Walla-Whitman)</v>
      </c>
      <c r="D1083" s="5" t="s">
        <v>101</v>
      </c>
      <c r="E1083" s="7" t="s">
        <v>38</v>
      </c>
      <c r="U1083" s="72">
        <v>392</v>
      </c>
    </row>
    <row r="1084" spans="1:21" s="19" customFormat="1">
      <c r="A1084" s="19" t="s">
        <v>103</v>
      </c>
      <c r="B1084" s="74" t="s">
        <v>259</v>
      </c>
      <c r="C1084" s="19" t="str">
        <f t="shared" si="102"/>
        <v>Central WA (Grant-Kittitas-Klickitat-Skamania-Yakima)</v>
      </c>
      <c r="D1084" s="38" t="s">
        <v>102</v>
      </c>
      <c r="E1084" s="39" t="s">
        <v>39</v>
      </c>
      <c r="S1084" s="48"/>
      <c r="T1084" s="48"/>
      <c r="U1084" s="73">
        <v>4204</v>
      </c>
    </row>
    <row r="1085" spans="1:21">
      <c r="A1085" s="9" t="s">
        <v>104</v>
      </c>
      <c r="B1085" s="74" t="s">
        <v>259</v>
      </c>
      <c r="C1085" s="36" t="str">
        <f t="shared" si="102"/>
        <v>SE WA (Adams-Asotin-Columia-Garfield-Walla Walla-Whitman)</v>
      </c>
      <c r="D1085" s="5" t="s">
        <v>64</v>
      </c>
      <c r="E1085" s="7" t="s">
        <v>1</v>
      </c>
      <c r="U1085" s="72">
        <v>385</v>
      </c>
    </row>
    <row r="1086" spans="1:21">
      <c r="A1086" s="9" t="s">
        <v>104</v>
      </c>
      <c r="B1086" s="74" t="s">
        <v>259</v>
      </c>
      <c r="C1086" s="36" t="str">
        <f t="shared" ref="C1086:C1124" si="103">VLOOKUP(D1086,$AL$4:$AN$42,3,)</f>
        <v>SE WA (Adams-Asotin-Columia-Garfield-Walla Walla-Whitman)</v>
      </c>
      <c r="D1086" s="5" t="s">
        <v>65</v>
      </c>
      <c r="E1086" s="7" t="s">
        <v>2</v>
      </c>
      <c r="U1086" s="72">
        <v>22</v>
      </c>
    </row>
    <row r="1087" spans="1:21">
      <c r="A1087" s="9" t="s">
        <v>104</v>
      </c>
      <c r="B1087" s="74" t="s">
        <v>259</v>
      </c>
      <c r="C1087" s="36" t="str">
        <f t="shared" si="103"/>
        <v>Benton-Franklin</v>
      </c>
      <c r="D1087" s="5" t="s">
        <v>66</v>
      </c>
      <c r="E1087" s="7" t="s">
        <v>3</v>
      </c>
      <c r="U1087" s="72">
        <v>2548</v>
      </c>
    </row>
    <row r="1088" spans="1:21">
      <c r="A1088" s="9" t="s">
        <v>104</v>
      </c>
      <c r="B1088" s="74" t="s">
        <v>259</v>
      </c>
      <c r="C1088" s="36" t="str">
        <f t="shared" si="103"/>
        <v>Chelan-Douglas-Okanogan</v>
      </c>
      <c r="D1088" s="5" t="s">
        <v>67</v>
      </c>
      <c r="E1088" s="7" t="s">
        <v>4</v>
      </c>
      <c r="U1088" s="72">
        <v>921</v>
      </c>
    </row>
    <row r="1089" spans="1:21">
      <c r="A1089" s="9" t="s">
        <v>104</v>
      </c>
      <c r="B1089" s="74" t="s">
        <v>259</v>
      </c>
      <c r="C1089" s="36" t="str">
        <f t="shared" si="103"/>
        <v>Clallam-Jefferson-Kitsap</v>
      </c>
      <c r="D1089" s="5" t="s">
        <v>68</v>
      </c>
      <c r="E1089" s="7" t="s">
        <v>5</v>
      </c>
      <c r="U1089" s="72">
        <v>645</v>
      </c>
    </row>
    <row r="1090" spans="1:21">
      <c r="A1090" s="9" t="s">
        <v>104</v>
      </c>
      <c r="B1090" s="74" t="s">
        <v>259</v>
      </c>
      <c r="C1090" s="36" t="str">
        <f t="shared" si="103"/>
        <v>Clark</v>
      </c>
      <c r="D1090" s="5" t="s">
        <v>69</v>
      </c>
      <c r="E1090" s="6" t="s">
        <v>6</v>
      </c>
      <c r="U1090" s="72">
        <v>4848</v>
      </c>
    </row>
    <row r="1091" spans="1:21">
      <c r="A1091" s="9" t="s">
        <v>104</v>
      </c>
      <c r="B1091" s="74" t="s">
        <v>259</v>
      </c>
      <c r="C1091" s="36" t="str">
        <f t="shared" si="103"/>
        <v>SE WA (Adams-Asotin-Columia-Garfield-Walla Walla-Whitman)</v>
      </c>
      <c r="D1091" s="5" t="s">
        <v>70</v>
      </c>
      <c r="E1091" s="6" t="s">
        <v>7</v>
      </c>
      <c r="U1091" s="72">
        <v>29</v>
      </c>
    </row>
    <row r="1092" spans="1:21">
      <c r="A1092" s="9" t="s">
        <v>104</v>
      </c>
      <c r="B1092" s="74" t="s">
        <v>259</v>
      </c>
      <c r="C1092" s="36" t="str">
        <f t="shared" si="103"/>
        <v>Rural SW WA (Cowlitz-Grays Harbor -Lewis - Mason -Pacific-Wahkiakum)</v>
      </c>
      <c r="D1092" s="5" t="s">
        <v>71</v>
      </c>
      <c r="E1092" s="6" t="s">
        <v>8</v>
      </c>
      <c r="U1092" s="72">
        <v>1081</v>
      </c>
    </row>
    <row r="1093" spans="1:21">
      <c r="A1093" s="9" t="s">
        <v>104</v>
      </c>
      <c r="B1093" s="74" t="s">
        <v>259</v>
      </c>
      <c r="C1093" s="36" t="str">
        <f t="shared" si="103"/>
        <v>Chelan-Douglas-Okanogan</v>
      </c>
      <c r="D1093" s="5" t="s">
        <v>72</v>
      </c>
      <c r="E1093" s="6" t="s">
        <v>9</v>
      </c>
      <c r="U1093" s="72">
        <v>519</v>
      </c>
    </row>
    <row r="1094" spans="1:21">
      <c r="A1094" s="9" t="s">
        <v>104</v>
      </c>
      <c r="B1094" s="74" t="s">
        <v>259</v>
      </c>
      <c r="C1094" s="36" t="str">
        <f t="shared" si="103"/>
        <v>NE WA (Ferry, Stevens, Lincoln, Pend Orielle)</v>
      </c>
      <c r="D1094" s="5" t="s">
        <v>73</v>
      </c>
      <c r="E1094" s="6" t="s">
        <v>10</v>
      </c>
      <c r="U1094" s="72">
        <v>71</v>
      </c>
    </row>
    <row r="1095" spans="1:21">
      <c r="A1095" s="9" t="s">
        <v>104</v>
      </c>
      <c r="B1095" s="74" t="s">
        <v>259</v>
      </c>
      <c r="C1095" s="36" t="str">
        <f t="shared" si="103"/>
        <v>Benton-Franklin</v>
      </c>
      <c r="D1095" s="5" t="s">
        <v>74</v>
      </c>
      <c r="E1095" s="6" t="s">
        <v>11</v>
      </c>
      <c r="U1095" s="72">
        <v>1666</v>
      </c>
    </row>
    <row r="1096" spans="1:21">
      <c r="A1096" s="9" t="s">
        <v>104</v>
      </c>
      <c r="B1096" s="74" t="s">
        <v>259</v>
      </c>
      <c r="C1096" s="36" t="str">
        <f t="shared" si="103"/>
        <v>SE WA (Adams-Asotin-Columia-Garfield-Walla Walla-Whitman)</v>
      </c>
      <c r="D1096" s="5" t="s">
        <v>75</v>
      </c>
      <c r="E1096" s="6" t="s">
        <v>12</v>
      </c>
      <c r="U1096" s="72">
        <v>0</v>
      </c>
    </row>
    <row r="1097" spans="1:21">
      <c r="A1097" s="9" t="s">
        <v>104</v>
      </c>
      <c r="B1097" s="74" t="s">
        <v>259</v>
      </c>
      <c r="C1097" s="36" t="str">
        <f t="shared" si="103"/>
        <v>Central WA (Grant-Kittitas-Klickitat-Skamania-Yakima)</v>
      </c>
      <c r="D1097" s="5" t="s">
        <v>76</v>
      </c>
      <c r="E1097" s="6" t="s">
        <v>13</v>
      </c>
      <c r="U1097" s="72">
        <v>1591</v>
      </c>
    </row>
    <row r="1098" spans="1:21">
      <c r="A1098" s="9" t="s">
        <v>104</v>
      </c>
      <c r="B1098" s="74" t="s">
        <v>259</v>
      </c>
      <c r="C1098" s="36" t="str">
        <f t="shared" si="103"/>
        <v>Rural SW WA (Cowlitz-Grays Harbor -Lewis - Mason -Pacific-Wahkiakum)</v>
      </c>
      <c r="D1098" s="5" t="s">
        <v>77</v>
      </c>
      <c r="E1098" s="6" t="s">
        <v>14</v>
      </c>
      <c r="U1098" s="72">
        <v>810</v>
      </c>
    </row>
    <row r="1099" spans="1:21">
      <c r="A1099" s="9" t="s">
        <v>104</v>
      </c>
      <c r="B1099" s="74" t="s">
        <v>259</v>
      </c>
      <c r="C1099" s="36" t="str">
        <f t="shared" si="103"/>
        <v>Skagit-San Juan -Island</v>
      </c>
      <c r="D1099" s="5" t="s">
        <v>78</v>
      </c>
      <c r="E1099" s="7" t="s">
        <v>15</v>
      </c>
      <c r="U1099" s="72">
        <v>858</v>
      </c>
    </row>
    <row r="1100" spans="1:21">
      <c r="A1100" s="9" t="s">
        <v>104</v>
      </c>
      <c r="B1100" s="74" t="s">
        <v>259</v>
      </c>
      <c r="C1100" s="36" t="str">
        <f t="shared" si="103"/>
        <v>Clallam-Jefferson-Kitsap</v>
      </c>
      <c r="D1100" s="5" t="s">
        <v>79</v>
      </c>
      <c r="E1100" s="6" t="s">
        <v>16</v>
      </c>
      <c r="U1100" s="72">
        <v>176</v>
      </c>
    </row>
    <row r="1101" spans="1:21">
      <c r="A1101" s="9" t="s">
        <v>104</v>
      </c>
      <c r="B1101" s="74" t="s">
        <v>259</v>
      </c>
      <c r="C1101" s="36" t="str">
        <f t="shared" si="103"/>
        <v>King</v>
      </c>
      <c r="D1101" s="4" t="s">
        <v>80</v>
      </c>
      <c r="E1101" s="7" t="s">
        <v>17</v>
      </c>
      <c r="U1101" s="72">
        <v>24970</v>
      </c>
    </row>
    <row r="1102" spans="1:21">
      <c r="A1102" s="9" t="s">
        <v>104</v>
      </c>
      <c r="B1102" s="74" t="s">
        <v>259</v>
      </c>
      <c r="C1102" s="36" t="str">
        <f t="shared" si="103"/>
        <v>Clallam-Jefferson-Kitsap</v>
      </c>
      <c r="D1102" s="5" t="s">
        <v>81</v>
      </c>
      <c r="E1102" s="7" t="s">
        <v>18</v>
      </c>
      <c r="U1102" s="72">
        <v>2985</v>
      </c>
    </row>
    <row r="1103" spans="1:21">
      <c r="A1103" s="9" t="s">
        <v>104</v>
      </c>
      <c r="B1103" s="74" t="s">
        <v>259</v>
      </c>
      <c r="C1103" s="36" t="str">
        <f t="shared" si="103"/>
        <v>Central WA (Grant-Kittitas-Klickitat-Skamania-Yakima)</v>
      </c>
      <c r="D1103" s="5" t="s">
        <v>82</v>
      </c>
      <c r="E1103" s="7" t="s">
        <v>19</v>
      </c>
      <c r="U1103" s="72">
        <v>407</v>
      </c>
    </row>
    <row r="1104" spans="1:21">
      <c r="A1104" s="9" t="s">
        <v>104</v>
      </c>
      <c r="B1104" s="74" t="s">
        <v>259</v>
      </c>
      <c r="C1104" s="36" t="str">
        <f t="shared" si="103"/>
        <v>Central WA (Grant-Kittitas-Klickitat-Skamania-Yakima)</v>
      </c>
      <c r="D1104" s="5" t="s">
        <v>83</v>
      </c>
      <c r="E1104" s="7" t="s">
        <v>20</v>
      </c>
      <c r="U1104" s="72">
        <v>41</v>
      </c>
    </row>
    <row r="1105" spans="1:21">
      <c r="A1105" s="9" t="s">
        <v>104</v>
      </c>
      <c r="B1105" s="74" t="s">
        <v>259</v>
      </c>
      <c r="C1105" s="36" t="str">
        <f t="shared" si="103"/>
        <v>Rural SW WA (Cowlitz-Grays Harbor -Lewis - Mason -Pacific-Wahkiakum)</v>
      </c>
      <c r="D1105" s="5" t="s">
        <v>84</v>
      </c>
      <c r="E1105" s="7" t="s">
        <v>21</v>
      </c>
      <c r="U1105" s="72">
        <v>850</v>
      </c>
    </row>
    <row r="1106" spans="1:21">
      <c r="A1106" s="9" t="s">
        <v>104</v>
      </c>
      <c r="B1106" s="74" t="s">
        <v>259</v>
      </c>
      <c r="C1106" s="36" t="str">
        <f t="shared" si="103"/>
        <v>NE WA (Ferry, Stevens, Lincoln, Pend Orielle)</v>
      </c>
      <c r="D1106" s="5" t="s">
        <v>85</v>
      </c>
      <c r="E1106" s="7" t="s">
        <v>22</v>
      </c>
      <c r="U1106" s="72">
        <v>92</v>
      </c>
    </row>
    <row r="1107" spans="1:21">
      <c r="A1107" s="9" t="s">
        <v>104</v>
      </c>
      <c r="B1107" s="74" t="s">
        <v>259</v>
      </c>
      <c r="C1107" s="36" t="str">
        <f t="shared" si="103"/>
        <v>Rural SW WA (Cowlitz-Grays Harbor -Lewis - Mason -Pacific-Wahkiakum)</v>
      </c>
      <c r="D1107" s="5" t="s">
        <v>86</v>
      </c>
      <c r="E1107" s="7" t="s">
        <v>23</v>
      </c>
      <c r="U1107" s="72">
        <v>698</v>
      </c>
    </row>
    <row r="1108" spans="1:21">
      <c r="A1108" s="9" t="s">
        <v>104</v>
      </c>
      <c r="B1108" s="74" t="s">
        <v>259</v>
      </c>
      <c r="C1108" s="36" t="str">
        <f t="shared" si="103"/>
        <v>Chelan-Douglas-Okanogan</v>
      </c>
      <c r="D1108" s="5" t="s">
        <v>87</v>
      </c>
      <c r="E1108" s="7" t="s">
        <v>24</v>
      </c>
      <c r="U1108" s="72">
        <v>537</v>
      </c>
    </row>
    <row r="1109" spans="1:21">
      <c r="A1109" s="9" t="s">
        <v>104</v>
      </c>
      <c r="B1109" s="74" t="s">
        <v>259</v>
      </c>
      <c r="C1109" s="36" t="str">
        <f t="shared" si="103"/>
        <v>Rural SW WA (Cowlitz-Grays Harbor -Lewis - Mason -Pacific-Wahkiakum)</v>
      </c>
      <c r="D1109" s="5" t="s">
        <v>88</v>
      </c>
      <c r="E1109" s="7" t="s">
        <v>25</v>
      </c>
      <c r="U1109" s="72">
        <v>109</v>
      </c>
    </row>
    <row r="1110" spans="1:21">
      <c r="A1110" s="9" t="s">
        <v>104</v>
      </c>
      <c r="B1110" s="74" t="s">
        <v>259</v>
      </c>
      <c r="C1110" s="36" t="str">
        <f t="shared" si="103"/>
        <v>NE WA (Ferry, Stevens, Lincoln, Pend Orielle)</v>
      </c>
      <c r="D1110" s="5" t="s">
        <v>89</v>
      </c>
      <c r="E1110" s="7" t="s">
        <v>26</v>
      </c>
      <c r="U1110" s="72">
        <v>119</v>
      </c>
    </row>
    <row r="1111" spans="1:21">
      <c r="A1111" s="9" t="s">
        <v>104</v>
      </c>
      <c r="B1111" s="74" t="s">
        <v>259</v>
      </c>
      <c r="C1111" s="36" t="str">
        <f t="shared" si="103"/>
        <v>Pierce</v>
      </c>
      <c r="D1111" s="5" t="s">
        <v>90</v>
      </c>
      <c r="E1111" s="7" t="s">
        <v>27</v>
      </c>
      <c r="U1111" s="72">
        <v>11268</v>
      </c>
    </row>
    <row r="1112" spans="1:21">
      <c r="A1112" s="9" t="s">
        <v>104</v>
      </c>
      <c r="B1112" s="74" t="s">
        <v>259</v>
      </c>
      <c r="C1112" s="36" t="str">
        <f t="shared" si="103"/>
        <v>Skagit-San Juan -Island</v>
      </c>
      <c r="D1112" s="5" t="s">
        <v>91</v>
      </c>
      <c r="E1112" s="7" t="s">
        <v>28</v>
      </c>
      <c r="U1112" s="72">
        <v>64</v>
      </c>
    </row>
    <row r="1113" spans="1:21">
      <c r="A1113" s="9" t="s">
        <v>104</v>
      </c>
      <c r="B1113" s="74" t="s">
        <v>259</v>
      </c>
      <c r="C1113" s="36" t="str">
        <f t="shared" si="103"/>
        <v>Skagit-San Juan -Island</v>
      </c>
      <c r="D1113" s="5" t="s">
        <v>92</v>
      </c>
      <c r="E1113" s="7" t="s">
        <v>29</v>
      </c>
      <c r="U1113" s="72">
        <v>1425</v>
      </c>
    </row>
    <row r="1114" spans="1:21">
      <c r="A1114" s="9" t="s">
        <v>104</v>
      </c>
      <c r="B1114" s="74" t="s">
        <v>259</v>
      </c>
      <c r="C1114" s="36" t="str">
        <f t="shared" si="103"/>
        <v>Central WA (Grant-Kittitas-Klickitat-Skamania-Yakima)</v>
      </c>
      <c r="D1114" s="5" t="s">
        <v>93</v>
      </c>
      <c r="E1114" s="7" t="s">
        <v>30</v>
      </c>
      <c r="U1114" s="72">
        <v>50</v>
      </c>
    </row>
    <row r="1115" spans="1:21">
      <c r="A1115" s="9" t="s">
        <v>104</v>
      </c>
      <c r="B1115" s="74" t="s">
        <v>259</v>
      </c>
      <c r="C1115" s="36" t="str">
        <f t="shared" si="103"/>
        <v>Snohomish</v>
      </c>
      <c r="D1115" s="5" t="s">
        <v>94</v>
      </c>
      <c r="E1115" s="7" t="s">
        <v>31</v>
      </c>
      <c r="U1115" s="72">
        <v>9209</v>
      </c>
    </row>
    <row r="1116" spans="1:21">
      <c r="A1116" s="9" t="s">
        <v>104</v>
      </c>
      <c r="B1116" s="74" t="s">
        <v>259</v>
      </c>
      <c r="C1116" s="36" t="str">
        <f t="shared" si="103"/>
        <v>Spokane</v>
      </c>
      <c r="D1116" s="5" t="s">
        <v>95</v>
      </c>
      <c r="E1116" s="7" t="s">
        <v>32</v>
      </c>
      <c r="U1116" s="72">
        <v>5958</v>
      </c>
    </row>
    <row r="1117" spans="1:21">
      <c r="A1117" s="9" t="s">
        <v>104</v>
      </c>
      <c r="B1117" s="74" t="s">
        <v>259</v>
      </c>
      <c r="C1117" s="36" t="str">
        <f t="shared" si="103"/>
        <v>NE WA (Ferry, Stevens, Lincoln, Pend Orielle)</v>
      </c>
      <c r="D1117" s="5" t="s">
        <v>96</v>
      </c>
      <c r="E1117" s="7" t="s">
        <v>33</v>
      </c>
      <c r="U1117" s="72">
        <v>438</v>
      </c>
    </row>
    <row r="1118" spans="1:21">
      <c r="A1118" s="9" t="s">
        <v>104</v>
      </c>
      <c r="B1118" s="74" t="s">
        <v>259</v>
      </c>
      <c r="C1118" s="36" t="str">
        <f t="shared" si="103"/>
        <v>Thurston</v>
      </c>
      <c r="D1118" s="5" t="s">
        <v>97</v>
      </c>
      <c r="E1118" s="7" t="s">
        <v>34</v>
      </c>
      <c r="U1118" s="72">
        <v>3111</v>
      </c>
    </row>
    <row r="1119" spans="1:21">
      <c r="A1119" s="9" t="s">
        <v>104</v>
      </c>
      <c r="B1119" s="74" t="s">
        <v>259</v>
      </c>
      <c r="C1119" s="36" t="str">
        <f t="shared" si="103"/>
        <v>Rural SW WA (Cowlitz-Grays Harbor -Lewis - Mason -Pacific-Wahkiakum)</v>
      </c>
      <c r="D1119" s="5" t="s">
        <v>98</v>
      </c>
      <c r="E1119" s="7" t="s">
        <v>35</v>
      </c>
      <c r="U1119" s="72">
        <v>34</v>
      </c>
    </row>
    <row r="1120" spans="1:21">
      <c r="A1120" s="9" t="s">
        <v>104</v>
      </c>
      <c r="B1120" s="74" t="s">
        <v>259</v>
      </c>
      <c r="C1120" s="36" t="str">
        <f t="shared" si="103"/>
        <v>SE WA (Adams-Asotin-Columia-Garfield-Walla Walla-Whitman)</v>
      </c>
      <c r="D1120" s="5" t="s">
        <v>99</v>
      </c>
      <c r="E1120" s="7" t="s">
        <v>36</v>
      </c>
      <c r="U1120" s="72">
        <v>692</v>
      </c>
    </row>
    <row r="1121" spans="1:21">
      <c r="A1121" s="9" t="s">
        <v>104</v>
      </c>
      <c r="B1121" s="74" t="s">
        <v>259</v>
      </c>
      <c r="C1121" s="36" t="str">
        <f t="shared" si="103"/>
        <v>Whatcom</v>
      </c>
      <c r="D1121" s="5" t="s">
        <v>100</v>
      </c>
      <c r="E1121" s="7" t="s">
        <v>37</v>
      </c>
      <c r="U1121" s="72">
        <v>2256</v>
      </c>
    </row>
    <row r="1122" spans="1:21">
      <c r="A1122" s="9" t="s">
        <v>104</v>
      </c>
      <c r="B1122" s="74" t="s">
        <v>259</v>
      </c>
      <c r="C1122" s="36" t="str">
        <f t="shared" si="103"/>
        <v>SE WA (Adams-Asotin-Columia-Garfield-Walla Walla-Whitman)</v>
      </c>
      <c r="D1122" s="5" t="s">
        <v>101</v>
      </c>
      <c r="E1122" s="7" t="s">
        <v>38</v>
      </c>
      <c r="U1122" s="72">
        <v>461</v>
      </c>
    </row>
    <row r="1123" spans="1:21" s="19" customFormat="1">
      <c r="A1123" s="19" t="s">
        <v>104</v>
      </c>
      <c r="B1123" s="74" t="s">
        <v>259</v>
      </c>
      <c r="C1123" s="19" t="str">
        <f t="shared" si="103"/>
        <v>Central WA (Grant-Kittitas-Klickitat-Skamania-Yakima)</v>
      </c>
      <c r="D1123" s="38" t="s">
        <v>102</v>
      </c>
      <c r="E1123" s="39" t="s">
        <v>39</v>
      </c>
      <c r="S1123" s="48"/>
      <c r="T1123" s="48"/>
      <c r="U1123" s="73">
        <v>4117</v>
      </c>
    </row>
    <row r="1124" spans="1:21">
      <c r="A1124" s="9" t="s">
        <v>105</v>
      </c>
      <c r="B1124" s="74" t="s">
        <v>259</v>
      </c>
      <c r="C1124" s="36" t="str">
        <f t="shared" si="103"/>
        <v>SE WA (Adams-Asotin-Columia-Garfield-Walla Walla-Whitman)</v>
      </c>
      <c r="D1124" s="5" t="s">
        <v>64</v>
      </c>
      <c r="E1124" s="7" t="s">
        <v>1</v>
      </c>
      <c r="U1124" s="72">
        <v>399</v>
      </c>
    </row>
    <row r="1125" spans="1:21">
      <c r="A1125" s="9" t="s">
        <v>105</v>
      </c>
      <c r="B1125" s="74" t="s">
        <v>259</v>
      </c>
      <c r="C1125" s="36" t="str">
        <f t="shared" ref="C1125:C1163" si="104">VLOOKUP(D1125,$AL$4:$AN$42,3,)</f>
        <v>SE WA (Adams-Asotin-Columia-Garfield-Walla Walla-Whitman)</v>
      </c>
      <c r="D1125" s="5" t="s">
        <v>65</v>
      </c>
      <c r="E1125" s="7" t="s">
        <v>2</v>
      </c>
      <c r="U1125" s="72">
        <v>17</v>
      </c>
    </row>
    <row r="1126" spans="1:21">
      <c r="A1126" s="9" t="s">
        <v>105</v>
      </c>
      <c r="B1126" s="74" t="s">
        <v>259</v>
      </c>
      <c r="C1126" s="36" t="str">
        <f t="shared" si="104"/>
        <v>Benton-Franklin</v>
      </c>
      <c r="D1126" s="5" t="s">
        <v>66</v>
      </c>
      <c r="E1126" s="7" t="s">
        <v>3</v>
      </c>
      <c r="U1126" s="72">
        <v>2503</v>
      </c>
    </row>
    <row r="1127" spans="1:21">
      <c r="A1127" s="9" t="s">
        <v>105</v>
      </c>
      <c r="B1127" s="74" t="s">
        <v>259</v>
      </c>
      <c r="C1127" s="36" t="str">
        <f t="shared" si="104"/>
        <v>Chelan-Douglas-Okanogan</v>
      </c>
      <c r="D1127" s="5" t="s">
        <v>67</v>
      </c>
      <c r="E1127" s="7" t="s">
        <v>4</v>
      </c>
      <c r="U1127" s="72">
        <v>897</v>
      </c>
    </row>
    <row r="1128" spans="1:21">
      <c r="A1128" s="9" t="s">
        <v>105</v>
      </c>
      <c r="B1128" s="74" t="s">
        <v>259</v>
      </c>
      <c r="C1128" s="36" t="str">
        <f t="shared" si="104"/>
        <v>Clallam-Jefferson-Kitsap</v>
      </c>
      <c r="D1128" s="5" t="s">
        <v>68</v>
      </c>
      <c r="E1128" s="7" t="s">
        <v>5</v>
      </c>
      <c r="U1128" s="72">
        <v>659</v>
      </c>
    </row>
    <row r="1129" spans="1:21">
      <c r="A1129" s="9" t="s">
        <v>105</v>
      </c>
      <c r="B1129" s="74" t="s">
        <v>259</v>
      </c>
      <c r="C1129" s="36" t="str">
        <f t="shared" si="104"/>
        <v>Clark</v>
      </c>
      <c r="D1129" s="5" t="s">
        <v>69</v>
      </c>
      <c r="E1129" s="6" t="s">
        <v>6</v>
      </c>
      <c r="U1129" s="72">
        <v>4805</v>
      </c>
    </row>
    <row r="1130" spans="1:21">
      <c r="A1130" s="9" t="s">
        <v>105</v>
      </c>
      <c r="B1130" s="74" t="s">
        <v>259</v>
      </c>
      <c r="C1130" s="36" t="str">
        <f t="shared" si="104"/>
        <v>SE WA (Adams-Asotin-Columia-Garfield-Walla Walla-Whitman)</v>
      </c>
      <c r="D1130" s="5" t="s">
        <v>70</v>
      </c>
      <c r="E1130" s="6" t="s">
        <v>7</v>
      </c>
      <c r="U1130" s="72">
        <v>33</v>
      </c>
    </row>
    <row r="1131" spans="1:21">
      <c r="A1131" s="9" t="s">
        <v>105</v>
      </c>
      <c r="B1131" s="74" t="s">
        <v>259</v>
      </c>
      <c r="C1131" s="36" t="str">
        <f t="shared" si="104"/>
        <v>Rural SW WA (Cowlitz-Grays Harbor -Lewis - Mason -Pacific-Wahkiakum)</v>
      </c>
      <c r="D1131" s="5" t="s">
        <v>71</v>
      </c>
      <c r="E1131" s="6" t="s">
        <v>8</v>
      </c>
      <c r="U1131" s="72">
        <v>1131</v>
      </c>
    </row>
    <row r="1132" spans="1:21">
      <c r="A1132" s="9" t="s">
        <v>105</v>
      </c>
      <c r="B1132" s="74" t="s">
        <v>259</v>
      </c>
      <c r="C1132" s="36" t="str">
        <f t="shared" si="104"/>
        <v>Chelan-Douglas-Okanogan</v>
      </c>
      <c r="D1132" s="5" t="s">
        <v>72</v>
      </c>
      <c r="E1132" s="6" t="s">
        <v>9</v>
      </c>
      <c r="U1132" s="72">
        <v>491</v>
      </c>
    </row>
    <row r="1133" spans="1:21">
      <c r="A1133" s="9" t="s">
        <v>105</v>
      </c>
      <c r="B1133" s="74" t="s">
        <v>259</v>
      </c>
      <c r="C1133" s="36" t="str">
        <f t="shared" si="104"/>
        <v>NE WA (Ferry, Stevens, Lincoln, Pend Orielle)</v>
      </c>
      <c r="D1133" s="5" t="s">
        <v>73</v>
      </c>
      <c r="E1133" s="6" t="s">
        <v>10</v>
      </c>
      <c r="U1133" s="72">
        <v>64</v>
      </c>
    </row>
    <row r="1134" spans="1:21">
      <c r="A1134" s="9" t="s">
        <v>105</v>
      </c>
      <c r="B1134" s="74" t="s">
        <v>259</v>
      </c>
      <c r="C1134" s="36" t="str">
        <f t="shared" si="104"/>
        <v>Benton-Franklin</v>
      </c>
      <c r="D1134" s="5" t="s">
        <v>74</v>
      </c>
      <c r="E1134" s="6" t="s">
        <v>11</v>
      </c>
      <c r="U1134" s="72">
        <v>1616</v>
      </c>
    </row>
    <row r="1135" spans="1:21">
      <c r="A1135" s="9" t="s">
        <v>105</v>
      </c>
      <c r="B1135" s="74" t="s">
        <v>259</v>
      </c>
      <c r="C1135" s="36" t="str">
        <f t="shared" si="104"/>
        <v>SE WA (Adams-Asotin-Columia-Garfield-Walla Walla-Whitman)</v>
      </c>
      <c r="D1135" s="5" t="s">
        <v>75</v>
      </c>
      <c r="E1135" s="6" t="s">
        <v>12</v>
      </c>
      <c r="U1135" s="72">
        <v>0</v>
      </c>
    </row>
    <row r="1136" spans="1:21">
      <c r="A1136" s="9" t="s">
        <v>105</v>
      </c>
      <c r="B1136" s="74" t="s">
        <v>259</v>
      </c>
      <c r="C1136" s="36" t="str">
        <f t="shared" si="104"/>
        <v>Central WA (Grant-Kittitas-Klickitat-Skamania-Yakima)</v>
      </c>
      <c r="D1136" s="5" t="s">
        <v>76</v>
      </c>
      <c r="E1136" s="6" t="s">
        <v>13</v>
      </c>
      <c r="U1136" s="72">
        <v>1465</v>
      </c>
    </row>
    <row r="1137" spans="1:21">
      <c r="A1137" s="9" t="s">
        <v>105</v>
      </c>
      <c r="B1137" s="74" t="s">
        <v>259</v>
      </c>
      <c r="C1137" s="36" t="str">
        <f t="shared" si="104"/>
        <v>Rural SW WA (Cowlitz-Grays Harbor -Lewis - Mason -Pacific-Wahkiakum)</v>
      </c>
      <c r="D1137" s="5" t="s">
        <v>77</v>
      </c>
      <c r="E1137" s="6" t="s">
        <v>14</v>
      </c>
      <c r="U1137" s="72">
        <v>763</v>
      </c>
    </row>
    <row r="1138" spans="1:21">
      <c r="A1138" s="9" t="s">
        <v>105</v>
      </c>
      <c r="B1138" s="74" t="s">
        <v>259</v>
      </c>
      <c r="C1138" s="36" t="str">
        <f t="shared" si="104"/>
        <v>Skagit-San Juan -Island</v>
      </c>
      <c r="D1138" s="5" t="s">
        <v>78</v>
      </c>
      <c r="E1138" s="7" t="s">
        <v>15</v>
      </c>
      <c r="U1138" s="72">
        <v>873</v>
      </c>
    </row>
    <row r="1139" spans="1:21">
      <c r="A1139" s="9" t="s">
        <v>105</v>
      </c>
      <c r="B1139" s="74" t="s">
        <v>259</v>
      </c>
      <c r="C1139" s="36" t="str">
        <f t="shared" si="104"/>
        <v>Clallam-Jefferson-Kitsap</v>
      </c>
      <c r="D1139" s="5" t="s">
        <v>79</v>
      </c>
      <c r="E1139" s="6" t="s">
        <v>16</v>
      </c>
      <c r="U1139" s="72">
        <v>205</v>
      </c>
    </row>
    <row r="1140" spans="1:21">
      <c r="A1140" s="9" t="s">
        <v>105</v>
      </c>
      <c r="B1140" s="74" t="s">
        <v>259</v>
      </c>
      <c r="C1140" s="36" t="str">
        <f t="shared" si="104"/>
        <v>King</v>
      </c>
      <c r="D1140" s="4" t="s">
        <v>80</v>
      </c>
      <c r="E1140" s="7" t="s">
        <v>17</v>
      </c>
      <c r="U1140" s="72">
        <v>24849</v>
      </c>
    </row>
    <row r="1141" spans="1:21">
      <c r="A1141" s="9" t="s">
        <v>105</v>
      </c>
      <c r="B1141" s="74" t="s">
        <v>259</v>
      </c>
      <c r="C1141" s="36" t="str">
        <f t="shared" si="104"/>
        <v>Clallam-Jefferson-Kitsap</v>
      </c>
      <c r="D1141" s="5" t="s">
        <v>81</v>
      </c>
      <c r="E1141" s="7" t="s">
        <v>18</v>
      </c>
      <c r="U1141" s="72">
        <v>2825</v>
      </c>
    </row>
    <row r="1142" spans="1:21">
      <c r="A1142" s="9" t="s">
        <v>105</v>
      </c>
      <c r="B1142" s="74" t="s">
        <v>259</v>
      </c>
      <c r="C1142" s="36" t="str">
        <f t="shared" si="104"/>
        <v>Central WA (Grant-Kittitas-Klickitat-Skamania-Yakima)</v>
      </c>
      <c r="D1142" s="5" t="s">
        <v>82</v>
      </c>
      <c r="E1142" s="7" t="s">
        <v>19</v>
      </c>
      <c r="U1142" s="72">
        <v>413</v>
      </c>
    </row>
    <row r="1143" spans="1:21">
      <c r="A1143" s="9" t="s">
        <v>105</v>
      </c>
      <c r="B1143" s="74" t="s">
        <v>259</v>
      </c>
      <c r="C1143" s="36" t="str">
        <f t="shared" si="104"/>
        <v>Central WA (Grant-Kittitas-Klickitat-Skamania-Yakima)</v>
      </c>
      <c r="D1143" s="5" t="s">
        <v>83</v>
      </c>
      <c r="E1143" s="7" t="s">
        <v>20</v>
      </c>
      <c r="U1143" s="72">
        <v>25</v>
      </c>
    </row>
    <row r="1144" spans="1:21">
      <c r="A1144" s="9" t="s">
        <v>105</v>
      </c>
      <c r="B1144" s="74" t="s">
        <v>259</v>
      </c>
      <c r="C1144" s="36" t="str">
        <f t="shared" si="104"/>
        <v>Rural SW WA (Cowlitz-Grays Harbor -Lewis - Mason -Pacific-Wahkiakum)</v>
      </c>
      <c r="D1144" s="5" t="s">
        <v>84</v>
      </c>
      <c r="E1144" s="7" t="s">
        <v>21</v>
      </c>
      <c r="U1144" s="72">
        <v>872</v>
      </c>
    </row>
    <row r="1145" spans="1:21">
      <c r="A1145" s="9" t="s">
        <v>105</v>
      </c>
      <c r="B1145" s="74" t="s">
        <v>259</v>
      </c>
      <c r="C1145" s="36" t="str">
        <f t="shared" si="104"/>
        <v>NE WA (Ferry, Stevens, Lincoln, Pend Orielle)</v>
      </c>
      <c r="D1145" s="5" t="s">
        <v>85</v>
      </c>
      <c r="E1145" s="7" t="s">
        <v>22</v>
      </c>
      <c r="U1145" s="72">
        <v>94</v>
      </c>
    </row>
    <row r="1146" spans="1:21">
      <c r="A1146" s="9" t="s">
        <v>105</v>
      </c>
      <c r="B1146" s="74" t="s">
        <v>259</v>
      </c>
      <c r="C1146" s="36" t="str">
        <f t="shared" si="104"/>
        <v>Rural SW WA (Cowlitz-Grays Harbor -Lewis - Mason -Pacific-Wahkiakum)</v>
      </c>
      <c r="D1146" s="5" t="s">
        <v>86</v>
      </c>
      <c r="E1146" s="7" t="s">
        <v>23</v>
      </c>
      <c r="U1146" s="72">
        <v>594</v>
      </c>
    </row>
    <row r="1147" spans="1:21">
      <c r="A1147" s="9" t="s">
        <v>105</v>
      </c>
      <c r="B1147" s="74" t="s">
        <v>259</v>
      </c>
      <c r="C1147" s="36" t="str">
        <f t="shared" si="104"/>
        <v>Chelan-Douglas-Okanogan</v>
      </c>
      <c r="D1147" s="5" t="s">
        <v>87</v>
      </c>
      <c r="E1147" s="7" t="s">
        <v>24</v>
      </c>
      <c r="U1147" s="72">
        <v>511</v>
      </c>
    </row>
    <row r="1148" spans="1:21">
      <c r="A1148" s="9" t="s">
        <v>105</v>
      </c>
      <c r="B1148" s="74" t="s">
        <v>259</v>
      </c>
      <c r="C1148" s="36" t="str">
        <f t="shared" si="104"/>
        <v>Rural SW WA (Cowlitz-Grays Harbor -Lewis - Mason -Pacific-Wahkiakum)</v>
      </c>
      <c r="D1148" s="5" t="s">
        <v>88</v>
      </c>
      <c r="E1148" s="7" t="s">
        <v>25</v>
      </c>
      <c r="U1148" s="72">
        <v>93</v>
      </c>
    </row>
    <row r="1149" spans="1:21">
      <c r="A1149" s="9" t="s">
        <v>105</v>
      </c>
      <c r="B1149" s="74" t="s">
        <v>259</v>
      </c>
      <c r="C1149" s="36" t="str">
        <f t="shared" si="104"/>
        <v>NE WA (Ferry, Stevens, Lincoln, Pend Orielle)</v>
      </c>
      <c r="D1149" s="5" t="s">
        <v>89</v>
      </c>
      <c r="E1149" s="7" t="s">
        <v>26</v>
      </c>
      <c r="U1149" s="72">
        <v>108</v>
      </c>
    </row>
    <row r="1150" spans="1:21">
      <c r="A1150" s="9" t="s">
        <v>105</v>
      </c>
      <c r="B1150" s="74" t="s">
        <v>259</v>
      </c>
      <c r="C1150" s="36" t="str">
        <f t="shared" si="104"/>
        <v>Pierce</v>
      </c>
      <c r="D1150" s="5" t="s">
        <v>90</v>
      </c>
      <c r="E1150" s="7" t="s">
        <v>27</v>
      </c>
      <c r="U1150" s="72">
        <v>11085</v>
      </c>
    </row>
    <row r="1151" spans="1:21">
      <c r="A1151" s="9" t="s">
        <v>105</v>
      </c>
      <c r="B1151" s="74" t="s">
        <v>259</v>
      </c>
      <c r="C1151" s="36" t="str">
        <f t="shared" si="104"/>
        <v>Skagit-San Juan -Island</v>
      </c>
      <c r="D1151" s="5" t="s">
        <v>91</v>
      </c>
      <c r="E1151" s="7" t="s">
        <v>28</v>
      </c>
      <c r="U1151" s="72">
        <v>104</v>
      </c>
    </row>
    <row r="1152" spans="1:21">
      <c r="A1152" s="9" t="s">
        <v>105</v>
      </c>
      <c r="B1152" s="74" t="s">
        <v>259</v>
      </c>
      <c r="C1152" s="36" t="str">
        <f t="shared" si="104"/>
        <v>Skagit-San Juan -Island</v>
      </c>
      <c r="D1152" s="5" t="s">
        <v>92</v>
      </c>
      <c r="E1152" s="7" t="s">
        <v>29</v>
      </c>
      <c r="U1152" s="72">
        <v>1436</v>
      </c>
    </row>
    <row r="1153" spans="1:21">
      <c r="A1153" s="9" t="s">
        <v>105</v>
      </c>
      <c r="B1153" s="74" t="s">
        <v>259</v>
      </c>
      <c r="C1153" s="36" t="str">
        <f t="shared" si="104"/>
        <v>Central WA (Grant-Kittitas-Klickitat-Skamania-Yakima)</v>
      </c>
      <c r="D1153" s="5" t="s">
        <v>93</v>
      </c>
      <c r="E1153" s="7" t="s">
        <v>30</v>
      </c>
      <c r="U1153" s="72">
        <v>39</v>
      </c>
    </row>
    <row r="1154" spans="1:21">
      <c r="A1154" s="9" t="s">
        <v>105</v>
      </c>
      <c r="B1154" s="74" t="s">
        <v>259</v>
      </c>
      <c r="C1154" s="36" t="str">
        <f t="shared" si="104"/>
        <v>Snohomish</v>
      </c>
      <c r="D1154" s="5" t="s">
        <v>94</v>
      </c>
      <c r="E1154" s="7" t="s">
        <v>31</v>
      </c>
      <c r="U1154" s="72">
        <v>9388</v>
      </c>
    </row>
    <row r="1155" spans="1:21">
      <c r="A1155" s="9" t="s">
        <v>105</v>
      </c>
      <c r="B1155" s="74" t="s">
        <v>259</v>
      </c>
      <c r="C1155" s="36" t="str">
        <f t="shared" si="104"/>
        <v>Spokane</v>
      </c>
      <c r="D1155" s="5" t="s">
        <v>95</v>
      </c>
      <c r="E1155" s="7" t="s">
        <v>32</v>
      </c>
      <c r="U1155" s="72">
        <v>6026</v>
      </c>
    </row>
    <row r="1156" spans="1:21">
      <c r="A1156" s="9" t="s">
        <v>105</v>
      </c>
      <c r="B1156" s="74" t="s">
        <v>259</v>
      </c>
      <c r="C1156" s="36" t="str">
        <f t="shared" si="104"/>
        <v>NE WA (Ferry, Stevens, Lincoln, Pend Orielle)</v>
      </c>
      <c r="D1156" s="5" t="s">
        <v>96</v>
      </c>
      <c r="E1156" s="7" t="s">
        <v>33</v>
      </c>
      <c r="U1156" s="72">
        <v>436</v>
      </c>
    </row>
    <row r="1157" spans="1:21">
      <c r="A1157" s="9" t="s">
        <v>105</v>
      </c>
      <c r="B1157" s="74" t="s">
        <v>259</v>
      </c>
      <c r="C1157" s="36" t="str">
        <f t="shared" si="104"/>
        <v>Thurston</v>
      </c>
      <c r="D1157" s="5" t="s">
        <v>97</v>
      </c>
      <c r="E1157" s="7" t="s">
        <v>34</v>
      </c>
      <c r="U1157" s="72">
        <v>3032</v>
      </c>
    </row>
    <row r="1158" spans="1:21">
      <c r="A1158" s="9" t="s">
        <v>105</v>
      </c>
      <c r="B1158" s="74" t="s">
        <v>259</v>
      </c>
      <c r="C1158" s="36" t="str">
        <f t="shared" si="104"/>
        <v>Rural SW WA (Cowlitz-Grays Harbor -Lewis - Mason -Pacific-Wahkiakum)</v>
      </c>
      <c r="D1158" s="5" t="s">
        <v>98</v>
      </c>
      <c r="E1158" s="7" t="s">
        <v>35</v>
      </c>
      <c r="U1158" s="72">
        <v>26</v>
      </c>
    </row>
    <row r="1159" spans="1:21">
      <c r="A1159" s="9" t="s">
        <v>105</v>
      </c>
      <c r="B1159" s="74" t="s">
        <v>259</v>
      </c>
      <c r="C1159" s="36" t="str">
        <f t="shared" si="104"/>
        <v>SE WA (Adams-Asotin-Columia-Garfield-Walla Walla-Whitman)</v>
      </c>
      <c r="D1159" s="5" t="s">
        <v>99</v>
      </c>
      <c r="E1159" s="7" t="s">
        <v>36</v>
      </c>
      <c r="U1159" s="72">
        <v>684</v>
      </c>
    </row>
    <row r="1160" spans="1:21">
      <c r="A1160" s="9" t="s">
        <v>105</v>
      </c>
      <c r="B1160" s="74" t="s">
        <v>259</v>
      </c>
      <c r="C1160" s="36" t="str">
        <f t="shared" si="104"/>
        <v>Whatcom</v>
      </c>
      <c r="D1160" s="5" t="s">
        <v>100</v>
      </c>
      <c r="E1160" s="7" t="s">
        <v>37</v>
      </c>
      <c r="U1160" s="72">
        <v>2242</v>
      </c>
    </row>
    <row r="1161" spans="1:21">
      <c r="A1161" s="9" t="s">
        <v>105</v>
      </c>
      <c r="B1161" s="74" t="s">
        <v>259</v>
      </c>
      <c r="C1161" s="36" t="str">
        <f t="shared" si="104"/>
        <v>SE WA (Adams-Asotin-Columia-Garfield-Walla Walla-Whitman)</v>
      </c>
      <c r="D1161" s="5" t="s">
        <v>101</v>
      </c>
      <c r="E1161" s="7" t="s">
        <v>38</v>
      </c>
      <c r="U1161" s="72">
        <v>427</v>
      </c>
    </row>
    <row r="1162" spans="1:21" s="19" customFormat="1">
      <c r="A1162" s="19" t="s">
        <v>105</v>
      </c>
      <c r="B1162" s="74" t="s">
        <v>259</v>
      </c>
      <c r="C1162" s="19" t="str">
        <f t="shared" si="104"/>
        <v>Central WA (Grant-Kittitas-Klickitat-Skamania-Yakima)</v>
      </c>
      <c r="D1162" s="38" t="s">
        <v>102</v>
      </c>
      <c r="E1162" s="39" t="s">
        <v>39</v>
      </c>
      <c r="S1162" s="48"/>
      <c r="T1162" s="48"/>
      <c r="U1162" s="73">
        <v>3942</v>
      </c>
    </row>
    <row r="1163" spans="1:21">
      <c r="A1163" s="19" t="s">
        <v>106</v>
      </c>
      <c r="B1163" s="74" t="s">
        <v>259</v>
      </c>
      <c r="C1163" s="36" t="str">
        <f t="shared" si="104"/>
        <v>SE WA (Adams-Asotin-Columia-Garfield-Walla Walla-Whitman)</v>
      </c>
      <c r="D1163" t="s">
        <v>64</v>
      </c>
      <c r="E1163" t="s">
        <v>1</v>
      </c>
      <c r="U1163" s="72">
        <v>382</v>
      </c>
    </row>
    <row r="1164" spans="1:21">
      <c r="A1164" s="19" t="s">
        <v>106</v>
      </c>
      <c r="B1164" s="74" t="s">
        <v>259</v>
      </c>
      <c r="C1164" s="36" t="str">
        <f t="shared" ref="C1164:C1202" si="105">VLOOKUP(D1164,$AL$4:$AN$42,3,)</f>
        <v>SE WA (Adams-Asotin-Columia-Garfield-Walla Walla-Whitman)</v>
      </c>
      <c r="D1164" t="s">
        <v>65</v>
      </c>
      <c r="E1164" t="s">
        <v>2</v>
      </c>
      <c r="U1164" s="72">
        <v>22</v>
      </c>
    </row>
    <row r="1165" spans="1:21">
      <c r="A1165" s="19" t="s">
        <v>106</v>
      </c>
      <c r="B1165" s="74" t="s">
        <v>259</v>
      </c>
      <c r="C1165" s="36" t="str">
        <f t="shared" si="105"/>
        <v>Benton-Franklin</v>
      </c>
      <c r="D1165" t="s">
        <v>66</v>
      </c>
      <c r="E1165" t="s">
        <v>3</v>
      </c>
      <c r="U1165" s="72">
        <v>2649</v>
      </c>
    </row>
    <row r="1166" spans="1:21">
      <c r="A1166" s="19" t="s">
        <v>106</v>
      </c>
      <c r="B1166" s="74" t="s">
        <v>259</v>
      </c>
      <c r="C1166" s="36" t="str">
        <f t="shared" si="105"/>
        <v>Chelan-Douglas-Okanogan</v>
      </c>
      <c r="D1166" t="s">
        <v>67</v>
      </c>
      <c r="E1166" t="s">
        <v>4</v>
      </c>
      <c r="U1166" s="72">
        <v>931</v>
      </c>
    </row>
    <row r="1167" spans="1:21">
      <c r="A1167" s="19" t="s">
        <v>106</v>
      </c>
      <c r="B1167" s="74" t="s">
        <v>259</v>
      </c>
      <c r="C1167" s="36" t="str">
        <f t="shared" si="105"/>
        <v>Clallam-Jefferson-Kitsap</v>
      </c>
      <c r="D1167" t="s">
        <v>68</v>
      </c>
      <c r="E1167" t="s">
        <v>5</v>
      </c>
      <c r="U1167" s="72">
        <v>684</v>
      </c>
    </row>
    <row r="1168" spans="1:21">
      <c r="A1168" s="19" t="s">
        <v>106</v>
      </c>
      <c r="B1168" s="74" t="s">
        <v>259</v>
      </c>
      <c r="C1168" s="36" t="str">
        <f t="shared" si="105"/>
        <v>Clark</v>
      </c>
      <c r="D1168" t="s">
        <v>69</v>
      </c>
      <c r="E1168" t="s">
        <v>6</v>
      </c>
      <c r="U1168" s="72">
        <v>5018</v>
      </c>
    </row>
    <row r="1169" spans="1:21">
      <c r="A1169" s="19" t="s">
        <v>106</v>
      </c>
      <c r="B1169" s="74" t="s">
        <v>259</v>
      </c>
      <c r="C1169" s="36" t="str">
        <f t="shared" si="105"/>
        <v>SE WA (Adams-Asotin-Columia-Garfield-Walla Walla-Whitman)</v>
      </c>
      <c r="D1169" t="s">
        <v>70</v>
      </c>
      <c r="E1169" t="s">
        <v>7</v>
      </c>
      <c r="U1169" s="72">
        <v>36</v>
      </c>
    </row>
    <row r="1170" spans="1:21">
      <c r="A1170" s="19" t="s">
        <v>106</v>
      </c>
      <c r="B1170" s="74" t="s">
        <v>259</v>
      </c>
      <c r="C1170" s="36" t="str">
        <f t="shared" si="105"/>
        <v>Rural SW WA (Cowlitz-Grays Harbor -Lewis - Mason -Pacific-Wahkiakum)</v>
      </c>
      <c r="D1170" t="s">
        <v>71</v>
      </c>
      <c r="E1170" t="s">
        <v>8</v>
      </c>
      <c r="U1170" s="72">
        <v>1132</v>
      </c>
    </row>
    <row r="1171" spans="1:21">
      <c r="A1171" s="19" t="s">
        <v>106</v>
      </c>
      <c r="B1171" s="74" t="s">
        <v>259</v>
      </c>
      <c r="C1171" s="36" t="str">
        <f t="shared" si="105"/>
        <v>Chelan-Douglas-Okanogan</v>
      </c>
      <c r="D1171" t="s">
        <v>72</v>
      </c>
      <c r="E1171" t="s">
        <v>9</v>
      </c>
      <c r="U1171" s="72">
        <v>530</v>
      </c>
    </row>
    <row r="1172" spans="1:21">
      <c r="A1172" s="19" t="s">
        <v>106</v>
      </c>
      <c r="B1172" s="74" t="s">
        <v>259</v>
      </c>
      <c r="C1172" s="36" t="str">
        <f t="shared" si="105"/>
        <v>NE WA (Ferry, Stevens, Lincoln, Pend Orielle)</v>
      </c>
      <c r="D1172" t="s">
        <v>73</v>
      </c>
      <c r="E1172" t="s">
        <v>10</v>
      </c>
      <c r="U1172" s="72">
        <v>84</v>
      </c>
    </row>
    <row r="1173" spans="1:21">
      <c r="A1173" s="19" t="s">
        <v>106</v>
      </c>
      <c r="B1173" s="74" t="s">
        <v>259</v>
      </c>
      <c r="C1173" s="36" t="str">
        <f t="shared" si="105"/>
        <v>Benton-Franklin</v>
      </c>
      <c r="D1173" t="s">
        <v>74</v>
      </c>
      <c r="E1173" t="s">
        <v>11</v>
      </c>
      <c r="U1173" s="72">
        <v>1634</v>
      </c>
    </row>
    <row r="1174" spans="1:21">
      <c r="A1174" s="19" t="s">
        <v>106</v>
      </c>
      <c r="B1174" s="74" t="s">
        <v>259</v>
      </c>
      <c r="C1174" s="36" t="str">
        <f t="shared" si="105"/>
        <v>SE WA (Adams-Asotin-Columia-Garfield-Walla Walla-Whitman)</v>
      </c>
      <c r="D1174" t="s">
        <v>75</v>
      </c>
      <c r="E1174" t="s">
        <v>12</v>
      </c>
      <c r="U1174" s="72">
        <v>0</v>
      </c>
    </row>
    <row r="1175" spans="1:21">
      <c r="A1175" s="19" t="s">
        <v>106</v>
      </c>
      <c r="B1175" s="74" t="s">
        <v>259</v>
      </c>
      <c r="C1175" s="36" t="str">
        <f t="shared" si="105"/>
        <v>Central WA (Grant-Kittitas-Klickitat-Skamania-Yakima)</v>
      </c>
      <c r="D1175" t="s">
        <v>76</v>
      </c>
      <c r="E1175" t="s">
        <v>13</v>
      </c>
      <c r="U1175" s="72">
        <v>1481</v>
      </c>
    </row>
    <row r="1176" spans="1:21">
      <c r="A1176" s="19" t="s">
        <v>106</v>
      </c>
      <c r="B1176" s="74" t="s">
        <v>259</v>
      </c>
      <c r="C1176" s="36" t="str">
        <f t="shared" si="105"/>
        <v>Rural SW WA (Cowlitz-Grays Harbor -Lewis - Mason -Pacific-Wahkiakum)</v>
      </c>
      <c r="D1176" t="s">
        <v>77</v>
      </c>
      <c r="E1176" t="s">
        <v>14</v>
      </c>
      <c r="U1176" s="72">
        <v>764</v>
      </c>
    </row>
    <row r="1177" spans="1:21">
      <c r="A1177" s="19" t="s">
        <v>106</v>
      </c>
      <c r="B1177" s="74" t="s">
        <v>259</v>
      </c>
      <c r="C1177" s="36" t="str">
        <f t="shared" si="105"/>
        <v>Skagit-San Juan -Island</v>
      </c>
      <c r="D1177" t="s">
        <v>78</v>
      </c>
      <c r="E1177" t="s">
        <v>15</v>
      </c>
      <c r="U1177" s="72">
        <v>874</v>
      </c>
    </row>
    <row r="1178" spans="1:21">
      <c r="A1178" s="19" t="s">
        <v>106</v>
      </c>
      <c r="B1178" s="74" t="s">
        <v>259</v>
      </c>
      <c r="C1178" s="36" t="str">
        <f t="shared" si="105"/>
        <v>Clallam-Jefferson-Kitsap</v>
      </c>
      <c r="D1178" t="s">
        <v>79</v>
      </c>
      <c r="E1178" t="s">
        <v>16</v>
      </c>
      <c r="U1178" s="72">
        <v>181</v>
      </c>
    </row>
    <row r="1179" spans="1:21">
      <c r="A1179" s="19" t="s">
        <v>106</v>
      </c>
      <c r="B1179" s="74" t="s">
        <v>259</v>
      </c>
      <c r="C1179" s="36" t="str">
        <f t="shared" si="105"/>
        <v>King</v>
      </c>
      <c r="D1179" t="s">
        <v>80</v>
      </c>
      <c r="E1179" t="s">
        <v>17</v>
      </c>
      <c r="U1179" s="72">
        <v>25306</v>
      </c>
    </row>
    <row r="1180" spans="1:21">
      <c r="A1180" s="19" t="s">
        <v>106</v>
      </c>
      <c r="B1180" s="74" t="s">
        <v>259</v>
      </c>
      <c r="C1180" s="36" t="str">
        <f t="shared" si="105"/>
        <v>Clallam-Jefferson-Kitsap</v>
      </c>
      <c r="D1180" t="s">
        <v>81</v>
      </c>
      <c r="E1180" t="s">
        <v>18</v>
      </c>
      <c r="U1180" s="72">
        <v>3058</v>
      </c>
    </row>
    <row r="1181" spans="1:21">
      <c r="A1181" s="19" t="s">
        <v>106</v>
      </c>
      <c r="B1181" s="74" t="s">
        <v>259</v>
      </c>
      <c r="C1181" s="36" t="str">
        <f t="shared" si="105"/>
        <v>Central WA (Grant-Kittitas-Klickitat-Skamania-Yakima)</v>
      </c>
      <c r="D1181" t="s">
        <v>82</v>
      </c>
      <c r="E1181" t="s">
        <v>19</v>
      </c>
      <c r="U1181" s="72">
        <v>370</v>
      </c>
    </row>
    <row r="1182" spans="1:21">
      <c r="A1182" s="19" t="s">
        <v>106</v>
      </c>
      <c r="B1182" s="74" t="s">
        <v>259</v>
      </c>
      <c r="C1182" s="36" t="str">
        <f t="shared" si="105"/>
        <v>Central WA (Grant-Kittitas-Klickitat-Skamania-Yakima)</v>
      </c>
      <c r="D1182" t="s">
        <v>83</v>
      </c>
      <c r="E1182" t="s">
        <v>20</v>
      </c>
      <c r="U1182" s="72">
        <v>30</v>
      </c>
    </row>
    <row r="1183" spans="1:21">
      <c r="A1183" s="19" t="s">
        <v>106</v>
      </c>
      <c r="B1183" s="74" t="s">
        <v>259</v>
      </c>
      <c r="C1183" s="36" t="str">
        <f t="shared" si="105"/>
        <v>Rural SW WA (Cowlitz-Grays Harbor -Lewis - Mason -Pacific-Wahkiakum)</v>
      </c>
      <c r="D1183" t="s">
        <v>84</v>
      </c>
      <c r="E1183" t="s">
        <v>21</v>
      </c>
      <c r="U1183" s="72">
        <v>858</v>
      </c>
    </row>
    <row r="1184" spans="1:21">
      <c r="A1184" s="19" t="s">
        <v>106</v>
      </c>
      <c r="B1184" s="74" t="s">
        <v>259</v>
      </c>
      <c r="C1184" s="36" t="str">
        <f t="shared" si="105"/>
        <v>NE WA (Ferry, Stevens, Lincoln, Pend Orielle)</v>
      </c>
      <c r="D1184" t="s">
        <v>85</v>
      </c>
      <c r="E1184" t="s">
        <v>22</v>
      </c>
      <c r="U1184" s="72">
        <v>99</v>
      </c>
    </row>
    <row r="1185" spans="1:21">
      <c r="A1185" s="19" t="s">
        <v>106</v>
      </c>
      <c r="B1185" s="74" t="s">
        <v>259</v>
      </c>
      <c r="C1185" s="36" t="str">
        <f t="shared" si="105"/>
        <v>Rural SW WA (Cowlitz-Grays Harbor -Lewis - Mason -Pacific-Wahkiakum)</v>
      </c>
      <c r="D1185" t="s">
        <v>86</v>
      </c>
      <c r="E1185" t="s">
        <v>23</v>
      </c>
      <c r="U1185" s="72">
        <v>611</v>
      </c>
    </row>
    <row r="1186" spans="1:21">
      <c r="A1186" s="19" t="s">
        <v>106</v>
      </c>
      <c r="B1186" s="74" t="s">
        <v>259</v>
      </c>
      <c r="C1186" s="36" t="str">
        <f t="shared" si="105"/>
        <v>Chelan-Douglas-Okanogan</v>
      </c>
      <c r="D1186" t="s">
        <v>87</v>
      </c>
      <c r="E1186" t="s">
        <v>24</v>
      </c>
      <c r="U1186" s="72">
        <v>499</v>
      </c>
    </row>
    <row r="1187" spans="1:21">
      <c r="A1187" s="19" t="s">
        <v>106</v>
      </c>
      <c r="B1187" s="74" t="s">
        <v>259</v>
      </c>
      <c r="C1187" s="36" t="str">
        <f t="shared" si="105"/>
        <v>Rural SW WA (Cowlitz-Grays Harbor -Lewis - Mason -Pacific-Wahkiakum)</v>
      </c>
      <c r="D1187" t="s">
        <v>88</v>
      </c>
      <c r="E1187" t="s">
        <v>25</v>
      </c>
      <c r="U1187" s="72">
        <v>125</v>
      </c>
    </row>
    <row r="1188" spans="1:21">
      <c r="A1188" s="19" t="s">
        <v>106</v>
      </c>
      <c r="B1188" s="74" t="s">
        <v>259</v>
      </c>
      <c r="C1188" s="36" t="str">
        <f t="shared" si="105"/>
        <v>NE WA (Ferry, Stevens, Lincoln, Pend Orielle)</v>
      </c>
      <c r="D1188" t="s">
        <v>89</v>
      </c>
      <c r="E1188" t="s">
        <v>26</v>
      </c>
      <c r="U1188" s="72">
        <v>112</v>
      </c>
    </row>
    <row r="1189" spans="1:21">
      <c r="A1189" s="19" t="s">
        <v>106</v>
      </c>
      <c r="B1189" s="74" t="s">
        <v>259</v>
      </c>
      <c r="C1189" s="36" t="str">
        <f t="shared" si="105"/>
        <v>Pierce</v>
      </c>
      <c r="D1189" t="s">
        <v>90</v>
      </c>
      <c r="E1189" t="s">
        <v>27</v>
      </c>
      <c r="U1189" s="72">
        <v>11632</v>
      </c>
    </row>
    <row r="1190" spans="1:21">
      <c r="A1190" s="19" t="s">
        <v>106</v>
      </c>
      <c r="B1190" s="74" t="s">
        <v>259</v>
      </c>
      <c r="C1190" s="36" t="str">
        <f t="shared" si="105"/>
        <v>Skagit-San Juan -Island</v>
      </c>
      <c r="D1190" t="s">
        <v>91</v>
      </c>
      <c r="E1190" t="s">
        <v>28</v>
      </c>
      <c r="U1190" s="72">
        <v>92</v>
      </c>
    </row>
    <row r="1191" spans="1:21">
      <c r="A1191" s="19" t="s">
        <v>106</v>
      </c>
      <c r="B1191" s="74" t="s">
        <v>259</v>
      </c>
      <c r="C1191" s="36" t="str">
        <f t="shared" si="105"/>
        <v>Skagit-San Juan -Island</v>
      </c>
      <c r="D1191" t="s">
        <v>92</v>
      </c>
      <c r="E1191" t="s">
        <v>29</v>
      </c>
      <c r="U1191" s="72">
        <v>1425</v>
      </c>
    </row>
    <row r="1192" spans="1:21">
      <c r="A1192" s="19" t="s">
        <v>106</v>
      </c>
      <c r="B1192" s="74" t="s">
        <v>259</v>
      </c>
      <c r="C1192" s="36" t="str">
        <f t="shared" si="105"/>
        <v>Central WA (Grant-Kittitas-Klickitat-Skamania-Yakima)</v>
      </c>
      <c r="D1192" t="s">
        <v>93</v>
      </c>
      <c r="E1192" t="s">
        <v>30</v>
      </c>
      <c r="U1192" s="72">
        <v>35</v>
      </c>
    </row>
    <row r="1193" spans="1:21">
      <c r="A1193" s="19" t="s">
        <v>106</v>
      </c>
      <c r="B1193" s="74" t="s">
        <v>259</v>
      </c>
      <c r="C1193" s="36" t="str">
        <f t="shared" si="105"/>
        <v>Snohomish</v>
      </c>
      <c r="D1193" t="s">
        <v>94</v>
      </c>
      <c r="E1193" t="s">
        <v>31</v>
      </c>
      <c r="U1193" s="72">
        <v>9505</v>
      </c>
    </row>
    <row r="1194" spans="1:21">
      <c r="A1194" s="19" t="s">
        <v>106</v>
      </c>
      <c r="B1194" s="74" t="s">
        <v>259</v>
      </c>
      <c r="C1194" s="36" t="str">
        <f t="shared" si="105"/>
        <v>Spokane</v>
      </c>
      <c r="D1194" t="s">
        <v>95</v>
      </c>
      <c r="E1194" t="s">
        <v>32</v>
      </c>
      <c r="U1194" s="72">
        <v>5855</v>
      </c>
    </row>
    <row r="1195" spans="1:21">
      <c r="A1195" s="19" t="s">
        <v>106</v>
      </c>
      <c r="B1195" s="74" t="s">
        <v>259</v>
      </c>
      <c r="C1195" s="36" t="str">
        <f t="shared" si="105"/>
        <v>NE WA (Ferry, Stevens, Lincoln, Pend Orielle)</v>
      </c>
      <c r="D1195" t="s">
        <v>96</v>
      </c>
      <c r="E1195" t="s">
        <v>33</v>
      </c>
      <c r="U1195" s="72">
        <v>465</v>
      </c>
    </row>
    <row r="1196" spans="1:21">
      <c r="A1196" s="19" t="s">
        <v>106</v>
      </c>
      <c r="B1196" s="74" t="s">
        <v>259</v>
      </c>
      <c r="C1196" s="36" t="str">
        <f t="shared" si="105"/>
        <v>Thurston</v>
      </c>
      <c r="D1196" t="s">
        <v>97</v>
      </c>
      <c r="E1196" t="s">
        <v>34</v>
      </c>
      <c r="U1196" s="72">
        <v>3175</v>
      </c>
    </row>
    <row r="1197" spans="1:21">
      <c r="A1197" s="19" t="s">
        <v>106</v>
      </c>
      <c r="B1197" s="74" t="s">
        <v>259</v>
      </c>
      <c r="C1197" s="36" t="str">
        <f t="shared" si="105"/>
        <v>Rural SW WA (Cowlitz-Grays Harbor -Lewis - Mason -Pacific-Wahkiakum)</v>
      </c>
      <c r="D1197" t="s">
        <v>98</v>
      </c>
      <c r="E1197" t="s">
        <v>35</v>
      </c>
      <c r="U1197" s="72">
        <v>21</v>
      </c>
    </row>
    <row r="1198" spans="1:21">
      <c r="A1198" s="19" t="s">
        <v>106</v>
      </c>
      <c r="B1198" s="74" t="s">
        <v>259</v>
      </c>
      <c r="C1198" s="36" t="str">
        <f t="shared" si="105"/>
        <v>SE WA (Adams-Asotin-Columia-Garfield-Walla Walla-Whitman)</v>
      </c>
      <c r="D1198" t="s">
        <v>99</v>
      </c>
      <c r="E1198" t="s">
        <v>36</v>
      </c>
      <c r="U1198" s="72">
        <v>652</v>
      </c>
    </row>
    <row r="1199" spans="1:21">
      <c r="A1199" s="19" t="s">
        <v>106</v>
      </c>
      <c r="B1199" s="74" t="s">
        <v>259</v>
      </c>
      <c r="C1199" s="36" t="str">
        <f t="shared" si="105"/>
        <v>Whatcom</v>
      </c>
      <c r="D1199" t="s">
        <v>100</v>
      </c>
      <c r="E1199" t="s">
        <v>37</v>
      </c>
      <c r="U1199" s="72">
        <v>2279</v>
      </c>
    </row>
    <row r="1200" spans="1:21">
      <c r="A1200" s="19" t="s">
        <v>106</v>
      </c>
      <c r="B1200" s="74" t="s">
        <v>259</v>
      </c>
      <c r="C1200" s="36" t="str">
        <f t="shared" si="105"/>
        <v>SE WA (Adams-Asotin-Columia-Garfield-Walla Walla-Whitman)</v>
      </c>
      <c r="D1200" t="s">
        <v>101</v>
      </c>
      <c r="E1200" t="s">
        <v>38</v>
      </c>
      <c r="U1200" s="72">
        <v>422</v>
      </c>
    </row>
    <row r="1201" spans="1:21" s="19" customFormat="1">
      <c r="A1201" s="19" t="s">
        <v>106</v>
      </c>
      <c r="B1201" s="74" t="s">
        <v>259</v>
      </c>
      <c r="C1201" s="19" t="str">
        <f t="shared" si="105"/>
        <v>Central WA (Grant-Kittitas-Klickitat-Skamania-Yakima)</v>
      </c>
      <c r="D1201" s="19" t="s">
        <v>102</v>
      </c>
      <c r="E1201" s="19" t="s">
        <v>39</v>
      </c>
      <c r="S1201" s="48"/>
      <c r="T1201" s="48"/>
      <c r="U1201" s="73">
        <v>4124</v>
      </c>
    </row>
    <row r="1202" spans="1:21">
      <c r="A1202" s="74" t="s">
        <v>107</v>
      </c>
      <c r="B1202" s="74" t="s">
        <v>259</v>
      </c>
      <c r="C1202" s="36" t="str">
        <f t="shared" si="105"/>
        <v>SE WA (Adams-Asotin-Columia-Garfield-Walla Walla-Whitman)</v>
      </c>
      <c r="D1202" s="9" t="s">
        <v>64</v>
      </c>
      <c r="E1202" s="9" t="s">
        <v>1</v>
      </c>
      <c r="U1202" s="72">
        <v>350</v>
      </c>
    </row>
    <row r="1203" spans="1:21">
      <c r="A1203" s="74" t="s">
        <v>107</v>
      </c>
      <c r="B1203" s="74" t="s">
        <v>259</v>
      </c>
      <c r="C1203" s="36" t="str">
        <f t="shared" ref="C1203:C1241" si="106">VLOOKUP(D1203,$AL$4:$AN$42,3,)</f>
        <v>SE WA (Adams-Asotin-Columia-Garfield-Walla Walla-Whitman)</v>
      </c>
      <c r="D1203" s="9" t="s">
        <v>65</v>
      </c>
      <c r="E1203" s="9" t="s">
        <v>2</v>
      </c>
      <c r="U1203" s="72">
        <v>19</v>
      </c>
    </row>
    <row r="1204" spans="1:21">
      <c r="A1204" s="74" t="s">
        <v>107</v>
      </c>
      <c r="B1204" s="74" t="s">
        <v>259</v>
      </c>
      <c r="C1204" s="36" t="str">
        <f t="shared" si="106"/>
        <v>Benton-Franklin</v>
      </c>
      <c r="D1204" s="9" t="s">
        <v>66</v>
      </c>
      <c r="E1204" s="9" t="s">
        <v>3</v>
      </c>
      <c r="U1204" s="72">
        <v>2660</v>
      </c>
    </row>
    <row r="1205" spans="1:21">
      <c r="A1205" s="74" t="s">
        <v>107</v>
      </c>
      <c r="B1205" s="74" t="s">
        <v>259</v>
      </c>
      <c r="C1205" s="36" t="str">
        <f t="shared" si="106"/>
        <v>Chelan-Douglas-Okanogan</v>
      </c>
      <c r="D1205" s="9" t="s">
        <v>67</v>
      </c>
      <c r="E1205" s="9" t="s">
        <v>4</v>
      </c>
      <c r="U1205" s="72">
        <v>953</v>
      </c>
    </row>
    <row r="1206" spans="1:21">
      <c r="A1206" s="74" t="s">
        <v>107</v>
      </c>
      <c r="B1206" s="74" t="s">
        <v>259</v>
      </c>
      <c r="C1206" s="36" t="str">
        <f t="shared" si="106"/>
        <v>Clallam-Jefferson-Kitsap</v>
      </c>
      <c r="D1206" s="9" t="s">
        <v>68</v>
      </c>
      <c r="E1206" s="9" t="s">
        <v>5</v>
      </c>
      <c r="U1206" s="72">
        <v>667</v>
      </c>
    </row>
    <row r="1207" spans="1:21">
      <c r="A1207" s="74" t="s">
        <v>107</v>
      </c>
      <c r="B1207" s="74" t="s">
        <v>259</v>
      </c>
      <c r="C1207" s="36" t="str">
        <f t="shared" si="106"/>
        <v>Clark</v>
      </c>
      <c r="D1207" s="9" t="s">
        <v>69</v>
      </c>
      <c r="E1207" s="9" t="s">
        <v>6</v>
      </c>
      <c r="U1207" s="72">
        <v>4997</v>
      </c>
    </row>
    <row r="1208" spans="1:21">
      <c r="A1208" s="74" t="s">
        <v>107</v>
      </c>
      <c r="B1208" s="74" t="s">
        <v>259</v>
      </c>
      <c r="C1208" s="36" t="str">
        <f t="shared" si="106"/>
        <v>SE WA (Adams-Asotin-Columia-Garfield-Walla Walla-Whitman)</v>
      </c>
      <c r="D1208" s="9" t="s">
        <v>70</v>
      </c>
      <c r="E1208" s="9" t="s">
        <v>7</v>
      </c>
      <c r="U1208" s="72">
        <v>35</v>
      </c>
    </row>
    <row r="1209" spans="1:21">
      <c r="A1209" s="74" t="s">
        <v>107</v>
      </c>
      <c r="B1209" s="74" t="s">
        <v>259</v>
      </c>
      <c r="C1209" s="36" t="str">
        <f t="shared" si="106"/>
        <v>Rural SW WA (Cowlitz-Grays Harbor -Lewis - Mason -Pacific-Wahkiakum)</v>
      </c>
      <c r="D1209" s="9" t="s">
        <v>71</v>
      </c>
      <c r="E1209" s="9" t="s">
        <v>8</v>
      </c>
      <c r="U1209" s="72">
        <v>1176</v>
      </c>
    </row>
    <row r="1210" spans="1:21">
      <c r="A1210" s="74" t="s">
        <v>107</v>
      </c>
      <c r="B1210" s="74" t="s">
        <v>259</v>
      </c>
      <c r="C1210" s="36" t="str">
        <f t="shared" si="106"/>
        <v>Chelan-Douglas-Okanogan</v>
      </c>
      <c r="D1210" s="9" t="s">
        <v>72</v>
      </c>
      <c r="E1210" s="9" t="s">
        <v>9</v>
      </c>
      <c r="U1210" s="72">
        <v>549</v>
      </c>
    </row>
    <row r="1211" spans="1:21">
      <c r="A1211" s="74" t="s">
        <v>107</v>
      </c>
      <c r="B1211" s="74" t="s">
        <v>259</v>
      </c>
      <c r="C1211" s="36" t="str">
        <f t="shared" si="106"/>
        <v>NE WA (Ferry, Stevens, Lincoln, Pend Orielle)</v>
      </c>
      <c r="D1211" s="9" t="s">
        <v>73</v>
      </c>
      <c r="E1211" s="9" t="s">
        <v>10</v>
      </c>
      <c r="U1211" s="72">
        <v>55</v>
      </c>
    </row>
    <row r="1212" spans="1:21">
      <c r="A1212" s="74" t="s">
        <v>107</v>
      </c>
      <c r="B1212" s="74" t="s">
        <v>259</v>
      </c>
      <c r="C1212" s="36" t="str">
        <f t="shared" si="106"/>
        <v>Benton-Franklin</v>
      </c>
      <c r="D1212" s="9" t="s">
        <v>74</v>
      </c>
      <c r="E1212" s="9" t="s">
        <v>11</v>
      </c>
      <c r="U1212" s="72">
        <v>1664</v>
      </c>
    </row>
    <row r="1213" spans="1:21">
      <c r="A1213" s="74" t="s">
        <v>107</v>
      </c>
      <c r="B1213" s="74" t="s">
        <v>259</v>
      </c>
      <c r="C1213" s="36" t="str">
        <f t="shared" si="106"/>
        <v>SE WA (Adams-Asotin-Columia-Garfield-Walla Walla-Whitman)</v>
      </c>
      <c r="D1213" s="9" t="s">
        <v>75</v>
      </c>
      <c r="E1213" s="9" t="s">
        <v>12</v>
      </c>
      <c r="U1213" s="72">
        <v>11</v>
      </c>
    </row>
    <row r="1214" spans="1:21">
      <c r="A1214" s="74" t="s">
        <v>107</v>
      </c>
      <c r="B1214" s="74" t="s">
        <v>259</v>
      </c>
      <c r="C1214" s="36" t="str">
        <f t="shared" si="106"/>
        <v>Central WA (Grant-Kittitas-Klickitat-Skamania-Yakima)</v>
      </c>
      <c r="D1214" s="9" t="s">
        <v>76</v>
      </c>
      <c r="E1214" s="9" t="s">
        <v>13</v>
      </c>
      <c r="U1214" s="72">
        <v>1500</v>
      </c>
    </row>
    <row r="1215" spans="1:21">
      <c r="A1215" s="74" t="s">
        <v>107</v>
      </c>
      <c r="B1215" s="74" t="s">
        <v>259</v>
      </c>
      <c r="C1215" s="36" t="str">
        <f t="shared" si="106"/>
        <v>Rural SW WA (Cowlitz-Grays Harbor -Lewis - Mason -Pacific-Wahkiakum)</v>
      </c>
      <c r="D1215" s="9" t="s">
        <v>77</v>
      </c>
      <c r="E1215" s="9" t="s">
        <v>14</v>
      </c>
      <c r="U1215" s="72">
        <v>778</v>
      </c>
    </row>
    <row r="1216" spans="1:21">
      <c r="A1216" s="74" t="s">
        <v>107</v>
      </c>
      <c r="B1216" s="74" t="s">
        <v>259</v>
      </c>
      <c r="C1216" s="36" t="str">
        <f t="shared" si="106"/>
        <v>Skagit-San Juan -Island</v>
      </c>
      <c r="D1216" s="9" t="s">
        <v>78</v>
      </c>
      <c r="E1216" s="9" t="s">
        <v>15</v>
      </c>
      <c r="U1216" s="72">
        <v>946</v>
      </c>
    </row>
    <row r="1217" spans="1:21">
      <c r="A1217" s="74" t="s">
        <v>107</v>
      </c>
      <c r="B1217" s="74" t="s">
        <v>259</v>
      </c>
      <c r="C1217" s="36" t="str">
        <f t="shared" si="106"/>
        <v>Clallam-Jefferson-Kitsap</v>
      </c>
      <c r="D1217" s="9" t="s">
        <v>79</v>
      </c>
      <c r="E1217" s="9" t="s">
        <v>16</v>
      </c>
      <c r="U1217" s="72">
        <v>187</v>
      </c>
    </row>
    <row r="1218" spans="1:21">
      <c r="A1218" s="74" t="s">
        <v>107</v>
      </c>
      <c r="B1218" s="74" t="s">
        <v>259</v>
      </c>
      <c r="C1218" s="36" t="str">
        <f t="shared" si="106"/>
        <v>King</v>
      </c>
      <c r="D1218" s="9" t="s">
        <v>80</v>
      </c>
      <c r="E1218" s="9" t="s">
        <v>17</v>
      </c>
      <c r="U1218" s="72">
        <v>25426</v>
      </c>
    </row>
    <row r="1219" spans="1:21">
      <c r="A1219" s="74" t="s">
        <v>107</v>
      </c>
      <c r="B1219" s="74" t="s">
        <v>259</v>
      </c>
      <c r="C1219" s="36" t="str">
        <f t="shared" si="106"/>
        <v>Clallam-Jefferson-Kitsap</v>
      </c>
      <c r="D1219" s="9" t="s">
        <v>81</v>
      </c>
      <c r="E1219" s="9" t="s">
        <v>18</v>
      </c>
      <c r="U1219" s="72">
        <v>3044</v>
      </c>
    </row>
    <row r="1220" spans="1:21">
      <c r="A1220" s="74" t="s">
        <v>107</v>
      </c>
      <c r="B1220" s="74" t="s">
        <v>259</v>
      </c>
      <c r="C1220" s="36" t="str">
        <f t="shared" si="106"/>
        <v>Central WA (Grant-Kittitas-Klickitat-Skamania-Yakima)</v>
      </c>
      <c r="D1220" s="9" t="s">
        <v>82</v>
      </c>
      <c r="E1220" s="9" t="s">
        <v>19</v>
      </c>
      <c r="U1220" s="72">
        <v>422</v>
      </c>
    </row>
    <row r="1221" spans="1:21">
      <c r="A1221" s="74" t="s">
        <v>107</v>
      </c>
      <c r="B1221" s="74" t="s">
        <v>259</v>
      </c>
      <c r="C1221" s="36" t="str">
        <f t="shared" si="106"/>
        <v>Central WA (Grant-Kittitas-Klickitat-Skamania-Yakima)</v>
      </c>
      <c r="D1221" s="9" t="s">
        <v>83</v>
      </c>
      <c r="E1221" s="9" t="s">
        <v>20</v>
      </c>
      <c r="U1221" s="72">
        <v>35</v>
      </c>
    </row>
    <row r="1222" spans="1:21">
      <c r="A1222" s="74" t="s">
        <v>107</v>
      </c>
      <c r="B1222" s="74" t="s">
        <v>259</v>
      </c>
      <c r="C1222" s="36" t="str">
        <f t="shared" si="106"/>
        <v>Rural SW WA (Cowlitz-Grays Harbor -Lewis - Mason -Pacific-Wahkiakum)</v>
      </c>
      <c r="D1222" s="9" t="s">
        <v>84</v>
      </c>
      <c r="E1222" s="9" t="s">
        <v>21</v>
      </c>
      <c r="U1222" s="72">
        <v>885</v>
      </c>
    </row>
    <row r="1223" spans="1:21">
      <c r="A1223" s="74" t="s">
        <v>107</v>
      </c>
      <c r="B1223" s="74" t="s">
        <v>259</v>
      </c>
      <c r="C1223" s="36" t="str">
        <f t="shared" si="106"/>
        <v>NE WA (Ferry, Stevens, Lincoln, Pend Orielle)</v>
      </c>
      <c r="D1223" s="9" t="s">
        <v>85</v>
      </c>
      <c r="E1223" s="9" t="s">
        <v>22</v>
      </c>
      <c r="U1223" s="72">
        <v>97</v>
      </c>
    </row>
    <row r="1224" spans="1:21">
      <c r="A1224" s="74" t="s">
        <v>107</v>
      </c>
      <c r="B1224" s="74" t="s">
        <v>259</v>
      </c>
      <c r="C1224" s="36" t="str">
        <f t="shared" si="106"/>
        <v>Rural SW WA (Cowlitz-Grays Harbor -Lewis - Mason -Pacific-Wahkiakum)</v>
      </c>
      <c r="D1224" s="9" t="s">
        <v>86</v>
      </c>
      <c r="E1224" s="9" t="s">
        <v>23</v>
      </c>
      <c r="U1224" s="72">
        <v>625</v>
      </c>
    </row>
    <row r="1225" spans="1:21">
      <c r="A1225" s="74" t="s">
        <v>107</v>
      </c>
      <c r="B1225" s="74" t="s">
        <v>259</v>
      </c>
      <c r="C1225" s="36" t="str">
        <f t="shared" si="106"/>
        <v>Chelan-Douglas-Okanogan</v>
      </c>
      <c r="D1225" s="9" t="s">
        <v>87</v>
      </c>
      <c r="E1225" s="9" t="s">
        <v>24</v>
      </c>
      <c r="U1225" s="72">
        <v>488</v>
      </c>
    </row>
    <row r="1226" spans="1:21">
      <c r="A1226" s="74" t="s">
        <v>107</v>
      </c>
      <c r="B1226" s="74" t="s">
        <v>259</v>
      </c>
      <c r="C1226" s="36" t="str">
        <f t="shared" si="106"/>
        <v>Rural SW WA (Cowlitz-Grays Harbor -Lewis - Mason -Pacific-Wahkiakum)</v>
      </c>
      <c r="D1226" s="9" t="s">
        <v>88</v>
      </c>
      <c r="E1226" s="9" t="s">
        <v>25</v>
      </c>
      <c r="U1226" s="72">
        <v>116</v>
      </c>
    </row>
    <row r="1227" spans="1:21">
      <c r="A1227" s="74" t="s">
        <v>107</v>
      </c>
      <c r="B1227" s="74" t="s">
        <v>259</v>
      </c>
      <c r="C1227" s="36" t="str">
        <f t="shared" si="106"/>
        <v>NE WA (Ferry, Stevens, Lincoln, Pend Orielle)</v>
      </c>
      <c r="D1227" s="9" t="s">
        <v>89</v>
      </c>
      <c r="E1227" s="9" t="s">
        <v>26</v>
      </c>
      <c r="U1227" s="72">
        <v>128</v>
      </c>
    </row>
    <row r="1228" spans="1:21">
      <c r="A1228" s="74" t="s">
        <v>107</v>
      </c>
      <c r="B1228" s="74" t="s">
        <v>259</v>
      </c>
      <c r="C1228" s="36" t="str">
        <f t="shared" si="106"/>
        <v>Pierce</v>
      </c>
      <c r="D1228" s="9" t="s">
        <v>90</v>
      </c>
      <c r="E1228" s="9" t="s">
        <v>27</v>
      </c>
      <c r="U1228" s="72">
        <v>11510</v>
      </c>
    </row>
    <row r="1229" spans="1:21">
      <c r="A1229" s="74" t="s">
        <v>107</v>
      </c>
      <c r="B1229" s="74" t="s">
        <v>259</v>
      </c>
      <c r="C1229" s="36" t="str">
        <f t="shared" si="106"/>
        <v>Skagit-San Juan -Island</v>
      </c>
      <c r="D1229" s="9" t="s">
        <v>91</v>
      </c>
      <c r="E1229" s="9" t="s">
        <v>28</v>
      </c>
      <c r="U1229" s="72">
        <v>83</v>
      </c>
    </row>
    <row r="1230" spans="1:21">
      <c r="A1230" s="74" t="s">
        <v>107</v>
      </c>
      <c r="B1230" s="74" t="s">
        <v>259</v>
      </c>
      <c r="C1230" s="36" t="str">
        <f t="shared" si="106"/>
        <v>Skagit-San Juan -Island</v>
      </c>
      <c r="D1230" s="9" t="s">
        <v>92</v>
      </c>
      <c r="E1230" s="9" t="s">
        <v>29</v>
      </c>
      <c r="U1230" s="72">
        <v>1442</v>
      </c>
    </row>
    <row r="1231" spans="1:21">
      <c r="A1231" s="74" t="s">
        <v>107</v>
      </c>
      <c r="B1231" s="74" t="s">
        <v>259</v>
      </c>
      <c r="C1231" s="36" t="str">
        <f t="shared" si="106"/>
        <v>Central WA (Grant-Kittitas-Klickitat-Skamania-Yakima)</v>
      </c>
      <c r="D1231" s="9" t="s">
        <v>93</v>
      </c>
      <c r="E1231" s="9" t="s">
        <v>30</v>
      </c>
      <c r="U1231" s="72">
        <v>36</v>
      </c>
    </row>
    <row r="1232" spans="1:21">
      <c r="A1232" s="74" t="s">
        <v>107</v>
      </c>
      <c r="B1232" s="74" t="s">
        <v>259</v>
      </c>
      <c r="C1232" s="36" t="str">
        <f t="shared" si="106"/>
        <v>Snohomish</v>
      </c>
      <c r="D1232" s="9" t="s">
        <v>94</v>
      </c>
      <c r="E1232" s="9" t="s">
        <v>31</v>
      </c>
      <c r="U1232" s="72">
        <v>9743</v>
      </c>
    </row>
    <row r="1233" spans="1:21">
      <c r="A1233" s="74" t="s">
        <v>107</v>
      </c>
      <c r="B1233" s="74" t="s">
        <v>259</v>
      </c>
      <c r="C1233" s="36" t="str">
        <f t="shared" si="106"/>
        <v>Spokane</v>
      </c>
      <c r="D1233" s="9" t="s">
        <v>95</v>
      </c>
      <c r="E1233" s="9" t="s">
        <v>32</v>
      </c>
      <c r="U1233" s="72">
        <v>6002</v>
      </c>
    </row>
    <row r="1234" spans="1:21">
      <c r="A1234" s="74" t="s">
        <v>107</v>
      </c>
      <c r="B1234" s="74" t="s">
        <v>259</v>
      </c>
      <c r="C1234" s="36" t="str">
        <f t="shared" si="106"/>
        <v>NE WA (Ferry, Stevens, Lincoln, Pend Orielle)</v>
      </c>
      <c r="D1234" s="9" t="s">
        <v>96</v>
      </c>
      <c r="E1234" s="9" t="s">
        <v>33</v>
      </c>
      <c r="U1234" s="72">
        <v>429</v>
      </c>
    </row>
    <row r="1235" spans="1:21">
      <c r="A1235" s="74" t="s">
        <v>107</v>
      </c>
      <c r="B1235" s="74" t="s">
        <v>259</v>
      </c>
      <c r="C1235" s="36" t="str">
        <f t="shared" si="106"/>
        <v>Thurston</v>
      </c>
      <c r="D1235" s="9" t="s">
        <v>97</v>
      </c>
      <c r="E1235" s="9" t="s">
        <v>34</v>
      </c>
      <c r="U1235" s="72">
        <v>3058</v>
      </c>
    </row>
    <row r="1236" spans="1:21">
      <c r="A1236" s="74" t="s">
        <v>107</v>
      </c>
      <c r="B1236" s="74" t="s">
        <v>259</v>
      </c>
      <c r="C1236" s="36" t="str">
        <f t="shared" si="106"/>
        <v>Rural SW WA (Cowlitz-Grays Harbor -Lewis - Mason -Pacific-Wahkiakum)</v>
      </c>
      <c r="D1236" s="9" t="s">
        <v>98</v>
      </c>
      <c r="E1236" s="9" t="s">
        <v>35</v>
      </c>
      <c r="U1236" s="72">
        <v>22</v>
      </c>
    </row>
    <row r="1237" spans="1:21">
      <c r="A1237" s="74" t="s">
        <v>107</v>
      </c>
      <c r="B1237" s="74" t="s">
        <v>259</v>
      </c>
      <c r="C1237" s="36" t="str">
        <f t="shared" si="106"/>
        <v>SE WA (Adams-Asotin-Columia-Garfield-Walla Walla-Whitman)</v>
      </c>
      <c r="D1237" s="9" t="s">
        <v>99</v>
      </c>
      <c r="E1237" s="9" t="s">
        <v>36</v>
      </c>
      <c r="U1237" s="72">
        <v>666</v>
      </c>
    </row>
    <row r="1238" spans="1:21">
      <c r="A1238" s="74" t="s">
        <v>107</v>
      </c>
      <c r="B1238" s="74" t="s">
        <v>259</v>
      </c>
      <c r="C1238" s="36" t="str">
        <f t="shared" si="106"/>
        <v>Whatcom</v>
      </c>
      <c r="D1238" s="9" t="s">
        <v>100</v>
      </c>
      <c r="E1238" s="9" t="s">
        <v>37</v>
      </c>
      <c r="U1238" s="72">
        <v>2364</v>
      </c>
    </row>
    <row r="1239" spans="1:21">
      <c r="A1239" s="74" t="s">
        <v>107</v>
      </c>
      <c r="B1239" s="74" t="s">
        <v>259</v>
      </c>
      <c r="C1239" s="36" t="str">
        <f t="shared" si="106"/>
        <v>SE WA (Adams-Asotin-Columia-Garfield-Walla Walla-Whitman)</v>
      </c>
      <c r="D1239" s="9" t="s">
        <v>101</v>
      </c>
      <c r="E1239" s="9" t="s">
        <v>38</v>
      </c>
      <c r="U1239" s="72">
        <v>409</v>
      </c>
    </row>
    <row r="1240" spans="1:21" s="19" customFormat="1">
      <c r="A1240" s="75" t="s">
        <v>107</v>
      </c>
      <c r="B1240" s="74" t="s">
        <v>259</v>
      </c>
      <c r="C1240" s="19" t="str">
        <f t="shared" si="106"/>
        <v>Central WA (Grant-Kittitas-Klickitat-Skamania-Yakima)</v>
      </c>
      <c r="D1240" s="19" t="s">
        <v>102</v>
      </c>
      <c r="E1240" s="19" t="s">
        <v>39</v>
      </c>
      <c r="S1240" s="48"/>
      <c r="T1240" s="48"/>
      <c r="U1240" s="73">
        <v>3991</v>
      </c>
    </row>
    <row r="1241" spans="1:21">
      <c r="A1241" s="74" t="s">
        <v>108</v>
      </c>
      <c r="B1241" s="74" t="s">
        <v>259</v>
      </c>
      <c r="C1241" s="36" t="str">
        <f t="shared" si="106"/>
        <v>SE WA (Adams-Asotin-Columia-Garfield-Walla Walla-Whitman)</v>
      </c>
      <c r="D1241" s="9" t="s">
        <v>64</v>
      </c>
      <c r="E1241" s="9" t="s">
        <v>1</v>
      </c>
      <c r="U1241" s="72">
        <v>373</v>
      </c>
    </row>
    <row r="1242" spans="1:21">
      <c r="A1242" s="74" t="s">
        <v>108</v>
      </c>
      <c r="B1242" s="74" t="s">
        <v>259</v>
      </c>
      <c r="C1242" s="36" t="str">
        <f t="shared" ref="C1242:C1279" si="107">VLOOKUP(D1242,$AL$4:$AN$42,3,)</f>
        <v>SE WA (Adams-Asotin-Columia-Garfield-Walla Walla-Whitman)</v>
      </c>
      <c r="D1242" s="9" t="s">
        <v>65</v>
      </c>
      <c r="E1242" s="9" t="s">
        <v>2</v>
      </c>
      <c r="U1242" s="72">
        <v>24</v>
      </c>
    </row>
    <row r="1243" spans="1:21">
      <c r="A1243" s="74" t="s">
        <v>108</v>
      </c>
      <c r="B1243" s="74" t="s">
        <v>259</v>
      </c>
      <c r="C1243" s="36" t="str">
        <f t="shared" si="107"/>
        <v>Benton-Franklin</v>
      </c>
      <c r="D1243" s="9" t="s">
        <v>66</v>
      </c>
      <c r="E1243" s="9" t="s">
        <v>3</v>
      </c>
      <c r="U1243" s="72">
        <v>2747</v>
      </c>
    </row>
    <row r="1244" spans="1:21">
      <c r="A1244" s="74" t="s">
        <v>108</v>
      </c>
      <c r="B1244" s="74" t="s">
        <v>259</v>
      </c>
      <c r="C1244" s="36" t="str">
        <f t="shared" si="107"/>
        <v>Chelan-Douglas-Okanogan</v>
      </c>
      <c r="D1244" s="9" t="s">
        <v>67</v>
      </c>
      <c r="E1244" s="9" t="s">
        <v>4</v>
      </c>
      <c r="U1244" s="72">
        <v>921</v>
      </c>
    </row>
    <row r="1245" spans="1:21">
      <c r="A1245" s="74" t="s">
        <v>108</v>
      </c>
      <c r="B1245" s="74" t="s">
        <v>259</v>
      </c>
      <c r="C1245" s="36" t="str">
        <f t="shared" si="107"/>
        <v>Clallam-Jefferson-Kitsap</v>
      </c>
      <c r="D1245" s="9" t="s">
        <v>68</v>
      </c>
      <c r="E1245" s="9" t="s">
        <v>5</v>
      </c>
      <c r="U1245" s="72">
        <v>653</v>
      </c>
    </row>
    <row r="1246" spans="1:21">
      <c r="A1246" s="74" t="s">
        <v>108</v>
      </c>
      <c r="B1246" s="74" t="s">
        <v>259</v>
      </c>
      <c r="C1246" s="36" t="str">
        <f t="shared" si="107"/>
        <v>Clark</v>
      </c>
      <c r="D1246" s="9" t="s">
        <v>69</v>
      </c>
      <c r="E1246" s="9" t="s">
        <v>6</v>
      </c>
      <c r="U1246" s="72">
        <v>5085</v>
      </c>
    </row>
    <row r="1247" spans="1:21">
      <c r="A1247" s="74" t="s">
        <v>108</v>
      </c>
      <c r="B1247" s="74" t="s">
        <v>259</v>
      </c>
      <c r="C1247" s="36" t="str">
        <f t="shared" si="107"/>
        <v>SE WA (Adams-Asotin-Columia-Garfield-Walla Walla-Whitman)</v>
      </c>
      <c r="D1247" s="9" t="s">
        <v>70</v>
      </c>
      <c r="E1247" s="9" t="s">
        <v>7</v>
      </c>
      <c r="U1247" s="72">
        <v>38</v>
      </c>
    </row>
    <row r="1248" spans="1:21">
      <c r="A1248" s="74" t="s">
        <v>108</v>
      </c>
      <c r="B1248" s="74" t="s">
        <v>259</v>
      </c>
      <c r="C1248" s="36" t="str">
        <f t="shared" si="107"/>
        <v>Rural SW WA (Cowlitz-Grays Harbor -Lewis - Mason -Pacific-Wahkiakum)</v>
      </c>
      <c r="D1248" s="9" t="s">
        <v>71</v>
      </c>
      <c r="E1248" s="9" t="s">
        <v>8</v>
      </c>
      <c r="U1248" s="72">
        <v>1238</v>
      </c>
    </row>
    <row r="1249" spans="1:21">
      <c r="A1249" s="74" t="s">
        <v>108</v>
      </c>
      <c r="B1249" s="74" t="s">
        <v>259</v>
      </c>
      <c r="C1249" s="36" t="str">
        <f t="shared" si="107"/>
        <v>Chelan-Douglas-Okanogan</v>
      </c>
      <c r="D1249" s="9" t="s">
        <v>72</v>
      </c>
      <c r="E1249" s="9" t="s">
        <v>9</v>
      </c>
      <c r="U1249" s="72">
        <v>515</v>
      </c>
    </row>
    <row r="1250" spans="1:21">
      <c r="A1250" s="74" t="s">
        <v>108</v>
      </c>
      <c r="B1250" s="74" t="s">
        <v>259</v>
      </c>
      <c r="C1250" s="36" t="str">
        <f t="shared" si="107"/>
        <v>NE WA (Ferry, Stevens, Lincoln, Pend Orielle)</v>
      </c>
      <c r="D1250" s="9" t="s">
        <v>73</v>
      </c>
      <c r="E1250" s="9" t="s">
        <v>10</v>
      </c>
      <c r="U1250" s="72">
        <v>80</v>
      </c>
    </row>
    <row r="1251" spans="1:21">
      <c r="A1251" s="74" t="s">
        <v>108</v>
      </c>
      <c r="B1251" s="74" t="s">
        <v>259</v>
      </c>
      <c r="C1251" s="36" t="str">
        <f t="shared" si="107"/>
        <v>Benton-Franklin</v>
      </c>
      <c r="D1251" s="9" t="s">
        <v>74</v>
      </c>
      <c r="E1251" s="9" t="s">
        <v>11</v>
      </c>
      <c r="U1251" s="72">
        <v>1634</v>
      </c>
    </row>
    <row r="1252" spans="1:21">
      <c r="A1252" s="74" t="s">
        <v>108</v>
      </c>
      <c r="B1252" s="74" t="s">
        <v>259</v>
      </c>
      <c r="C1252" s="36" t="str">
        <f t="shared" si="107"/>
        <v>SE WA (Adams-Asotin-Columia-Garfield-Walla Walla-Whitman)</v>
      </c>
      <c r="D1252" s="9" t="s">
        <v>75</v>
      </c>
      <c r="E1252" s="9" t="s">
        <v>12</v>
      </c>
      <c r="U1252" s="72">
        <v>0</v>
      </c>
    </row>
    <row r="1253" spans="1:21">
      <c r="A1253" s="74" t="s">
        <v>108</v>
      </c>
      <c r="B1253" s="74" t="s">
        <v>259</v>
      </c>
      <c r="C1253" s="36" t="str">
        <f t="shared" si="107"/>
        <v>Central WA (Grant-Kittitas-Klickitat-Skamania-Yakima)</v>
      </c>
      <c r="D1253" s="9" t="s">
        <v>76</v>
      </c>
      <c r="E1253" s="9" t="s">
        <v>13</v>
      </c>
      <c r="U1253" s="72">
        <v>1470</v>
      </c>
    </row>
    <row r="1254" spans="1:21">
      <c r="A1254" s="74" t="s">
        <v>108</v>
      </c>
      <c r="B1254" s="74" t="s">
        <v>259</v>
      </c>
      <c r="C1254" s="36" t="str">
        <f t="shared" si="107"/>
        <v>Rural SW WA (Cowlitz-Grays Harbor -Lewis - Mason -Pacific-Wahkiakum)</v>
      </c>
      <c r="D1254" s="9" t="s">
        <v>77</v>
      </c>
      <c r="E1254" s="9" t="s">
        <v>14</v>
      </c>
      <c r="U1254" s="72">
        <v>766</v>
      </c>
    </row>
    <row r="1255" spans="1:21">
      <c r="A1255" s="74" t="s">
        <v>108</v>
      </c>
      <c r="B1255" s="74" t="s">
        <v>259</v>
      </c>
      <c r="C1255" s="36" t="str">
        <f t="shared" si="107"/>
        <v>Skagit-San Juan -Island</v>
      </c>
      <c r="D1255" s="9" t="s">
        <v>78</v>
      </c>
      <c r="E1255" s="9" t="s">
        <v>15</v>
      </c>
      <c r="U1255" s="72">
        <v>938</v>
      </c>
    </row>
    <row r="1256" spans="1:21">
      <c r="A1256" s="74" t="s">
        <v>108</v>
      </c>
      <c r="B1256" s="74" t="s">
        <v>259</v>
      </c>
      <c r="C1256" s="36" t="str">
        <f t="shared" si="107"/>
        <v>Clallam-Jefferson-Kitsap</v>
      </c>
      <c r="D1256" s="9" t="s">
        <v>79</v>
      </c>
      <c r="E1256" s="9" t="s">
        <v>16</v>
      </c>
      <c r="U1256" s="72">
        <v>191</v>
      </c>
    </row>
    <row r="1257" spans="1:21">
      <c r="A1257" s="74" t="s">
        <v>108</v>
      </c>
      <c r="B1257" s="74" t="s">
        <v>259</v>
      </c>
      <c r="C1257" s="36" t="str">
        <f t="shared" si="107"/>
        <v>King</v>
      </c>
      <c r="D1257" s="9" t="s">
        <v>80</v>
      </c>
      <c r="E1257" s="9" t="s">
        <v>17</v>
      </c>
      <c r="U1257" s="72">
        <v>25951</v>
      </c>
    </row>
    <row r="1258" spans="1:21">
      <c r="A1258" s="74" t="s">
        <v>108</v>
      </c>
      <c r="B1258" s="74" t="s">
        <v>259</v>
      </c>
      <c r="C1258" s="36" t="str">
        <f t="shared" si="107"/>
        <v>Clallam-Jefferson-Kitsap</v>
      </c>
      <c r="D1258" s="9" t="s">
        <v>81</v>
      </c>
      <c r="E1258" s="9" t="s">
        <v>18</v>
      </c>
      <c r="U1258" s="72">
        <v>3131</v>
      </c>
    </row>
    <row r="1259" spans="1:21">
      <c r="A1259" s="74" t="s">
        <v>108</v>
      </c>
      <c r="B1259" s="74" t="s">
        <v>259</v>
      </c>
      <c r="C1259" s="36" t="str">
        <f t="shared" si="107"/>
        <v>Central WA (Grant-Kittitas-Klickitat-Skamania-Yakima)</v>
      </c>
      <c r="D1259" s="9" t="s">
        <v>82</v>
      </c>
      <c r="E1259" s="9" t="s">
        <v>19</v>
      </c>
      <c r="U1259" s="72">
        <v>405</v>
      </c>
    </row>
    <row r="1260" spans="1:21">
      <c r="A1260" s="74" t="s">
        <v>108</v>
      </c>
      <c r="B1260" s="74" t="s">
        <v>259</v>
      </c>
      <c r="C1260" s="36" t="str">
        <f t="shared" si="107"/>
        <v>Central WA (Grant-Kittitas-Klickitat-Skamania-Yakima)</v>
      </c>
      <c r="D1260" s="9" t="s">
        <v>83</v>
      </c>
      <c r="E1260" s="9" t="s">
        <v>20</v>
      </c>
      <c r="U1260" s="72">
        <v>20</v>
      </c>
    </row>
    <row r="1261" spans="1:21">
      <c r="A1261" s="74" t="s">
        <v>108</v>
      </c>
      <c r="B1261" s="74" t="s">
        <v>259</v>
      </c>
      <c r="C1261" s="36" t="str">
        <f t="shared" si="107"/>
        <v>Rural SW WA (Cowlitz-Grays Harbor -Lewis - Mason -Pacific-Wahkiakum)</v>
      </c>
      <c r="D1261" s="9" t="s">
        <v>84</v>
      </c>
      <c r="E1261" s="9" t="s">
        <v>21</v>
      </c>
      <c r="U1261" s="72">
        <v>963</v>
      </c>
    </row>
    <row r="1262" spans="1:21">
      <c r="A1262" s="74" t="s">
        <v>108</v>
      </c>
      <c r="B1262" s="74" t="s">
        <v>259</v>
      </c>
      <c r="C1262" s="36" t="str">
        <f t="shared" si="107"/>
        <v>NE WA (Ferry, Stevens, Lincoln, Pend Orielle)</v>
      </c>
      <c r="D1262" s="9" t="s">
        <v>85</v>
      </c>
      <c r="E1262" s="9" t="s">
        <v>22</v>
      </c>
      <c r="U1262" s="72">
        <v>101</v>
      </c>
    </row>
    <row r="1263" spans="1:21">
      <c r="A1263" s="74" t="s">
        <v>108</v>
      </c>
      <c r="B1263" s="74" t="s">
        <v>259</v>
      </c>
      <c r="C1263" s="36" t="str">
        <f t="shared" si="107"/>
        <v>Rural SW WA (Cowlitz-Grays Harbor -Lewis - Mason -Pacific-Wahkiakum)</v>
      </c>
      <c r="D1263" s="9" t="s">
        <v>86</v>
      </c>
      <c r="E1263" s="9" t="s">
        <v>23</v>
      </c>
      <c r="U1263" s="72">
        <v>669</v>
      </c>
    </row>
    <row r="1264" spans="1:21">
      <c r="A1264" s="74" t="s">
        <v>108</v>
      </c>
      <c r="B1264" s="74" t="s">
        <v>259</v>
      </c>
      <c r="C1264" s="36" t="str">
        <f t="shared" si="107"/>
        <v>Chelan-Douglas-Okanogan</v>
      </c>
      <c r="D1264" s="9" t="s">
        <v>87</v>
      </c>
      <c r="E1264" s="9" t="s">
        <v>24</v>
      </c>
      <c r="U1264" s="72">
        <v>509</v>
      </c>
    </row>
    <row r="1265" spans="1:21">
      <c r="A1265" s="74" t="s">
        <v>108</v>
      </c>
      <c r="B1265" s="74" t="s">
        <v>259</v>
      </c>
      <c r="C1265" s="36" t="str">
        <f t="shared" si="107"/>
        <v>Rural SW WA (Cowlitz-Grays Harbor -Lewis - Mason -Pacific-Wahkiakum)</v>
      </c>
      <c r="D1265" s="9" t="s">
        <v>88</v>
      </c>
      <c r="E1265" s="9" t="s">
        <v>25</v>
      </c>
      <c r="U1265" s="72">
        <v>114</v>
      </c>
    </row>
    <row r="1266" spans="1:21">
      <c r="A1266" s="74" t="s">
        <v>108</v>
      </c>
      <c r="B1266" s="74" t="s">
        <v>259</v>
      </c>
      <c r="C1266" s="36" t="str">
        <f t="shared" si="107"/>
        <v>NE WA (Ferry, Stevens, Lincoln, Pend Orielle)</v>
      </c>
      <c r="D1266" s="9" t="s">
        <v>89</v>
      </c>
      <c r="E1266" s="9" t="s">
        <v>26</v>
      </c>
      <c r="U1266" s="72">
        <v>116</v>
      </c>
    </row>
    <row r="1267" spans="1:21">
      <c r="A1267" s="74" t="s">
        <v>108</v>
      </c>
      <c r="B1267" s="74" t="s">
        <v>259</v>
      </c>
      <c r="C1267" s="36" t="str">
        <f t="shared" si="107"/>
        <v>Pierce</v>
      </c>
      <c r="D1267" s="9" t="s">
        <v>90</v>
      </c>
      <c r="E1267" s="9" t="s">
        <v>27</v>
      </c>
      <c r="U1267" s="72">
        <v>11721</v>
      </c>
    </row>
    <row r="1268" spans="1:21">
      <c r="A1268" s="74" t="s">
        <v>108</v>
      </c>
      <c r="B1268" s="74" t="s">
        <v>259</v>
      </c>
      <c r="C1268" s="36" t="str">
        <f t="shared" si="107"/>
        <v>Skagit-San Juan -Island</v>
      </c>
      <c r="D1268" s="9" t="s">
        <v>91</v>
      </c>
      <c r="E1268" s="9" t="s">
        <v>28</v>
      </c>
      <c r="U1268" s="72">
        <v>74</v>
      </c>
    </row>
    <row r="1269" spans="1:21">
      <c r="A1269" s="74" t="s">
        <v>108</v>
      </c>
      <c r="B1269" s="74" t="s">
        <v>259</v>
      </c>
      <c r="C1269" s="36" t="str">
        <f t="shared" si="107"/>
        <v>Skagit-San Juan -Island</v>
      </c>
      <c r="D1269" s="9" t="s">
        <v>92</v>
      </c>
      <c r="E1269" s="9" t="s">
        <v>29</v>
      </c>
      <c r="U1269" s="72">
        <v>1510</v>
      </c>
    </row>
    <row r="1270" spans="1:21">
      <c r="A1270" s="74" t="s">
        <v>108</v>
      </c>
      <c r="B1270" s="74" t="s">
        <v>259</v>
      </c>
      <c r="C1270" s="36" t="str">
        <f t="shared" si="107"/>
        <v>Central WA (Grant-Kittitas-Klickitat-Skamania-Yakima)</v>
      </c>
      <c r="D1270" s="9" t="s">
        <v>93</v>
      </c>
      <c r="E1270" s="9" t="s">
        <v>30</v>
      </c>
      <c r="U1270" s="72">
        <v>49</v>
      </c>
    </row>
    <row r="1271" spans="1:21">
      <c r="A1271" s="74" t="s">
        <v>108</v>
      </c>
      <c r="B1271" s="74" t="s">
        <v>259</v>
      </c>
      <c r="C1271" s="36" t="str">
        <f t="shared" si="107"/>
        <v>Snohomish</v>
      </c>
      <c r="D1271" s="9" t="s">
        <v>94</v>
      </c>
      <c r="E1271" s="9" t="s">
        <v>31</v>
      </c>
      <c r="U1271" s="72">
        <v>10031</v>
      </c>
    </row>
    <row r="1272" spans="1:21">
      <c r="A1272" s="74" t="s">
        <v>108</v>
      </c>
      <c r="B1272" s="74" t="s">
        <v>259</v>
      </c>
      <c r="C1272" s="36" t="str">
        <f t="shared" si="107"/>
        <v>Spokane</v>
      </c>
      <c r="D1272" s="9" t="s">
        <v>95</v>
      </c>
      <c r="E1272" s="9" t="s">
        <v>32</v>
      </c>
      <c r="U1272" s="72">
        <v>6096</v>
      </c>
    </row>
    <row r="1273" spans="1:21">
      <c r="A1273" s="74" t="s">
        <v>108</v>
      </c>
      <c r="B1273" s="74" t="s">
        <v>259</v>
      </c>
      <c r="C1273" s="36" t="str">
        <f t="shared" si="107"/>
        <v>NE WA (Ferry, Stevens, Lincoln, Pend Orielle)</v>
      </c>
      <c r="D1273" s="9" t="s">
        <v>96</v>
      </c>
      <c r="E1273" s="9" t="s">
        <v>33</v>
      </c>
      <c r="U1273" s="72">
        <v>438</v>
      </c>
    </row>
    <row r="1274" spans="1:21">
      <c r="A1274" s="74" t="s">
        <v>108</v>
      </c>
      <c r="B1274" s="74" t="s">
        <v>259</v>
      </c>
      <c r="C1274" s="36" t="str">
        <f t="shared" si="107"/>
        <v>Thurston</v>
      </c>
      <c r="D1274" s="9" t="s">
        <v>97</v>
      </c>
      <c r="E1274" s="9" t="s">
        <v>34</v>
      </c>
      <c r="U1274" s="72">
        <v>3193</v>
      </c>
    </row>
    <row r="1275" spans="1:21">
      <c r="A1275" s="74" t="s">
        <v>108</v>
      </c>
      <c r="B1275" s="74" t="s">
        <v>259</v>
      </c>
      <c r="C1275" s="36" t="str">
        <f t="shared" si="107"/>
        <v>Rural SW WA (Cowlitz-Grays Harbor -Lewis - Mason -Pacific-Wahkiakum)</v>
      </c>
      <c r="D1275" s="9" t="s">
        <v>98</v>
      </c>
      <c r="E1275" s="9" t="s">
        <v>35</v>
      </c>
      <c r="U1275" s="72">
        <v>11</v>
      </c>
    </row>
    <row r="1276" spans="1:21">
      <c r="A1276" s="74" t="s">
        <v>108</v>
      </c>
      <c r="B1276" s="74" t="s">
        <v>259</v>
      </c>
      <c r="C1276" s="36" t="str">
        <f t="shared" si="107"/>
        <v>SE WA (Adams-Asotin-Columia-Garfield-Walla Walla-Whitman)</v>
      </c>
      <c r="D1276" s="9" t="s">
        <v>99</v>
      </c>
      <c r="E1276" s="9" t="s">
        <v>36</v>
      </c>
      <c r="U1276" s="72">
        <v>660</v>
      </c>
    </row>
    <row r="1277" spans="1:21">
      <c r="A1277" s="74" t="s">
        <v>108</v>
      </c>
      <c r="B1277" s="74" t="s">
        <v>259</v>
      </c>
      <c r="C1277" s="36" t="str">
        <f t="shared" si="107"/>
        <v>Whatcom</v>
      </c>
      <c r="D1277" s="9" t="s">
        <v>100</v>
      </c>
      <c r="E1277" s="9" t="s">
        <v>37</v>
      </c>
      <c r="U1277" s="72">
        <v>2276</v>
      </c>
    </row>
    <row r="1278" spans="1:21">
      <c r="A1278" s="74" t="s">
        <v>108</v>
      </c>
      <c r="B1278" s="74" t="s">
        <v>259</v>
      </c>
      <c r="C1278" s="36" t="str">
        <f t="shared" si="107"/>
        <v>SE WA (Adams-Asotin-Columia-Garfield-Walla Walla-Whitman)</v>
      </c>
      <c r="D1278" s="9" t="s">
        <v>101</v>
      </c>
      <c r="E1278" s="9" t="s">
        <v>38</v>
      </c>
      <c r="U1278" s="72">
        <v>407</v>
      </c>
    </row>
    <row r="1279" spans="1:21" s="19" customFormat="1">
      <c r="A1279" s="75" t="s">
        <v>108</v>
      </c>
      <c r="B1279" s="74" t="s">
        <v>259</v>
      </c>
      <c r="C1279" s="19" t="str">
        <f t="shared" si="107"/>
        <v>Central WA (Grant-Kittitas-Klickitat-Skamania-Yakima)</v>
      </c>
      <c r="D1279" s="19" t="s">
        <v>102</v>
      </c>
      <c r="E1279" s="19" t="s">
        <v>39</v>
      </c>
      <c r="S1279" s="48"/>
      <c r="T1279" s="48"/>
      <c r="U1279" s="73">
        <v>3930</v>
      </c>
    </row>
    <row r="1280" spans="1:21">
      <c r="A1280" s="74" t="s">
        <v>230</v>
      </c>
      <c r="B1280" s="74" t="s">
        <v>259</v>
      </c>
      <c r="C1280" s="9" t="s">
        <v>185</v>
      </c>
      <c r="D1280" t="s">
        <v>64</v>
      </c>
      <c r="E1280" t="s">
        <v>1</v>
      </c>
      <c r="U1280" s="72">
        <v>392</v>
      </c>
    </row>
    <row r="1281" spans="1:21">
      <c r="A1281" s="74" t="s">
        <v>230</v>
      </c>
      <c r="B1281" s="74" t="s">
        <v>259</v>
      </c>
      <c r="C1281" s="9" t="s">
        <v>185</v>
      </c>
      <c r="D1281" t="s">
        <v>65</v>
      </c>
      <c r="E1281" t="s">
        <v>2</v>
      </c>
      <c r="U1281" s="72">
        <v>182</v>
      </c>
    </row>
    <row r="1282" spans="1:21">
      <c r="A1282" s="74" t="s">
        <v>230</v>
      </c>
      <c r="B1282" s="74" t="s">
        <v>259</v>
      </c>
      <c r="C1282" s="9" t="s">
        <v>186</v>
      </c>
      <c r="D1282" t="s">
        <v>66</v>
      </c>
      <c r="E1282" t="s">
        <v>3</v>
      </c>
      <c r="U1282" s="72">
        <v>2563</v>
      </c>
    </row>
    <row r="1283" spans="1:21">
      <c r="A1283" s="74" t="s">
        <v>230</v>
      </c>
      <c r="B1283" s="74" t="s">
        <v>259</v>
      </c>
      <c r="C1283" s="9" t="s">
        <v>181</v>
      </c>
      <c r="D1283" t="s">
        <v>67</v>
      </c>
      <c r="E1283" t="s">
        <v>4</v>
      </c>
      <c r="U1283" s="72">
        <v>851</v>
      </c>
    </row>
    <row r="1284" spans="1:21">
      <c r="A1284" s="74" t="s">
        <v>230</v>
      </c>
      <c r="B1284" s="74" t="s">
        <v>259</v>
      </c>
      <c r="C1284" s="9" t="s">
        <v>220</v>
      </c>
      <c r="D1284" t="s">
        <v>68</v>
      </c>
      <c r="E1284" t="s">
        <v>5</v>
      </c>
      <c r="U1284" s="72">
        <v>661</v>
      </c>
    </row>
    <row r="1285" spans="1:21">
      <c r="A1285" s="74" t="s">
        <v>230</v>
      </c>
      <c r="B1285" s="74" t="s">
        <v>259</v>
      </c>
      <c r="C1285" s="9" t="s">
        <v>6</v>
      </c>
      <c r="D1285" t="s">
        <v>69</v>
      </c>
      <c r="E1285" t="s">
        <v>6</v>
      </c>
      <c r="U1285" s="72">
        <v>5514</v>
      </c>
    </row>
    <row r="1286" spans="1:21">
      <c r="A1286" s="74" t="s">
        <v>230</v>
      </c>
      <c r="B1286" s="74" t="s">
        <v>259</v>
      </c>
      <c r="C1286" s="9" t="s">
        <v>185</v>
      </c>
      <c r="D1286" t="s">
        <v>70</v>
      </c>
      <c r="E1286" t="s">
        <v>7</v>
      </c>
      <c r="U1286" s="72">
        <v>35</v>
      </c>
    </row>
    <row r="1287" spans="1:21">
      <c r="A1287" s="74" t="s">
        <v>230</v>
      </c>
      <c r="B1287" s="74" t="s">
        <v>259</v>
      </c>
      <c r="C1287" s="9" t="s">
        <v>224</v>
      </c>
      <c r="D1287" t="s">
        <v>71</v>
      </c>
      <c r="E1287" t="s">
        <v>8</v>
      </c>
      <c r="U1287" s="72">
        <v>1294</v>
      </c>
    </row>
    <row r="1288" spans="1:21">
      <c r="A1288" s="74" t="s">
        <v>230</v>
      </c>
      <c r="B1288" s="74" t="s">
        <v>259</v>
      </c>
      <c r="C1288" s="9" t="s">
        <v>181</v>
      </c>
      <c r="D1288" t="s">
        <v>72</v>
      </c>
      <c r="E1288" t="s">
        <v>9</v>
      </c>
      <c r="U1288" s="72">
        <v>560</v>
      </c>
    </row>
    <row r="1289" spans="1:21">
      <c r="A1289" s="74" t="s">
        <v>230</v>
      </c>
      <c r="B1289" s="74" t="s">
        <v>259</v>
      </c>
      <c r="C1289" s="9" t="s">
        <v>184</v>
      </c>
      <c r="D1289" t="s">
        <v>73</v>
      </c>
      <c r="E1289" t="s">
        <v>10</v>
      </c>
      <c r="U1289" s="72">
        <v>71</v>
      </c>
    </row>
    <row r="1290" spans="1:21">
      <c r="A1290" s="74" t="s">
        <v>230</v>
      </c>
      <c r="B1290" s="74" t="s">
        <v>259</v>
      </c>
      <c r="C1290" s="9" t="s">
        <v>186</v>
      </c>
      <c r="D1290" t="s">
        <v>74</v>
      </c>
      <c r="E1290" t="s">
        <v>11</v>
      </c>
      <c r="U1290" s="72">
        <v>1574</v>
      </c>
    </row>
    <row r="1291" spans="1:21">
      <c r="A1291" s="74" t="s">
        <v>230</v>
      </c>
      <c r="B1291" s="74" t="s">
        <v>259</v>
      </c>
      <c r="C1291" s="9" t="s">
        <v>185</v>
      </c>
      <c r="D1291" t="s">
        <v>75</v>
      </c>
      <c r="E1291" t="s">
        <v>12</v>
      </c>
      <c r="U1291" s="72">
        <v>25</v>
      </c>
    </row>
    <row r="1292" spans="1:21">
      <c r="A1292" s="74" t="s">
        <v>230</v>
      </c>
      <c r="B1292" s="74" t="s">
        <v>259</v>
      </c>
      <c r="C1292" s="9" t="s">
        <v>221</v>
      </c>
      <c r="D1292" t="s">
        <v>76</v>
      </c>
      <c r="E1292" t="s">
        <v>13</v>
      </c>
      <c r="U1292" s="72">
        <v>1444</v>
      </c>
    </row>
    <row r="1293" spans="1:21">
      <c r="A1293" s="74" t="s">
        <v>230</v>
      </c>
      <c r="B1293" s="74" t="s">
        <v>259</v>
      </c>
      <c r="C1293" s="9" t="s">
        <v>224</v>
      </c>
      <c r="D1293" t="s">
        <v>77</v>
      </c>
      <c r="E1293" t="s">
        <v>14</v>
      </c>
      <c r="U1293" s="72">
        <v>699</v>
      </c>
    </row>
    <row r="1294" spans="1:21">
      <c r="A1294" s="74" t="s">
        <v>230</v>
      </c>
      <c r="B1294" s="74" t="s">
        <v>259</v>
      </c>
      <c r="C1294" s="9" t="s">
        <v>225</v>
      </c>
      <c r="D1294" t="s">
        <v>78</v>
      </c>
      <c r="E1294" t="s">
        <v>15</v>
      </c>
      <c r="U1294" s="72">
        <v>935</v>
      </c>
    </row>
    <row r="1295" spans="1:21">
      <c r="A1295" s="74" t="s">
        <v>230</v>
      </c>
      <c r="B1295" s="74" t="s">
        <v>259</v>
      </c>
      <c r="C1295" s="9" t="s">
        <v>220</v>
      </c>
      <c r="D1295" t="s">
        <v>79</v>
      </c>
      <c r="E1295" t="s">
        <v>16</v>
      </c>
      <c r="U1295" s="72">
        <v>165</v>
      </c>
    </row>
    <row r="1296" spans="1:21">
      <c r="A1296" s="74" t="s">
        <v>230</v>
      </c>
      <c r="B1296" s="74" t="s">
        <v>259</v>
      </c>
      <c r="C1296" s="9" t="s">
        <v>17</v>
      </c>
      <c r="D1296" t="s">
        <v>80</v>
      </c>
      <c r="E1296" t="s">
        <v>17</v>
      </c>
      <c r="U1296" s="72">
        <v>25274</v>
      </c>
    </row>
    <row r="1297" spans="1:21">
      <c r="A1297" s="74" t="s">
        <v>230</v>
      </c>
      <c r="B1297" s="74" t="s">
        <v>259</v>
      </c>
      <c r="C1297" s="9" t="s">
        <v>220</v>
      </c>
      <c r="D1297" t="s">
        <v>81</v>
      </c>
      <c r="E1297" t="s">
        <v>18</v>
      </c>
      <c r="U1297" s="72">
        <v>2978</v>
      </c>
    </row>
    <row r="1298" spans="1:21">
      <c r="A1298" s="74" t="s">
        <v>230</v>
      </c>
      <c r="B1298" s="74" t="s">
        <v>259</v>
      </c>
      <c r="C1298" s="9" t="s">
        <v>221</v>
      </c>
      <c r="D1298" t="s">
        <v>82</v>
      </c>
      <c r="E1298" t="s">
        <v>19</v>
      </c>
      <c r="U1298" s="72">
        <v>420</v>
      </c>
    </row>
    <row r="1299" spans="1:21">
      <c r="A1299" s="74" t="s">
        <v>230</v>
      </c>
      <c r="B1299" s="74" t="s">
        <v>259</v>
      </c>
      <c r="C1299" s="9" t="s">
        <v>221</v>
      </c>
      <c r="D1299" t="s">
        <v>83</v>
      </c>
      <c r="E1299" t="s">
        <v>20</v>
      </c>
      <c r="U1299" s="72">
        <v>216</v>
      </c>
    </row>
    <row r="1300" spans="1:21">
      <c r="A1300" s="74" t="s">
        <v>230</v>
      </c>
      <c r="B1300" s="74" t="s">
        <v>259</v>
      </c>
      <c r="C1300" s="9" t="s">
        <v>224</v>
      </c>
      <c r="D1300" t="s">
        <v>84</v>
      </c>
      <c r="E1300" t="s">
        <v>21</v>
      </c>
      <c r="U1300" s="72">
        <v>883</v>
      </c>
    </row>
    <row r="1301" spans="1:21">
      <c r="A1301" s="74" t="s">
        <v>230</v>
      </c>
      <c r="B1301" s="74" t="s">
        <v>259</v>
      </c>
      <c r="C1301" s="9" t="s">
        <v>184</v>
      </c>
      <c r="D1301" t="s">
        <v>85</v>
      </c>
      <c r="E1301" t="s">
        <v>22</v>
      </c>
      <c r="U1301" s="72">
        <v>107</v>
      </c>
    </row>
    <row r="1302" spans="1:21">
      <c r="A1302" s="74" t="s">
        <v>230</v>
      </c>
      <c r="B1302" s="74" t="s">
        <v>259</v>
      </c>
      <c r="C1302" s="9" t="s">
        <v>224</v>
      </c>
      <c r="D1302" t="s">
        <v>86</v>
      </c>
      <c r="E1302" t="s">
        <v>23</v>
      </c>
      <c r="U1302" s="72">
        <v>643</v>
      </c>
    </row>
    <row r="1303" spans="1:21">
      <c r="A1303" s="74" t="s">
        <v>230</v>
      </c>
      <c r="B1303" s="74" t="s">
        <v>259</v>
      </c>
      <c r="C1303" s="9" t="s">
        <v>181</v>
      </c>
      <c r="D1303" t="s">
        <v>87</v>
      </c>
      <c r="E1303" t="s">
        <v>24</v>
      </c>
      <c r="U1303" s="72">
        <v>503</v>
      </c>
    </row>
    <row r="1304" spans="1:21">
      <c r="A1304" s="74" t="s">
        <v>230</v>
      </c>
      <c r="B1304" s="74" t="s">
        <v>259</v>
      </c>
      <c r="C1304" s="9" t="s">
        <v>224</v>
      </c>
      <c r="D1304" t="s">
        <v>88</v>
      </c>
      <c r="E1304" t="s">
        <v>25</v>
      </c>
      <c r="U1304" s="72">
        <v>177</v>
      </c>
    </row>
    <row r="1305" spans="1:21">
      <c r="A1305" s="74" t="s">
        <v>230</v>
      </c>
      <c r="B1305" s="74" t="s">
        <v>259</v>
      </c>
      <c r="C1305" s="9" t="s">
        <v>184</v>
      </c>
      <c r="D1305" t="s">
        <v>89</v>
      </c>
      <c r="E1305" t="s">
        <v>26</v>
      </c>
      <c r="U1305" s="72">
        <v>120</v>
      </c>
    </row>
    <row r="1306" spans="1:21">
      <c r="A1306" s="74" t="s">
        <v>230</v>
      </c>
      <c r="B1306" s="74" t="s">
        <v>259</v>
      </c>
      <c r="C1306" s="9" t="s">
        <v>27</v>
      </c>
      <c r="D1306" t="s">
        <v>90</v>
      </c>
      <c r="E1306" t="s">
        <v>27</v>
      </c>
      <c r="U1306" s="72">
        <v>11285</v>
      </c>
    </row>
    <row r="1307" spans="1:21">
      <c r="A1307" s="74" t="s">
        <v>230</v>
      </c>
      <c r="B1307" s="74" t="s">
        <v>259</v>
      </c>
      <c r="C1307" s="9" t="s">
        <v>225</v>
      </c>
      <c r="D1307" t="s">
        <v>91</v>
      </c>
      <c r="E1307" t="s">
        <v>28</v>
      </c>
      <c r="U1307" s="72">
        <v>84</v>
      </c>
    </row>
    <row r="1308" spans="1:21">
      <c r="A1308" s="74" t="s">
        <v>230</v>
      </c>
      <c r="B1308" s="74" t="s">
        <v>259</v>
      </c>
      <c r="C1308" s="9" t="s">
        <v>225</v>
      </c>
      <c r="D1308" t="s">
        <v>92</v>
      </c>
      <c r="E1308" t="s">
        <v>29</v>
      </c>
      <c r="U1308" s="72">
        <v>1430</v>
      </c>
    </row>
    <row r="1309" spans="1:21">
      <c r="A1309" s="74" t="s">
        <v>230</v>
      </c>
      <c r="B1309" s="74" t="s">
        <v>259</v>
      </c>
      <c r="C1309" s="9" t="s">
        <v>221</v>
      </c>
      <c r="D1309" t="s">
        <v>93</v>
      </c>
      <c r="E1309" t="s">
        <v>30</v>
      </c>
      <c r="U1309" s="72">
        <v>100</v>
      </c>
    </row>
    <row r="1310" spans="1:21">
      <c r="A1310" s="74" t="s">
        <v>230</v>
      </c>
      <c r="B1310" s="74" t="s">
        <v>259</v>
      </c>
      <c r="C1310" s="9" t="s">
        <v>31</v>
      </c>
      <c r="D1310" t="s">
        <v>94</v>
      </c>
      <c r="E1310" t="s">
        <v>31</v>
      </c>
      <c r="U1310" s="72">
        <v>9877</v>
      </c>
    </row>
    <row r="1311" spans="1:21">
      <c r="A1311" s="74" t="s">
        <v>230</v>
      </c>
      <c r="B1311" s="74" t="s">
        <v>259</v>
      </c>
      <c r="C1311" s="9" t="s">
        <v>32</v>
      </c>
      <c r="D1311" t="s">
        <v>95</v>
      </c>
      <c r="E1311" t="s">
        <v>32</v>
      </c>
      <c r="U1311" s="72">
        <v>5886</v>
      </c>
    </row>
    <row r="1312" spans="1:21">
      <c r="A1312" s="74" t="s">
        <v>230</v>
      </c>
      <c r="B1312" s="74" t="s">
        <v>259</v>
      </c>
      <c r="C1312" s="9" t="s">
        <v>184</v>
      </c>
      <c r="D1312" t="s">
        <v>96</v>
      </c>
      <c r="E1312" t="s">
        <v>33</v>
      </c>
      <c r="U1312" s="72">
        <v>432</v>
      </c>
    </row>
    <row r="1313" spans="1:21">
      <c r="A1313" s="74" t="s">
        <v>230</v>
      </c>
      <c r="B1313" s="74" t="s">
        <v>259</v>
      </c>
      <c r="C1313" s="9" t="s">
        <v>34</v>
      </c>
      <c r="D1313" t="s">
        <v>97</v>
      </c>
      <c r="E1313" t="s">
        <v>34</v>
      </c>
      <c r="U1313" s="72">
        <v>3071</v>
      </c>
    </row>
    <row r="1314" spans="1:21">
      <c r="A1314" s="74" t="s">
        <v>230</v>
      </c>
      <c r="B1314" s="74" t="s">
        <v>259</v>
      </c>
      <c r="C1314" s="9" t="s">
        <v>224</v>
      </c>
      <c r="D1314" t="s">
        <v>98</v>
      </c>
      <c r="E1314" t="s">
        <v>35</v>
      </c>
      <c r="U1314" s="72">
        <v>27</v>
      </c>
    </row>
    <row r="1315" spans="1:21">
      <c r="A1315" s="74" t="s">
        <v>230</v>
      </c>
      <c r="B1315" s="74" t="s">
        <v>259</v>
      </c>
      <c r="C1315" s="9" t="s">
        <v>185</v>
      </c>
      <c r="D1315" t="s">
        <v>99</v>
      </c>
      <c r="E1315" t="s">
        <v>36</v>
      </c>
      <c r="U1315" s="72">
        <v>613</v>
      </c>
    </row>
    <row r="1316" spans="1:21">
      <c r="A1316" s="74" t="s">
        <v>230</v>
      </c>
      <c r="B1316" s="74" t="s">
        <v>259</v>
      </c>
      <c r="C1316" s="9" t="s">
        <v>37</v>
      </c>
      <c r="D1316" t="s">
        <v>100</v>
      </c>
      <c r="E1316" t="s">
        <v>37</v>
      </c>
      <c r="U1316" s="72">
        <v>2164</v>
      </c>
    </row>
    <row r="1317" spans="1:21">
      <c r="A1317" s="74" t="s">
        <v>230</v>
      </c>
      <c r="B1317" s="74" t="s">
        <v>259</v>
      </c>
      <c r="C1317" s="9" t="s">
        <v>185</v>
      </c>
      <c r="D1317" t="s">
        <v>101</v>
      </c>
      <c r="E1317" t="s">
        <v>38</v>
      </c>
      <c r="U1317" s="72">
        <v>418</v>
      </c>
    </row>
    <row r="1318" spans="1:21" s="19" customFormat="1">
      <c r="A1318" s="75" t="s">
        <v>230</v>
      </c>
      <c r="B1318" s="75" t="s">
        <v>259</v>
      </c>
      <c r="C1318" s="19" t="s">
        <v>221</v>
      </c>
      <c r="D1318" s="19" t="s">
        <v>102</v>
      </c>
      <c r="E1318" s="19" t="s">
        <v>39</v>
      </c>
      <c r="S1318" s="48"/>
      <c r="T1318" s="48"/>
      <c r="U1318" s="73">
        <v>3788</v>
      </c>
    </row>
    <row r="1319" spans="1:21">
      <c r="A1319" s="74" t="s">
        <v>234</v>
      </c>
      <c r="B1319" s="74" t="s">
        <v>259</v>
      </c>
      <c r="C1319" s="9" t="s">
        <v>185</v>
      </c>
      <c r="D1319" s="9" t="s">
        <v>64</v>
      </c>
      <c r="E1319" s="9" t="s">
        <v>1</v>
      </c>
      <c r="U1319" s="72">
        <v>384</v>
      </c>
    </row>
    <row r="1320" spans="1:21">
      <c r="A1320" s="74" t="s">
        <v>234</v>
      </c>
      <c r="B1320" s="74" t="s">
        <v>259</v>
      </c>
      <c r="C1320" s="9" t="s">
        <v>185</v>
      </c>
      <c r="D1320" s="9" t="s">
        <v>65</v>
      </c>
      <c r="E1320" s="9" t="s">
        <v>2</v>
      </c>
      <c r="U1320" s="72">
        <v>256</v>
      </c>
    </row>
    <row r="1321" spans="1:21">
      <c r="A1321" s="74" t="s">
        <v>234</v>
      </c>
      <c r="B1321" s="74" t="s">
        <v>259</v>
      </c>
      <c r="C1321" s="9" t="s">
        <v>186</v>
      </c>
      <c r="D1321" s="9" t="s">
        <v>66</v>
      </c>
      <c r="E1321" s="9" t="s">
        <v>3</v>
      </c>
      <c r="U1321" s="72">
        <v>2551</v>
      </c>
    </row>
    <row r="1322" spans="1:21">
      <c r="A1322" s="74" t="s">
        <v>234</v>
      </c>
      <c r="B1322" s="74" t="s">
        <v>259</v>
      </c>
      <c r="C1322" s="9" t="s">
        <v>181</v>
      </c>
      <c r="D1322" s="9" t="s">
        <v>67</v>
      </c>
      <c r="E1322" s="9" t="s">
        <v>4</v>
      </c>
      <c r="U1322" s="72">
        <v>852</v>
      </c>
    </row>
    <row r="1323" spans="1:21">
      <c r="A1323" s="74" t="s">
        <v>234</v>
      </c>
      <c r="B1323" s="74" t="s">
        <v>259</v>
      </c>
      <c r="C1323" s="9" t="s">
        <v>220</v>
      </c>
      <c r="D1323" s="9" t="s">
        <v>68</v>
      </c>
      <c r="E1323" s="9" t="s">
        <v>5</v>
      </c>
      <c r="U1323" s="72">
        <v>598</v>
      </c>
    </row>
    <row r="1324" spans="1:21">
      <c r="A1324" s="74" t="s">
        <v>234</v>
      </c>
      <c r="B1324" s="74" t="s">
        <v>259</v>
      </c>
      <c r="C1324" s="9" t="s">
        <v>6</v>
      </c>
      <c r="D1324" s="9" t="s">
        <v>69</v>
      </c>
      <c r="E1324" s="9" t="s">
        <v>6</v>
      </c>
      <c r="U1324" s="72">
        <v>5471</v>
      </c>
    </row>
    <row r="1325" spans="1:21">
      <c r="A1325" s="74" t="s">
        <v>234</v>
      </c>
      <c r="B1325" s="74" t="s">
        <v>259</v>
      </c>
      <c r="C1325" s="9" t="s">
        <v>185</v>
      </c>
      <c r="D1325" s="9" t="s">
        <v>70</v>
      </c>
      <c r="E1325" s="9" t="s">
        <v>7</v>
      </c>
      <c r="U1325" s="72">
        <v>34</v>
      </c>
    </row>
    <row r="1326" spans="1:21">
      <c r="A1326" s="74" t="s">
        <v>234</v>
      </c>
      <c r="B1326" s="74" t="s">
        <v>259</v>
      </c>
      <c r="C1326" s="9" t="s">
        <v>224</v>
      </c>
      <c r="D1326" s="9" t="s">
        <v>71</v>
      </c>
      <c r="E1326" s="9" t="s">
        <v>8</v>
      </c>
      <c r="U1326" s="72">
        <v>1234</v>
      </c>
    </row>
    <row r="1327" spans="1:21">
      <c r="A1327" s="74" t="s">
        <v>234</v>
      </c>
      <c r="B1327" s="74" t="s">
        <v>259</v>
      </c>
      <c r="C1327" s="9" t="s">
        <v>181</v>
      </c>
      <c r="D1327" s="9" t="s">
        <v>72</v>
      </c>
      <c r="E1327" s="9" t="s">
        <v>9</v>
      </c>
      <c r="U1327" s="72">
        <v>486</v>
      </c>
    </row>
    <row r="1328" spans="1:21">
      <c r="A1328" s="74" t="s">
        <v>234</v>
      </c>
      <c r="B1328" s="74" t="s">
        <v>259</v>
      </c>
      <c r="C1328" s="9" t="s">
        <v>184</v>
      </c>
      <c r="D1328" s="9" t="s">
        <v>73</v>
      </c>
      <c r="E1328" s="9" t="s">
        <v>10</v>
      </c>
      <c r="U1328" s="72">
        <v>64</v>
      </c>
    </row>
    <row r="1329" spans="1:21">
      <c r="A1329" s="74" t="s">
        <v>234</v>
      </c>
      <c r="B1329" s="74" t="s">
        <v>259</v>
      </c>
      <c r="C1329" s="9" t="s">
        <v>186</v>
      </c>
      <c r="D1329" s="9" t="s">
        <v>74</v>
      </c>
      <c r="E1329" s="9" t="s">
        <v>11</v>
      </c>
      <c r="U1329" s="72">
        <v>1512</v>
      </c>
    </row>
    <row r="1330" spans="1:21">
      <c r="A1330" s="74" t="s">
        <v>234</v>
      </c>
      <c r="B1330" s="74" t="s">
        <v>259</v>
      </c>
      <c r="C1330" s="9" t="s">
        <v>185</v>
      </c>
      <c r="D1330" s="9" t="s">
        <v>75</v>
      </c>
      <c r="E1330" s="9" t="s">
        <v>12</v>
      </c>
      <c r="U1330" s="72">
        <v>23</v>
      </c>
    </row>
    <row r="1331" spans="1:21">
      <c r="A1331" s="74" t="s">
        <v>234</v>
      </c>
      <c r="B1331" s="74" t="s">
        <v>259</v>
      </c>
      <c r="C1331" s="9" t="s">
        <v>221</v>
      </c>
      <c r="D1331" s="9" t="s">
        <v>76</v>
      </c>
      <c r="E1331" s="9" t="s">
        <v>13</v>
      </c>
      <c r="U1331" s="72">
        <v>1495</v>
      </c>
    </row>
    <row r="1332" spans="1:21">
      <c r="A1332" s="74" t="s">
        <v>234</v>
      </c>
      <c r="B1332" s="74" t="s">
        <v>259</v>
      </c>
      <c r="C1332" s="9" t="s">
        <v>224</v>
      </c>
      <c r="D1332" s="9" t="s">
        <v>77</v>
      </c>
      <c r="E1332" s="9" t="s">
        <v>14</v>
      </c>
      <c r="U1332" s="72">
        <v>756</v>
      </c>
    </row>
    <row r="1333" spans="1:21">
      <c r="A1333" s="74" t="s">
        <v>234</v>
      </c>
      <c r="B1333" s="74" t="s">
        <v>259</v>
      </c>
      <c r="C1333" s="9" t="s">
        <v>225</v>
      </c>
      <c r="D1333" s="9" t="s">
        <v>78</v>
      </c>
      <c r="E1333" s="9" t="s">
        <v>15</v>
      </c>
      <c r="U1333" s="72">
        <v>878</v>
      </c>
    </row>
    <row r="1334" spans="1:21">
      <c r="A1334" s="74" t="s">
        <v>234</v>
      </c>
      <c r="B1334" s="74" t="s">
        <v>259</v>
      </c>
      <c r="C1334" s="9" t="s">
        <v>220</v>
      </c>
      <c r="D1334" s="9" t="s">
        <v>79</v>
      </c>
      <c r="E1334" s="9" t="s">
        <v>16</v>
      </c>
      <c r="U1334" s="72">
        <v>187</v>
      </c>
    </row>
    <row r="1335" spans="1:21">
      <c r="A1335" s="74" t="s">
        <v>234</v>
      </c>
      <c r="B1335" s="74" t="s">
        <v>259</v>
      </c>
      <c r="C1335" s="9" t="s">
        <v>17</v>
      </c>
      <c r="D1335" s="9" t="s">
        <v>80</v>
      </c>
      <c r="E1335" s="9" t="s">
        <v>17</v>
      </c>
      <c r="U1335" s="72">
        <v>24337</v>
      </c>
    </row>
    <row r="1336" spans="1:21">
      <c r="A1336" s="74" t="s">
        <v>234</v>
      </c>
      <c r="B1336" s="74" t="s">
        <v>259</v>
      </c>
      <c r="C1336" s="9" t="s">
        <v>220</v>
      </c>
      <c r="D1336" s="9" t="s">
        <v>81</v>
      </c>
      <c r="E1336" s="9" t="s">
        <v>18</v>
      </c>
      <c r="U1336" s="72">
        <v>2994</v>
      </c>
    </row>
    <row r="1337" spans="1:21">
      <c r="A1337" s="74" t="s">
        <v>234</v>
      </c>
      <c r="B1337" s="74" t="s">
        <v>259</v>
      </c>
      <c r="C1337" s="9" t="s">
        <v>221</v>
      </c>
      <c r="D1337" s="9" t="s">
        <v>82</v>
      </c>
      <c r="E1337" s="9" t="s">
        <v>19</v>
      </c>
      <c r="U1337" s="72">
        <v>409</v>
      </c>
    </row>
    <row r="1338" spans="1:21">
      <c r="A1338" s="74" t="s">
        <v>234</v>
      </c>
      <c r="B1338" s="74" t="s">
        <v>259</v>
      </c>
      <c r="C1338" s="9" t="s">
        <v>221</v>
      </c>
      <c r="D1338" s="9" t="s">
        <v>83</v>
      </c>
      <c r="E1338" s="9" t="s">
        <v>20</v>
      </c>
      <c r="U1338" s="72">
        <v>216</v>
      </c>
    </row>
    <row r="1339" spans="1:21">
      <c r="A1339" s="74" t="s">
        <v>234</v>
      </c>
      <c r="B1339" s="74" t="s">
        <v>259</v>
      </c>
      <c r="C1339" s="9" t="s">
        <v>224</v>
      </c>
      <c r="D1339" s="9" t="s">
        <v>84</v>
      </c>
      <c r="E1339" s="9" t="s">
        <v>21</v>
      </c>
      <c r="U1339" s="72">
        <v>879</v>
      </c>
    </row>
    <row r="1340" spans="1:21">
      <c r="A1340" s="74" t="s">
        <v>234</v>
      </c>
      <c r="B1340" s="74" t="s">
        <v>259</v>
      </c>
      <c r="C1340" s="9" t="s">
        <v>184</v>
      </c>
      <c r="D1340" s="9" t="s">
        <v>85</v>
      </c>
      <c r="E1340" s="9" t="s">
        <v>22</v>
      </c>
      <c r="U1340" s="72">
        <v>105</v>
      </c>
    </row>
    <row r="1341" spans="1:21">
      <c r="A1341" s="74" t="s">
        <v>234</v>
      </c>
      <c r="B1341" s="74" t="s">
        <v>259</v>
      </c>
      <c r="C1341" s="9" t="s">
        <v>224</v>
      </c>
      <c r="D1341" s="9" t="s">
        <v>86</v>
      </c>
      <c r="E1341" s="9" t="s">
        <v>23</v>
      </c>
      <c r="U1341" s="72">
        <v>634</v>
      </c>
    </row>
    <row r="1342" spans="1:21">
      <c r="A1342" s="74" t="s">
        <v>234</v>
      </c>
      <c r="B1342" s="74" t="s">
        <v>259</v>
      </c>
      <c r="C1342" s="9" t="s">
        <v>181</v>
      </c>
      <c r="D1342" s="9" t="s">
        <v>87</v>
      </c>
      <c r="E1342" s="9" t="s">
        <v>24</v>
      </c>
      <c r="U1342" s="72">
        <v>472</v>
      </c>
    </row>
    <row r="1343" spans="1:21">
      <c r="A1343" s="74" t="s">
        <v>234</v>
      </c>
      <c r="B1343" s="74" t="s">
        <v>259</v>
      </c>
      <c r="C1343" s="9" t="s">
        <v>224</v>
      </c>
      <c r="D1343" s="9" t="s">
        <v>88</v>
      </c>
      <c r="E1343" s="9" t="s">
        <v>25</v>
      </c>
      <c r="U1343" s="72">
        <v>172</v>
      </c>
    </row>
    <row r="1344" spans="1:21">
      <c r="A1344" s="74" t="s">
        <v>234</v>
      </c>
      <c r="B1344" s="74" t="s">
        <v>259</v>
      </c>
      <c r="C1344" s="9" t="s">
        <v>184</v>
      </c>
      <c r="D1344" s="9" t="s">
        <v>89</v>
      </c>
      <c r="E1344" s="9" t="s">
        <v>26</v>
      </c>
      <c r="U1344" s="72">
        <v>114</v>
      </c>
    </row>
    <row r="1345" spans="1:21">
      <c r="A1345" s="74" t="s">
        <v>234</v>
      </c>
      <c r="B1345" s="74" t="s">
        <v>259</v>
      </c>
      <c r="C1345" s="9" t="s">
        <v>27</v>
      </c>
      <c r="D1345" s="9" t="s">
        <v>90</v>
      </c>
      <c r="E1345" s="9" t="s">
        <v>27</v>
      </c>
      <c r="U1345" s="72">
        <v>11462</v>
      </c>
    </row>
    <row r="1346" spans="1:21">
      <c r="A1346" s="74" t="s">
        <v>234</v>
      </c>
      <c r="B1346" s="74" t="s">
        <v>259</v>
      </c>
      <c r="C1346" s="9" t="s">
        <v>225</v>
      </c>
      <c r="D1346" s="9" t="s">
        <v>91</v>
      </c>
      <c r="E1346" s="9" t="s">
        <v>28</v>
      </c>
      <c r="U1346" s="72">
        <v>85</v>
      </c>
    </row>
    <row r="1347" spans="1:21">
      <c r="A1347" s="74" t="s">
        <v>234</v>
      </c>
      <c r="B1347" s="74" t="s">
        <v>259</v>
      </c>
      <c r="C1347" s="9" t="s">
        <v>225</v>
      </c>
      <c r="D1347" s="9" t="s">
        <v>92</v>
      </c>
      <c r="E1347" s="9" t="s">
        <v>29</v>
      </c>
      <c r="U1347" s="72">
        <v>1387</v>
      </c>
    </row>
    <row r="1348" spans="1:21">
      <c r="A1348" s="74" t="s">
        <v>234</v>
      </c>
      <c r="B1348" s="74" t="s">
        <v>259</v>
      </c>
      <c r="C1348" s="9" t="s">
        <v>221</v>
      </c>
      <c r="D1348" s="9" t="s">
        <v>93</v>
      </c>
      <c r="E1348" s="9" t="s">
        <v>30</v>
      </c>
      <c r="U1348" s="72">
        <v>93</v>
      </c>
    </row>
    <row r="1349" spans="1:21">
      <c r="A1349" s="74" t="s">
        <v>234</v>
      </c>
      <c r="B1349" s="74" t="s">
        <v>259</v>
      </c>
      <c r="C1349" s="9" t="s">
        <v>31</v>
      </c>
      <c r="D1349" s="9" t="s">
        <v>94</v>
      </c>
      <c r="E1349" s="9" t="s">
        <v>31</v>
      </c>
      <c r="U1349" s="72">
        <v>9754</v>
      </c>
    </row>
    <row r="1350" spans="1:21">
      <c r="A1350" s="74" t="s">
        <v>234</v>
      </c>
      <c r="B1350" s="74" t="s">
        <v>259</v>
      </c>
      <c r="C1350" s="9" t="s">
        <v>32</v>
      </c>
      <c r="D1350" s="9" t="s">
        <v>95</v>
      </c>
      <c r="E1350" s="9" t="s">
        <v>32</v>
      </c>
      <c r="U1350" s="72">
        <v>5728</v>
      </c>
    </row>
    <row r="1351" spans="1:21">
      <c r="A1351" s="74" t="s">
        <v>234</v>
      </c>
      <c r="B1351" s="74" t="s">
        <v>259</v>
      </c>
      <c r="C1351" s="9" t="s">
        <v>184</v>
      </c>
      <c r="D1351" s="9" t="s">
        <v>96</v>
      </c>
      <c r="E1351" s="9" t="s">
        <v>33</v>
      </c>
      <c r="U1351" s="72">
        <v>429</v>
      </c>
    </row>
    <row r="1352" spans="1:21">
      <c r="A1352" s="74" t="s">
        <v>234</v>
      </c>
      <c r="B1352" s="74" t="s">
        <v>259</v>
      </c>
      <c r="C1352" s="9" t="s">
        <v>34</v>
      </c>
      <c r="D1352" s="9" t="s">
        <v>97</v>
      </c>
      <c r="E1352" s="9" t="s">
        <v>34</v>
      </c>
      <c r="U1352" s="72">
        <v>3105</v>
      </c>
    </row>
    <row r="1353" spans="1:21">
      <c r="A1353" s="74" t="s">
        <v>234</v>
      </c>
      <c r="B1353" s="74" t="s">
        <v>259</v>
      </c>
      <c r="C1353" s="9" t="s">
        <v>224</v>
      </c>
      <c r="D1353" s="9" t="s">
        <v>98</v>
      </c>
      <c r="E1353" s="9" t="s">
        <v>35</v>
      </c>
      <c r="U1353" s="72">
        <v>36</v>
      </c>
    </row>
    <row r="1354" spans="1:21">
      <c r="A1354" s="74" t="s">
        <v>234</v>
      </c>
      <c r="B1354" s="74" t="s">
        <v>259</v>
      </c>
      <c r="C1354" s="9" t="s">
        <v>185</v>
      </c>
      <c r="D1354" s="9" t="s">
        <v>99</v>
      </c>
      <c r="E1354" s="9" t="s">
        <v>36</v>
      </c>
      <c r="U1354" s="72">
        <v>604</v>
      </c>
    </row>
    <row r="1355" spans="1:21">
      <c r="A1355" s="74" t="s">
        <v>234</v>
      </c>
      <c r="B1355" s="74" t="s">
        <v>259</v>
      </c>
      <c r="C1355" s="9" t="s">
        <v>37</v>
      </c>
      <c r="D1355" s="9" t="s">
        <v>100</v>
      </c>
      <c r="E1355" s="9" t="s">
        <v>37</v>
      </c>
      <c r="U1355" s="72">
        <v>2161</v>
      </c>
    </row>
    <row r="1356" spans="1:21">
      <c r="A1356" s="74" t="s">
        <v>234</v>
      </c>
      <c r="B1356" s="74" t="s">
        <v>259</v>
      </c>
      <c r="C1356" s="9" t="s">
        <v>185</v>
      </c>
      <c r="D1356" s="9" t="s">
        <v>101</v>
      </c>
      <c r="E1356" s="9" t="s">
        <v>38</v>
      </c>
      <c r="U1356" s="72">
        <v>361</v>
      </c>
    </row>
    <row r="1357" spans="1:21">
      <c r="A1357" s="74" t="s">
        <v>234</v>
      </c>
      <c r="B1357" s="75" t="s">
        <v>259</v>
      </c>
      <c r="C1357" s="19" t="s">
        <v>221</v>
      </c>
      <c r="D1357" s="19" t="s">
        <v>102</v>
      </c>
      <c r="E1357" s="19" t="s">
        <v>39</v>
      </c>
      <c r="U1357" s="72">
        <v>3688</v>
      </c>
    </row>
    <row r="1358" spans="1:21">
      <c r="A1358" s="9" t="s">
        <v>103</v>
      </c>
      <c r="B1358" s="74" t="s">
        <v>261</v>
      </c>
      <c r="C1358" s="36" t="str">
        <f t="shared" ref="C1358:C1421" si="108">VLOOKUP(D1358,$AL$4:$AN$42,3,)</f>
        <v>SE WA (Adams-Asotin-Columia-Garfield-Walla Walla-Whitman)</v>
      </c>
      <c r="D1358" s="5" t="s">
        <v>64</v>
      </c>
      <c r="E1358" s="7" t="s">
        <v>1</v>
      </c>
      <c r="F1358" s="9"/>
      <c r="G1358" s="9"/>
      <c r="H1358" s="9"/>
      <c r="I1358" s="9"/>
      <c r="J1358" s="9"/>
      <c r="K1358" s="9"/>
      <c r="L1358" s="9"/>
      <c r="M1358" s="9"/>
      <c r="N1358" s="9"/>
      <c r="O1358" s="9"/>
      <c r="P1358" s="9"/>
      <c r="Q1358" s="9"/>
      <c r="R1358" s="9"/>
      <c r="U1358" s="72">
        <v>468</v>
      </c>
    </row>
    <row r="1359" spans="1:21">
      <c r="A1359" s="9" t="s">
        <v>103</v>
      </c>
      <c r="B1359" s="74" t="s">
        <v>261</v>
      </c>
      <c r="C1359" s="36" t="str">
        <f t="shared" si="108"/>
        <v>SE WA (Adams-Asotin-Columia-Garfield-Walla Walla-Whitman)</v>
      </c>
      <c r="D1359" s="5" t="s">
        <v>65</v>
      </c>
      <c r="E1359" s="7" t="s">
        <v>2</v>
      </c>
      <c r="F1359" s="9"/>
      <c r="G1359" s="9"/>
      <c r="H1359" s="9"/>
      <c r="I1359" s="9"/>
      <c r="J1359" s="9"/>
      <c r="K1359" s="9"/>
      <c r="L1359" s="9"/>
      <c r="M1359" s="9"/>
      <c r="N1359" s="9"/>
      <c r="O1359" s="9"/>
      <c r="P1359" s="9"/>
      <c r="Q1359" s="9"/>
      <c r="R1359" s="9"/>
      <c r="U1359" s="72">
        <v>23</v>
      </c>
    </row>
    <row r="1360" spans="1:21">
      <c r="A1360" s="9" t="s">
        <v>103</v>
      </c>
      <c r="B1360" s="74" t="s">
        <v>261</v>
      </c>
      <c r="C1360" s="36" t="str">
        <f t="shared" si="108"/>
        <v>Benton-Franklin</v>
      </c>
      <c r="D1360" s="5" t="s">
        <v>66</v>
      </c>
      <c r="E1360" s="7" t="s">
        <v>3</v>
      </c>
      <c r="F1360" s="9"/>
      <c r="G1360" s="9"/>
      <c r="H1360" s="9"/>
      <c r="I1360" s="9"/>
      <c r="J1360" s="9"/>
      <c r="K1360" s="9"/>
      <c r="L1360" s="9"/>
      <c r="M1360" s="9"/>
      <c r="N1360" s="9"/>
      <c r="O1360" s="9"/>
      <c r="P1360" s="9"/>
      <c r="Q1360" s="9"/>
      <c r="R1360" s="9"/>
      <c r="U1360" s="72">
        <v>2530</v>
      </c>
    </row>
    <row r="1361" spans="1:21">
      <c r="A1361" s="9" t="s">
        <v>103</v>
      </c>
      <c r="B1361" s="74" t="s">
        <v>261</v>
      </c>
      <c r="C1361" s="36" t="str">
        <f t="shared" si="108"/>
        <v>Chelan-Douglas-Okanogan</v>
      </c>
      <c r="D1361" s="5" t="s">
        <v>67</v>
      </c>
      <c r="E1361" s="7" t="s">
        <v>4</v>
      </c>
      <c r="F1361" s="9"/>
      <c r="G1361" s="9"/>
      <c r="H1361" s="9"/>
      <c r="I1361" s="9"/>
      <c r="J1361" s="9"/>
      <c r="K1361" s="9"/>
      <c r="L1361" s="9"/>
      <c r="M1361" s="9"/>
      <c r="N1361" s="9"/>
      <c r="O1361" s="9"/>
      <c r="P1361" s="9"/>
      <c r="Q1361" s="9"/>
      <c r="R1361" s="9"/>
      <c r="U1361" s="72">
        <v>1011</v>
      </c>
    </row>
    <row r="1362" spans="1:21">
      <c r="A1362" s="9" t="s">
        <v>103</v>
      </c>
      <c r="B1362" s="74" t="s">
        <v>261</v>
      </c>
      <c r="C1362" s="36" t="str">
        <f t="shared" si="108"/>
        <v>Clallam-Jefferson-Kitsap</v>
      </c>
      <c r="D1362" s="5" t="s">
        <v>68</v>
      </c>
      <c r="E1362" s="7" t="s">
        <v>5</v>
      </c>
      <c r="F1362" s="9"/>
      <c r="G1362" s="9"/>
      <c r="H1362" s="9"/>
      <c r="I1362" s="9"/>
      <c r="J1362" s="9"/>
      <c r="K1362" s="9"/>
      <c r="L1362" s="9"/>
      <c r="M1362" s="9"/>
      <c r="N1362" s="9"/>
      <c r="O1362" s="9"/>
      <c r="P1362" s="9"/>
      <c r="Q1362" s="9"/>
      <c r="R1362" s="9"/>
      <c r="U1362" s="72">
        <v>679</v>
      </c>
    </row>
    <row r="1363" spans="1:21">
      <c r="A1363" s="9" t="s">
        <v>103</v>
      </c>
      <c r="B1363" s="74" t="s">
        <v>261</v>
      </c>
      <c r="C1363" s="36" t="str">
        <f t="shared" si="108"/>
        <v>Clark</v>
      </c>
      <c r="D1363" s="5" t="s">
        <v>69</v>
      </c>
      <c r="E1363" s="6" t="s">
        <v>6</v>
      </c>
      <c r="F1363" s="9"/>
      <c r="G1363" s="9"/>
      <c r="H1363" s="9"/>
      <c r="I1363" s="9"/>
      <c r="J1363" s="9"/>
      <c r="K1363" s="9"/>
      <c r="L1363" s="9"/>
      <c r="M1363" s="9"/>
      <c r="N1363" s="9"/>
      <c r="O1363" s="9"/>
      <c r="P1363" s="9"/>
      <c r="Q1363" s="9"/>
      <c r="R1363" s="9"/>
      <c r="U1363" s="72">
        <v>5480</v>
      </c>
    </row>
    <row r="1364" spans="1:21">
      <c r="A1364" s="9" t="s">
        <v>103</v>
      </c>
      <c r="B1364" s="74" t="s">
        <v>261</v>
      </c>
      <c r="C1364" s="36" t="str">
        <f t="shared" si="108"/>
        <v>SE WA (Adams-Asotin-Columia-Garfield-Walla Walla-Whitman)</v>
      </c>
      <c r="D1364" s="5" t="s">
        <v>70</v>
      </c>
      <c r="E1364" s="6" t="s">
        <v>7</v>
      </c>
      <c r="F1364" s="9"/>
      <c r="G1364" s="9"/>
      <c r="H1364" s="9"/>
      <c r="I1364" s="9"/>
      <c r="J1364" s="9"/>
      <c r="K1364" s="9"/>
      <c r="L1364" s="9"/>
      <c r="M1364" s="9"/>
      <c r="N1364" s="9"/>
      <c r="O1364" s="9"/>
      <c r="P1364" s="9"/>
      <c r="Q1364" s="9"/>
      <c r="R1364" s="9"/>
      <c r="U1364" s="72">
        <v>39</v>
      </c>
    </row>
    <row r="1365" spans="1:21">
      <c r="A1365" s="9" t="s">
        <v>103</v>
      </c>
      <c r="B1365" s="74" t="s">
        <v>261</v>
      </c>
      <c r="C1365" s="36" t="str">
        <f t="shared" si="108"/>
        <v>Rural SW WA (Cowlitz-Grays Harbor -Lewis - Mason -Pacific-Wahkiakum)</v>
      </c>
      <c r="D1365" s="5" t="s">
        <v>71</v>
      </c>
      <c r="E1365" s="6" t="s">
        <v>8</v>
      </c>
      <c r="F1365" s="9"/>
      <c r="G1365" s="9"/>
      <c r="H1365" s="9"/>
      <c r="I1365" s="9"/>
      <c r="J1365" s="9"/>
      <c r="K1365" s="9"/>
      <c r="L1365" s="9"/>
      <c r="M1365" s="9"/>
      <c r="N1365" s="9"/>
      <c r="O1365" s="9"/>
      <c r="P1365" s="9"/>
      <c r="Q1365" s="9"/>
      <c r="R1365" s="9"/>
      <c r="U1365" s="72">
        <v>1193</v>
      </c>
    </row>
    <row r="1366" spans="1:21">
      <c r="A1366" s="9" t="s">
        <v>103</v>
      </c>
      <c r="B1366" s="74" t="s">
        <v>261</v>
      </c>
      <c r="C1366" s="36" t="str">
        <f t="shared" si="108"/>
        <v>Chelan-Douglas-Okanogan</v>
      </c>
      <c r="D1366" s="5" t="s">
        <v>72</v>
      </c>
      <c r="E1366" s="6" t="s">
        <v>9</v>
      </c>
      <c r="F1366" s="9"/>
      <c r="G1366" s="9"/>
      <c r="H1366" s="9"/>
      <c r="I1366" s="9"/>
      <c r="J1366" s="9"/>
      <c r="K1366" s="9"/>
      <c r="L1366" s="9"/>
      <c r="M1366" s="9"/>
      <c r="N1366" s="9"/>
      <c r="O1366" s="9"/>
      <c r="P1366" s="9"/>
      <c r="Q1366" s="9"/>
      <c r="R1366" s="9"/>
      <c r="U1366" s="72">
        <v>524</v>
      </c>
    </row>
    <row r="1367" spans="1:21">
      <c r="A1367" s="9" t="s">
        <v>103</v>
      </c>
      <c r="B1367" s="74" t="s">
        <v>261</v>
      </c>
      <c r="C1367" s="36" t="str">
        <f t="shared" si="108"/>
        <v>NE WA (Ferry, Stevens, Lincoln, Pend Orielle)</v>
      </c>
      <c r="D1367" s="5" t="s">
        <v>73</v>
      </c>
      <c r="E1367" s="6" t="s">
        <v>10</v>
      </c>
      <c r="F1367" s="9"/>
      <c r="G1367" s="9"/>
      <c r="H1367" s="9"/>
      <c r="I1367" s="9"/>
      <c r="J1367" s="9"/>
      <c r="K1367" s="9"/>
      <c r="L1367" s="9"/>
      <c r="M1367" s="9"/>
      <c r="N1367" s="9"/>
      <c r="O1367" s="9"/>
      <c r="P1367" s="9"/>
      <c r="Q1367" s="9"/>
      <c r="R1367" s="9"/>
      <c r="U1367" s="72">
        <v>64</v>
      </c>
    </row>
    <row r="1368" spans="1:21">
      <c r="A1368" s="9" t="s">
        <v>103</v>
      </c>
      <c r="B1368" s="74" t="s">
        <v>261</v>
      </c>
      <c r="C1368" s="36" t="str">
        <f t="shared" si="108"/>
        <v>Benton-Franklin</v>
      </c>
      <c r="D1368" s="5" t="s">
        <v>74</v>
      </c>
      <c r="E1368" s="6" t="s">
        <v>11</v>
      </c>
      <c r="F1368" s="9"/>
      <c r="G1368" s="9"/>
      <c r="H1368" s="9"/>
      <c r="I1368" s="9"/>
      <c r="J1368" s="9"/>
      <c r="K1368" s="9"/>
      <c r="L1368" s="9"/>
      <c r="M1368" s="9"/>
      <c r="N1368" s="9"/>
      <c r="O1368" s="9"/>
      <c r="P1368" s="9"/>
      <c r="Q1368" s="9"/>
      <c r="R1368" s="9"/>
      <c r="U1368" s="72">
        <v>1661</v>
      </c>
    </row>
    <row r="1369" spans="1:21">
      <c r="A1369" s="9" t="s">
        <v>103</v>
      </c>
      <c r="B1369" s="74" t="s">
        <v>261</v>
      </c>
      <c r="C1369" s="36" t="str">
        <f t="shared" si="108"/>
        <v>SE WA (Adams-Asotin-Columia-Garfield-Walla Walla-Whitman)</v>
      </c>
      <c r="D1369" s="5" t="s">
        <v>75</v>
      </c>
      <c r="E1369" s="6" t="s">
        <v>12</v>
      </c>
      <c r="F1369" s="9"/>
      <c r="G1369" s="9"/>
      <c r="H1369" s="9"/>
      <c r="I1369" s="9"/>
      <c r="J1369" s="9"/>
      <c r="K1369" s="9"/>
      <c r="L1369" s="9"/>
      <c r="M1369" s="9"/>
      <c r="N1369" s="9"/>
      <c r="O1369" s="9"/>
      <c r="P1369" s="9"/>
      <c r="Q1369" s="9"/>
      <c r="R1369" s="9"/>
      <c r="U1369" s="72">
        <v>21</v>
      </c>
    </row>
    <row r="1370" spans="1:21">
      <c r="A1370" s="9" t="s">
        <v>103</v>
      </c>
      <c r="B1370" s="74" t="s">
        <v>261</v>
      </c>
      <c r="C1370" s="36" t="str">
        <f t="shared" si="108"/>
        <v>Central WA (Grant-Kittitas-Klickitat-Skamania-Yakima)</v>
      </c>
      <c r="D1370" s="5" t="s">
        <v>76</v>
      </c>
      <c r="E1370" s="6" t="s">
        <v>13</v>
      </c>
      <c r="F1370" s="9"/>
      <c r="G1370" s="9"/>
      <c r="H1370" s="9"/>
      <c r="I1370" s="9"/>
      <c r="J1370" s="9"/>
      <c r="K1370" s="9"/>
      <c r="L1370" s="9"/>
      <c r="M1370" s="9"/>
      <c r="N1370" s="9"/>
      <c r="O1370" s="9"/>
      <c r="P1370" s="9"/>
      <c r="Q1370" s="9"/>
      <c r="R1370" s="9"/>
      <c r="U1370" s="72">
        <v>1637</v>
      </c>
    </row>
    <row r="1371" spans="1:21">
      <c r="A1371" s="9" t="s">
        <v>103</v>
      </c>
      <c r="B1371" s="74" t="s">
        <v>261</v>
      </c>
      <c r="C1371" s="36" t="str">
        <f t="shared" si="108"/>
        <v>Rural SW WA (Cowlitz-Grays Harbor -Lewis - Mason -Pacific-Wahkiakum)</v>
      </c>
      <c r="D1371" s="5" t="s">
        <v>77</v>
      </c>
      <c r="E1371" s="6" t="s">
        <v>14</v>
      </c>
      <c r="F1371" s="9"/>
      <c r="G1371" s="9"/>
      <c r="H1371" s="9"/>
      <c r="I1371" s="9"/>
      <c r="J1371" s="9"/>
      <c r="K1371" s="9"/>
      <c r="L1371" s="9"/>
      <c r="M1371" s="9"/>
      <c r="N1371" s="9"/>
      <c r="O1371" s="9"/>
      <c r="P1371" s="9"/>
      <c r="Q1371" s="9"/>
      <c r="R1371" s="9"/>
      <c r="U1371" s="72">
        <v>846</v>
      </c>
    </row>
    <row r="1372" spans="1:21">
      <c r="A1372" s="9" t="s">
        <v>103</v>
      </c>
      <c r="B1372" s="74" t="s">
        <v>261</v>
      </c>
      <c r="C1372" s="36" t="str">
        <f t="shared" si="108"/>
        <v>Skagit-San Juan -Island</v>
      </c>
      <c r="D1372" s="5" t="s">
        <v>78</v>
      </c>
      <c r="E1372" s="7" t="s">
        <v>15</v>
      </c>
      <c r="F1372" s="9"/>
      <c r="G1372" s="9"/>
      <c r="H1372" s="9"/>
      <c r="I1372" s="9"/>
      <c r="J1372" s="9"/>
      <c r="K1372" s="9"/>
      <c r="L1372" s="9"/>
      <c r="M1372" s="9"/>
      <c r="N1372" s="9"/>
      <c r="O1372" s="9"/>
      <c r="P1372" s="9"/>
      <c r="Q1372" s="9"/>
      <c r="R1372" s="9"/>
      <c r="U1372" s="72">
        <v>929</v>
      </c>
    </row>
    <row r="1373" spans="1:21">
      <c r="A1373" s="9" t="s">
        <v>103</v>
      </c>
      <c r="B1373" s="74" t="s">
        <v>261</v>
      </c>
      <c r="C1373" s="36" t="str">
        <f t="shared" si="108"/>
        <v>Clallam-Jefferson-Kitsap</v>
      </c>
      <c r="D1373" s="5" t="s">
        <v>79</v>
      </c>
      <c r="E1373" s="6" t="s">
        <v>16</v>
      </c>
      <c r="F1373" s="9"/>
      <c r="G1373" s="9"/>
      <c r="H1373" s="9"/>
      <c r="I1373" s="9"/>
      <c r="J1373" s="9"/>
      <c r="K1373" s="9"/>
      <c r="L1373" s="9"/>
      <c r="M1373" s="9"/>
      <c r="N1373" s="9"/>
      <c r="O1373" s="9"/>
      <c r="P1373" s="9"/>
      <c r="Q1373" s="9"/>
      <c r="R1373" s="9"/>
      <c r="U1373" s="72">
        <v>199</v>
      </c>
    </row>
    <row r="1374" spans="1:21">
      <c r="A1374" s="9" t="s">
        <v>103</v>
      </c>
      <c r="B1374" s="74" t="s">
        <v>261</v>
      </c>
      <c r="C1374" s="36" t="str">
        <f t="shared" si="108"/>
        <v>King</v>
      </c>
      <c r="D1374" s="4" t="s">
        <v>80</v>
      </c>
      <c r="E1374" s="7" t="s">
        <v>17</v>
      </c>
      <c r="F1374" s="9"/>
      <c r="G1374" s="9"/>
      <c r="H1374" s="9"/>
      <c r="I1374" s="9"/>
      <c r="J1374" s="9"/>
      <c r="K1374" s="9"/>
      <c r="L1374" s="9"/>
      <c r="M1374" s="9"/>
      <c r="N1374" s="9"/>
      <c r="O1374" s="9"/>
      <c r="P1374" s="9"/>
      <c r="Q1374" s="9"/>
      <c r="R1374" s="9"/>
      <c r="U1374" s="72">
        <v>24514</v>
      </c>
    </row>
    <row r="1375" spans="1:21">
      <c r="A1375" s="9" t="s">
        <v>103</v>
      </c>
      <c r="B1375" s="74" t="s">
        <v>261</v>
      </c>
      <c r="C1375" s="36" t="str">
        <f t="shared" si="108"/>
        <v>Clallam-Jefferson-Kitsap</v>
      </c>
      <c r="D1375" s="5" t="s">
        <v>81</v>
      </c>
      <c r="E1375" s="7" t="s">
        <v>18</v>
      </c>
      <c r="F1375" s="9"/>
      <c r="G1375" s="9"/>
      <c r="H1375" s="9"/>
      <c r="I1375" s="9"/>
      <c r="J1375" s="9"/>
      <c r="K1375" s="9"/>
      <c r="L1375" s="9"/>
      <c r="M1375" s="9"/>
      <c r="N1375" s="9"/>
      <c r="O1375" s="9"/>
      <c r="P1375" s="9"/>
      <c r="Q1375" s="9"/>
      <c r="R1375" s="9"/>
      <c r="U1375" s="72">
        <v>2931</v>
      </c>
    </row>
    <row r="1376" spans="1:21">
      <c r="A1376" s="9" t="s">
        <v>103</v>
      </c>
      <c r="B1376" s="74" t="s">
        <v>261</v>
      </c>
      <c r="C1376" s="36" t="str">
        <f t="shared" si="108"/>
        <v>Central WA (Grant-Kittitas-Klickitat-Skamania-Yakima)</v>
      </c>
      <c r="D1376" s="5" t="s">
        <v>82</v>
      </c>
      <c r="E1376" s="7" t="s">
        <v>19</v>
      </c>
      <c r="F1376" s="9"/>
      <c r="G1376" s="9"/>
      <c r="H1376" s="9"/>
      <c r="I1376" s="9"/>
      <c r="J1376" s="9"/>
      <c r="K1376" s="9"/>
      <c r="L1376" s="9"/>
      <c r="M1376" s="9"/>
      <c r="N1376" s="9"/>
      <c r="O1376" s="9"/>
      <c r="P1376" s="9"/>
      <c r="Q1376" s="9"/>
      <c r="R1376" s="9"/>
      <c r="U1376" s="72">
        <v>424</v>
      </c>
    </row>
    <row r="1377" spans="1:21">
      <c r="A1377" s="9" t="s">
        <v>103</v>
      </c>
      <c r="B1377" s="74" t="s">
        <v>261</v>
      </c>
      <c r="C1377" s="36" t="str">
        <f t="shared" si="108"/>
        <v>Central WA (Grant-Kittitas-Klickitat-Skamania-Yakima)</v>
      </c>
      <c r="D1377" s="5" t="s">
        <v>83</v>
      </c>
      <c r="E1377" s="7" t="s">
        <v>20</v>
      </c>
      <c r="F1377" s="9"/>
      <c r="G1377" s="9"/>
      <c r="H1377" s="9"/>
      <c r="I1377" s="9"/>
      <c r="J1377" s="9"/>
      <c r="K1377" s="9"/>
      <c r="L1377" s="9"/>
      <c r="M1377" s="9"/>
      <c r="N1377" s="9"/>
      <c r="O1377" s="9"/>
      <c r="P1377" s="9"/>
      <c r="Q1377" s="9"/>
      <c r="R1377" s="9"/>
      <c r="U1377" s="72">
        <v>226</v>
      </c>
    </row>
    <row r="1378" spans="1:21">
      <c r="A1378" s="9" t="s">
        <v>103</v>
      </c>
      <c r="B1378" s="74" t="s">
        <v>261</v>
      </c>
      <c r="C1378" s="36" t="str">
        <f t="shared" si="108"/>
        <v>Rural SW WA (Cowlitz-Grays Harbor -Lewis - Mason -Pacific-Wahkiakum)</v>
      </c>
      <c r="D1378" s="5" t="s">
        <v>84</v>
      </c>
      <c r="E1378" s="7" t="s">
        <v>21</v>
      </c>
      <c r="F1378" s="9"/>
      <c r="G1378" s="9"/>
      <c r="H1378" s="9"/>
      <c r="I1378" s="9"/>
      <c r="J1378" s="9"/>
      <c r="K1378" s="9"/>
      <c r="L1378" s="9"/>
      <c r="M1378" s="9"/>
      <c r="N1378" s="9"/>
      <c r="O1378" s="9"/>
      <c r="P1378" s="9"/>
      <c r="Q1378" s="9"/>
      <c r="R1378" s="9"/>
      <c r="U1378" s="72">
        <v>926</v>
      </c>
    </row>
    <row r="1379" spans="1:21">
      <c r="A1379" s="9" t="s">
        <v>103</v>
      </c>
      <c r="B1379" s="74" t="s">
        <v>261</v>
      </c>
      <c r="C1379" s="36" t="str">
        <f t="shared" si="108"/>
        <v>NE WA (Ferry, Stevens, Lincoln, Pend Orielle)</v>
      </c>
      <c r="D1379" s="5" t="s">
        <v>85</v>
      </c>
      <c r="E1379" s="7" t="s">
        <v>22</v>
      </c>
      <c r="F1379" s="9"/>
      <c r="G1379" s="9"/>
      <c r="H1379" s="9"/>
      <c r="I1379" s="9"/>
      <c r="J1379" s="9"/>
      <c r="K1379" s="9"/>
      <c r="L1379" s="9"/>
      <c r="M1379" s="9"/>
      <c r="N1379" s="9"/>
      <c r="O1379" s="9"/>
      <c r="P1379" s="9"/>
      <c r="Q1379" s="9"/>
      <c r="R1379" s="9"/>
      <c r="U1379" s="72">
        <v>95</v>
      </c>
    </row>
    <row r="1380" spans="1:21">
      <c r="A1380" s="9" t="s">
        <v>103</v>
      </c>
      <c r="B1380" s="74" t="s">
        <v>261</v>
      </c>
      <c r="C1380" s="36" t="str">
        <f t="shared" si="108"/>
        <v>Rural SW WA (Cowlitz-Grays Harbor -Lewis - Mason -Pacific-Wahkiakum)</v>
      </c>
      <c r="D1380" s="5" t="s">
        <v>86</v>
      </c>
      <c r="E1380" s="7" t="s">
        <v>23</v>
      </c>
      <c r="F1380" s="9"/>
      <c r="G1380" s="9"/>
      <c r="H1380" s="9"/>
      <c r="I1380" s="9"/>
      <c r="J1380" s="9"/>
      <c r="K1380" s="9"/>
      <c r="L1380" s="9"/>
      <c r="M1380" s="9"/>
      <c r="N1380" s="9"/>
      <c r="O1380" s="9"/>
      <c r="P1380" s="9"/>
      <c r="Q1380" s="9"/>
      <c r="R1380" s="9"/>
      <c r="U1380" s="72">
        <v>622</v>
      </c>
    </row>
    <row r="1381" spans="1:21">
      <c r="A1381" s="9" t="s">
        <v>103</v>
      </c>
      <c r="B1381" s="74" t="s">
        <v>261</v>
      </c>
      <c r="C1381" s="36" t="str">
        <f t="shared" si="108"/>
        <v>Chelan-Douglas-Okanogan</v>
      </c>
      <c r="D1381" s="5" t="s">
        <v>87</v>
      </c>
      <c r="E1381" s="7" t="s">
        <v>24</v>
      </c>
      <c r="F1381" s="9"/>
      <c r="G1381" s="9"/>
      <c r="H1381" s="9"/>
      <c r="I1381" s="9"/>
      <c r="J1381" s="9"/>
      <c r="K1381" s="9"/>
      <c r="L1381" s="9"/>
      <c r="M1381" s="9"/>
      <c r="N1381" s="9"/>
      <c r="O1381" s="9"/>
      <c r="P1381" s="9"/>
      <c r="Q1381" s="9"/>
      <c r="R1381" s="9"/>
      <c r="U1381" s="72">
        <v>570</v>
      </c>
    </row>
    <row r="1382" spans="1:21">
      <c r="A1382" s="9" t="s">
        <v>103</v>
      </c>
      <c r="B1382" s="74" t="s">
        <v>261</v>
      </c>
      <c r="C1382" s="36" t="str">
        <f t="shared" si="108"/>
        <v>Rural SW WA (Cowlitz-Grays Harbor -Lewis - Mason -Pacific-Wahkiakum)</v>
      </c>
      <c r="D1382" s="5" t="s">
        <v>88</v>
      </c>
      <c r="E1382" s="7" t="s">
        <v>25</v>
      </c>
      <c r="F1382" s="9"/>
      <c r="G1382" s="9"/>
      <c r="H1382" s="9"/>
      <c r="I1382" s="9"/>
      <c r="J1382" s="9"/>
      <c r="K1382" s="9"/>
      <c r="L1382" s="9"/>
      <c r="M1382" s="9"/>
      <c r="N1382" s="9"/>
      <c r="O1382" s="9"/>
      <c r="P1382" s="9"/>
      <c r="Q1382" s="9"/>
      <c r="R1382" s="9"/>
      <c r="U1382" s="72">
        <v>201</v>
      </c>
    </row>
    <row r="1383" spans="1:21">
      <c r="A1383" s="9" t="s">
        <v>103</v>
      </c>
      <c r="B1383" s="74" t="s">
        <v>261</v>
      </c>
      <c r="C1383" s="36" t="str">
        <f t="shared" si="108"/>
        <v>NE WA (Ferry, Stevens, Lincoln, Pend Orielle)</v>
      </c>
      <c r="D1383" s="5" t="s">
        <v>89</v>
      </c>
      <c r="E1383" s="7" t="s">
        <v>26</v>
      </c>
      <c r="F1383" s="9"/>
      <c r="G1383" s="9"/>
      <c r="H1383" s="9"/>
      <c r="I1383" s="9"/>
      <c r="J1383" s="9"/>
      <c r="K1383" s="9"/>
      <c r="L1383" s="9"/>
      <c r="M1383" s="9"/>
      <c r="N1383" s="9"/>
      <c r="O1383" s="9"/>
      <c r="P1383" s="9"/>
      <c r="Q1383" s="9"/>
      <c r="R1383" s="9"/>
      <c r="U1383" s="72">
        <v>119</v>
      </c>
    </row>
    <row r="1384" spans="1:21">
      <c r="A1384" s="9" t="s">
        <v>103</v>
      </c>
      <c r="B1384" s="74" t="s">
        <v>261</v>
      </c>
      <c r="C1384" s="36" t="str">
        <f t="shared" si="108"/>
        <v>Pierce</v>
      </c>
      <c r="D1384" s="5" t="s">
        <v>90</v>
      </c>
      <c r="E1384" s="7" t="s">
        <v>27</v>
      </c>
      <c r="F1384" s="9"/>
      <c r="G1384" s="9"/>
      <c r="H1384" s="9"/>
      <c r="I1384" s="9"/>
      <c r="J1384" s="9"/>
      <c r="K1384" s="9"/>
      <c r="L1384" s="9"/>
      <c r="M1384" s="9"/>
      <c r="N1384" s="9"/>
      <c r="O1384" s="9"/>
      <c r="P1384" s="9"/>
      <c r="Q1384" s="9"/>
      <c r="R1384" s="9"/>
      <c r="U1384" s="72">
        <v>10686</v>
      </c>
    </row>
    <row r="1385" spans="1:21">
      <c r="A1385" s="9" t="s">
        <v>103</v>
      </c>
      <c r="B1385" s="74" t="s">
        <v>261</v>
      </c>
      <c r="C1385" s="36" t="str">
        <f t="shared" si="108"/>
        <v>Skagit-San Juan -Island</v>
      </c>
      <c r="D1385" s="5" t="s">
        <v>91</v>
      </c>
      <c r="E1385" s="7" t="s">
        <v>28</v>
      </c>
      <c r="F1385" s="9"/>
      <c r="G1385" s="9"/>
      <c r="H1385" s="9"/>
      <c r="I1385" s="9"/>
      <c r="J1385" s="9"/>
      <c r="K1385" s="9"/>
      <c r="L1385" s="9"/>
      <c r="M1385" s="9"/>
      <c r="N1385" s="9"/>
      <c r="O1385" s="9"/>
      <c r="P1385" s="9"/>
      <c r="Q1385" s="9"/>
      <c r="R1385" s="9"/>
      <c r="U1385" s="72">
        <v>99</v>
      </c>
    </row>
    <row r="1386" spans="1:21">
      <c r="A1386" s="9" t="s">
        <v>103</v>
      </c>
      <c r="B1386" s="74" t="s">
        <v>261</v>
      </c>
      <c r="C1386" s="36" t="str">
        <f t="shared" si="108"/>
        <v>Skagit-San Juan -Island</v>
      </c>
      <c r="D1386" s="5" t="s">
        <v>92</v>
      </c>
      <c r="E1386" s="7" t="s">
        <v>29</v>
      </c>
      <c r="F1386" s="9"/>
      <c r="G1386" s="9"/>
      <c r="H1386" s="9"/>
      <c r="I1386" s="9"/>
      <c r="J1386" s="9"/>
      <c r="K1386" s="9"/>
      <c r="L1386" s="9"/>
      <c r="M1386" s="9"/>
      <c r="N1386" s="9"/>
      <c r="O1386" s="9"/>
      <c r="P1386" s="9"/>
      <c r="Q1386" s="9"/>
      <c r="R1386" s="9"/>
      <c r="U1386" s="72">
        <v>1471</v>
      </c>
    </row>
    <row r="1387" spans="1:21">
      <c r="A1387" s="9" t="s">
        <v>103</v>
      </c>
      <c r="B1387" s="74" t="s">
        <v>261</v>
      </c>
      <c r="C1387" s="36" t="str">
        <f t="shared" si="108"/>
        <v>Central WA (Grant-Kittitas-Klickitat-Skamania-Yakima)</v>
      </c>
      <c r="D1387" s="5" t="s">
        <v>93</v>
      </c>
      <c r="E1387" s="7" t="s">
        <v>30</v>
      </c>
      <c r="F1387" s="9"/>
      <c r="G1387" s="9"/>
      <c r="H1387" s="9"/>
      <c r="I1387" s="9"/>
      <c r="J1387" s="9"/>
      <c r="K1387" s="9"/>
      <c r="L1387" s="9"/>
      <c r="M1387" s="9"/>
      <c r="N1387" s="9"/>
      <c r="O1387" s="9"/>
      <c r="P1387" s="9"/>
      <c r="Q1387" s="9"/>
      <c r="R1387" s="9"/>
      <c r="U1387" s="72">
        <v>88</v>
      </c>
    </row>
    <row r="1388" spans="1:21">
      <c r="A1388" s="9" t="s">
        <v>103</v>
      </c>
      <c r="B1388" s="74" t="s">
        <v>261</v>
      </c>
      <c r="C1388" s="36" t="str">
        <f t="shared" si="108"/>
        <v>Snohomish</v>
      </c>
      <c r="D1388" s="5" t="s">
        <v>94</v>
      </c>
      <c r="E1388" s="7" t="s">
        <v>31</v>
      </c>
      <c r="F1388" s="9"/>
      <c r="G1388" s="9"/>
      <c r="H1388" s="9"/>
      <c r="I1388" s="9"/>
      <c r="J1388" s="9"/>
      <c r="K1388" s="9"/>
      <c r="L1388" s="9"/>
      <c r="M1388" s="9"/>
      <c r="N1388" s="9"/>
      <c r="O1388" s="9"/>
      <c r="P1388" s="9"/>
      <c r="Q1388" s="9"/>
      <c r="R1388" s="9"/>
      <c r="U1388" s="72">
        <v>9001</v>
      </c>
    </row>
    <row r="1389" spans="1:21">
      <c r="A1389" s="9" t="s">
        <v>103</v>
      </c>
      <c r="B1389" s="74" t="s">
        <v>261</v>
      </c>
      <c r="C1389" s="36" t="str">
        <f t="shared" si="108"/>
        <v>Spokane</v>
      </c>
      <c r="D1389" s="5" t="s">
        <v>95</v>
      </c>
      <c r="E1389" s="7" t="s">
        <v>32</v>
      </c>
      <c r="F1389" s="9"/>
      <c r="G1389" s="9"/>
      <c r="H1389" s="9"/>
      <c r="I1389" s="9"/>
      <c r="J1389" s="9"/>
      <c r="K1389" s="9"/>
      <c r="L1389" s="9"/>
      <c r="M1389" s="9"/>
      <c r="N1389" s="9"/>
      <c r="O1389" s="9"/>
      <c r="P1389" s="9"/>
      <c r="Q1389" s="9"/>
      <c r="R1389" s="9"/>
      <c r="U1389" s="72">
        <v>5788</v>
      </c>
    </row>
    <row r="1390" spans="1:21">
      <c r="A1390" s="9" t="s">
        <v>103</v>
      </c>
      <c r="B1390" s="74" t="s">
        <v>261</v>
      </c>
      <c r="C1390" s="36" t="str">
        <f t="shared" si="108"/>
        <v>NE WA (Ferry, Stevens, Lincoln, Pend Orielle)</v>
      </c>
      <c r="D1390" s="5" t="s">
        <v>96</v>
      </c>
      <c r="E1390" s="7" t="s">
        <v>33</v>
      </c>
      <c r="F1390" s="9"/>
      <c r="G1390" s="9"/>
      <c r="H1390" s="9"/>
      <c r="I1390" s="9"/>
      <c r="J1390" s="9"/>
      <c r="K1390" s="9"/>
      <c r="L1390" s="9"/>
      <c r="M1390" s="9"/>
      <c r="N1390" s="9"/>
      <c r="O1390" s="9"/>
      <c r="P1390" s="9"/>
      <c r="Q1390" s="9"/>
      <c r="R1390" s="9"/>
      <c r="U1390" s="72">
        <v>431</v>
      </c>
    </row>
    <row r="1391" spans="1:21">
      <c r="A1391" s="9" t="s">
        <v>103</v>
      </c>
      <c r="B1391" s="74" t="s">
        <v>261</v>
      </c>
      <c r="C1391" s="36" t="str">
        <f t="shared" si="108"/>
        <v>Thurston</v>
      </c>
      <c r="D1391" s="5" t="s">
        <v>97</v>
      </c>
      <c r="E1391" s="7" t="s">
        <v>34</v>
      </c>
      <c r="F1391" s="9"/>
      <c r="G1391" s="9"/>
      <c r="H1391" s="9"/>
      <c r="I1391" s="9"/>
      <c r="J1391" s="9"/>
      <c r="K1391" s="9"/>
      <c r="L1391" s="9"/>
      <c r="M1391" s="9"/>
      <c r="N1391" s="9"/>
      <c r="O1391" s="9"/>
      <c r="P1391" s="9"/>
      <c r="Q1391" s="9"/>
      <c r="R1391" s="9"/>
      <c r="U1391" s="72">
        <v>2955</v>
      </c>
    </row>
    <row r="1392" spans="1:21">
      <c r="A1392" s="9" t="s">
        <v>103</v>
      </c>
      <c r="B1392" s="74" t="s">
        <v>261</v>
      </c>
      <c r="C1392" s="36" t="str">
        <f t="shared" si="108"/>
        <v>Rural SW WA (Cowlitz-Grays Harbor -Lewis - Mason -Pacific-Wahkiakum)</v>
      </c>
      <c r="D1392" s="5" t="s">
        <v>98</v>
      </c>
      <c r="E1392" s="7" t="s">
        <v>35</v>
      </c>
      <c r="F1392" s="9"/>
      <c r="G1392" s="9"/>
      <c r="H1392" s="9"/>
      <c r="I1392" s="9"/>
      <c r="J1392" s="9"/>
      <c r="K1392" s="9"/>
      <c r="L1392" s="9"/>
      <c r="M1392" s="9"/>
      <c r="N1392" s="9"/>
      <c r="O1392" s="9"/>
      <c r="P1392" s="9"/>
      <c r="Q1392" s="9"/>
      <c r="R1392" s="9"/>
      <c r="U1392" s="72">
        <v>33</v>
      </c>
    </row>
    <row r="1393" spans="1:21">
      <c r="A1393" s="9" t="s">
        <v>103</v>
      </c>
      <c r="B1393" s="74" t="s">
        <v>261</v>
      </c>
      <c r="C1393" s="36" t="str">
        <f t="shared" si="108"/>
        <v>SE WA (Adams-Asotin-Columia-Garfield-Walla Walla-Whitman)</v>
      </c>
      <c r="D1393" s="5" t="s">
        <v>99</v>
      </c>
      <c r="E1393" s="7" t="s">
        <v>36</v>
      </c>
      <c r="F1393" s="9"/>
      <c r="G1393" s="9"/>
      <c r="H1393" s="9"/>
      <c r="I1393" s="9"/>
      <c r="J1393" s="9"/>
      <c r="K1393" s="9"/>
      <c r="L1393" s="9"/>
      <c r="M1393" s="9"/>
      <c r="N1393" s="9"/>
      <c r="O1393" s="9"/>
      <c r="P1393" s="9"/>
      <c r="Q1393" s="9"/>
      <c r="R1393" s="9"/>
      <c r="U1393" s="72">
        <v>660</v>
      </c>
    </row>
    <row r="1394" spans="1:21">
      <c r="A1394" s="9" t="s">
        <v>103</v>
      </c>
      <c r="B1394" s="74" t="s">
        <v>261</v>
      </c>
      <c r="C1394" s="36" t="str">
        <f t="shared" si="108"/>
        <v>Whatcom</v>
      </c>
      <c r="D1394" s="5" t="s">
        <v>100</v>
      </c>
      <c r="E1394" s="7" t="s">
        <v>37</v>
      </c>
      <c r="F1394" s="9"/>
      <c r="G1394" s="9"/>
      <c r="H1394" s="9"/>
      <c r="I1394" s="9"/>
      <c r="J1394" s="9"/>
      <c r="K1394" s="9"/>
      <c r="L1394" s="9"/>
      <c r="M1394" s="9"/>
      <c r="N1394" s="9"/>
      <c r="O1394" s="9"/>
      <c r="P1394" s="9"/>
      <c r="Q1394" s="9"/>
      <c r="R1394" s="9"/>
      <c r="U1394" s="72">
        <v>2321</v>
      </c>
    </row>
    <row r="1395" spans="1:21">
      <c r="A1395" s="9" t="s">
        <v>103</v>
      </c>
      <c r="B1395" s="74" t="s">
        <v>261</v>
      </c>
      <c r="C1395" s="36" t="str">
        <f t="shared" si="108"/>
        <v>SE WA (Adams-Asotin-Columia-Garfield-Walla Walla-Whitman)</v>
      </c>
      <c r="D1395" s="5" t="s">
        <v>101</v>
      </c>
      <c r="E1395" s="7" t="s">
        <v>38</v>
      </c>
      <c r="F1395" s="9"/>
      <c r="G1395" s="9"/>
      <c r="H1395" s="9"/>
      <c r="I1395" s="9"/>
      <c r="J1395" s="9"/>
      <c r="K1395" s="9"/>
      <c r="L1395" s="9"/>
      <c r="M1395" s="9"/>
      <c r="N1395" s="9"/>
      <c r="O1395" s="9"/>
      <c r="P1395" s="9"/>
      <c r="Q1395" s="9"/>
      <c r="R1395" s="9"/>
      <c r="U1395" s="72">
        <v>422</v>
      </c>
    </row>
    <row r="1396" spans="1:21" s="19" customFormat="1">
      <c r="A1396" s="19" t="s">
        <v>103</v>
      </c>
      <c r="B1396" s="75" t="s">
        <v>261</v>
      </c>
      <c r="C1396" s="19" t="str">
        <f t="shared" si="108"/>
        <v>Central WA (Grant-Kittitas-Klickitat-Skamania-Yakima)</v>
      </c>
      <c r="D1396" s="38" t="s">
        <v>102</v>
      </c>
      <c r="E1396" s="39" t="s">
        <v>39</v>
      </c>
      <c r="S1396" s="48"/>
      <c r="T1396" s="48"/>
      <c r="U1396" s="73">
        <v>4374</v>
      </c>
    </row>
    <row r="1397" spans="1:21">
      <c r="A1397" s="9" t="s">
        <v>104</v>
      </c>
      <c r="B1397" s="74" t="s">
        <v>261</v>
      </c>
      <c r="C1397" s="36" t="str">
        <f t="shared" si="108"/>
        <v>SE WA (Adams-Asotin-Columia-Garfield-Walla Walla-Whitman)</v>
      </c>
      <c r="D1397" s="5" t="s">
        <v>64</v>
      </c>
      <c r="E1397" s="7" t="s">
        <v>1</v>
      </c>
      <c r="F1397" s="9"/>
      <c r="G1397" s="9"/>
      <c r="H1397" s="9"/>
      <c r="I1397" s="9"/>
      <c r="J1397" s="9"/>
      <c r="K1397" s="9"/>
      <c r="L1397" s="9"/>
      <c r="M1397" s="9"/>
      <c r="N1397" s="9"/>
      <c r="O1397" s="9"/>
      <c r="P1397" s="9"/>
      <c r="Q1397" s="9"/>
      <c r="R1397" s="9"/>
      <c r="U1397" s="72">
        <v>402</v>
      </c>
    </row>
    <row r="1398" spans="1:21">
      <c r="A1398" s="9" t="s">
        <v>104</v>
      </c>
      <c r="B1398" s="74" t="s">
        <v>261</v>
      </c>
      <c r="C1398" s="36" t="str">
        <f t="shared" si="108"/>
        <v>SE WA (Adams-Asotin-Columia-Garfield-Walla Walla-Whitman)</v>
      </c>
      <c r="D1398" s="5" t="s">
        <v>65</v>
      </c>
      <c r="E1398" s="7" t="s">
        <v>2</v>
      </c>
      <c r="F1398" s="9"/>
      <c r="G1398" s="9"/>
      <c r="H1398" s="9"/>
      <c r="I1398" s="9"/>
      <c r="J1398" s="9"/>
      <c r="K1398" s="9"/>
      <c r="L1398" s="9"/>
      <c r="M1398" s="9"/>
      <c r="N1398" s="9"/>
      <c r="O1398" s="9"/>
      <c r="P1398" s="9"/>
      <c r="Q1398" s="9"/>
      <c r="R1398" s="9"/>
      <c r="U1398" s="72">
        <v>28</v>
      </c>
    </row>
    <row r="1399" spans="1:21">
      <c r="A1399" s="9" t="s">
        <v>104</v>
      </c>
      <c r="B1399" s="74" t="s">
        <v>261</v>
      </c>
      <c r="C1399" s="36" t="str">
        <f t="shared" si="108"/>
        <v>Benton-Franklin</v>
      </c>
      <c r="D1399" s="5" t="s">
        <v>66</v>
      </c>
      <c r="E1399" s="7" t="s">
        <v>3</v>
      </c>
      <c r="F1399" s="9"/>
      <c r="G1399" s="9"/>
      <c r="H1399" s="9"/>
      <c r="I1399" s="9"/>
      <c r="J1399" s="9"/>
      <c r="K1399" s="9"/>
      <c r="L1399" s="9"/>
      <c r="M1399" s="9"/>
      <c r="N1399" s="9"/>
      <c r="O1399" s="9"/>
      <c r="P1399" s="9"/>
      <c r="Q1399" s="9"/>
      <c r="R1399" s="9"/>
      <c r="U1399" s="72">
        <v>2560</v>
      </c>
    </row>
    <row r="1400" spans="1:21">
      <c r="A1400" s="9" t="s">
        <v>104</v>
      </c>
      <c r="B1400" s="74" t="s">
        <v>261</v>
      </c>
      <c r="C1400" s="36" t="str">
        <f t="shared" si="108"/>
        <v>Chelan-Douglas-Okanogan</v>
      </c>
      <c r="D1400" s="5" t="s">
        <v>67</v>
      </c>
      <c r="E1400" s="7" t="s">
        <v>4</v>
      </c>
      <c r="F1400" s="9"/>
      <c r="G1400" s="9"/>
      <c r="H1400" s="9"/>
      <c r="I1400" s="9"/>
      <c r="J1400" s="9"/>
      <c r="K1400" s="9"/>
      <c r="L1400" s="9"/>
      <c r="M1400" s="9"/>
      <c r="N1400" s="9"/>
      <c r="O1400" s="9"/>
      <c r="P1400" s="9"/>
      <c r="Q1400" s="9"/>
      <c r="R1400" s="9"/>
      <c r="U1400" s="72">
        <v>933</v>
      </c>
    </row>
    <row r="1401" spans="1:21">
      <c r="A1401" s="9" t="s">
        <v>104</v>
      </c>
      <c r="B1401" s="74" t="s">
        <v>261</v>
      </c>
      <c r="C1401" s="36" t="str">
        <f t="shared" si="108"/>
        <v>Clallam-Jefferson-Kitsap</v>
      </c>
      <c r="D1401" s="5" t="s">
        <v>68</v>
      </c>
      <c r="E1401" s="7" t="s">
        <v>5</v>
      </c>
      <c r="F1401" s="9"/>
      <c r="G1401" s="9"/>
      <c r="H1401" s="9"/>
      <c r="I1401" s="9"/>
      <c r="J1401" s="9"/>
      <c r="K1401" s="9"/>
      <c r="L1401" s="9"/>
      <c r="M1401" s="9"/>
      <c r="N1401" s="9"/>
      <c r="O1401" s="9"/>
      <c r="P1401" s="9"/>
      <c r="Q1401" s="9"/>
      <c r="R1401" s="9"/>
      <c r="U1401" s="72">
        <v>667</v>
      </c>
    </row>
    <row r="1402" spans="1:21">
      <c r="A1402" s="9" t="s">
        <v>104</v>
      </c>
      <c r="B1402" s="74" t="s">
        <v>261</v>
      </c>
      <c r="C1402" s="36" t="str">
        <f t="shared" si="108"/>
        <v>Clark</v>
      </c>
      <c r="D1402" s="5" t="s">
        <v>69</v>
      </c>
      <c r="E1402" s="6" t="s">
        <v>6</v>
      </c>
      <c r="F1402" s="9"/>
      <c r="G1402" s="9"/>
      <c r="H1402" s="9"/>
      <c r="I1402" s="9"/>
      <c r="J1402" s="9"/>
      <c r="K1402" s="9"/>
      <c r="L1402" s="9"/>
      <c r="M1402" s="9"/>
      <c r="N1402" s="9"/>
      <c r="O1402" s="9"/>
      <c r="P1402" s="9"/>
      <c r="Q1402" s="9"/>
      <c r="R1402" s="9"/>
      <c r="U1402" s="72">
        <v>5062</v>
      </c>
    </row>
    <row r="1403" spans="1:21">
      <c r="A1403" s="9" t="s">
        <v>104</v>
      </c>
      <c r="B1403" s="74" t="s">
        <v>261</v>
      </c>
      <c r="C1403" s="36" t="str">
        <f t="shared" si="108"/>
        <v>SE WA (Adams-Asotin-Columia-Garfield-Walla Walla-Whitman)</v>
      </c>
      <c r="D1403" s="5" t="s">
        <v>70</v>
      </c>
      <c r="E1403" s="6" t="s">
        <v>7</v>
      </c>
      <c r="F1403" s="9"/>
      <c r="G1403" s="9"/>
      <c r="H1403" s="9"/>
      <c r="I1403" s="9"/>
      <c r="J1403" s="9"/>
      <c r="K1403" s="9"/>
      <c r="L1403" s="9"/>
      <c r="M1403" s="9"/>
      <c r="N1403" s="9"/>
      <c r="O1403" s="9"/>
      <c r="P1403" s="9"/>
      <c r="Q1403" s="9"/>
      <c r="R1403" s="9"/>
      <c r="U1403" s="72">
        <v>36</v>
      </c>
    </row>
    <row r="1404" spans="1:21">
      <c r="A1404" s="9" t="s">
        <v>104</v>
      </c>
      <c r="B1404" s="74" t="s">
        <v>261</v>
      </c>
      <c r="C1404" s="36" t="str">
        <f t="shared" si="108"/>
        <v>Rural SW WA (Cowlitz-Grays Harbor -Lewis - Mason -Pacific-Wahkiakum)</v>
      </c>
      <c r="D1404" s="5" t="s">
        <v>71</v>
      </c>
      <c r="E1404" s="6" t="s">
        <v>8</v>
      </c>
      <c r="F1404" s="9"/>
      <c r="G1404" s="9"/>
      <c r="H1404" s="9"/>
      <c r="I1404" s="9"/>
      <c r="J1404" s="9"/>
      <c r="K1404" s="9"/>
      <c r="L1404" s="9"/>
      <c r="M1404" s="9"/>
      <c r="N1404" s="9"/>
      <c r="O1404" s="9"/>
      <c r="P1404" s="9"/>
      <c r="Q1404" s="9"/>
      <c r="R1404" s="9"/>
      <c r="U1404" s="72">
        <v>1229</v>
      </c>
    </row>
    <row r="1405" spans="1:21">
      <c r="A1405" s="9" t="s">
        <v>104</v>
      </c>
      <c r="B1405" s="74" t="s">
        <v>261</v>
      </c>
      <c r="C1405" s="36" t="str">
        <f t="shared" si="108"/>
        <v>Chelan-Douglas-Okanogan</v>
      </c>
      <c r="D1405" s="5" t="s">
        <v>72</v>
      </c>
      <c r="E1405" s="6" t="s">
        <v>9</v>
      </c>
      <c r="F1405" s="9"/>
      <c r="G1405" s="9"/>
      <c r="H1405" s="9"/>
      <c r="I1405" s="9"/>
      <c r="J1405" s="9"/>
      <c r="K1405" s="9"/>
      <c r="L1405" s="9"/>
      <c r="M1405" s="9"/>
      <c r="N1405" s="9"/>
      <c r="O1405" s="9"/>
      <c r="P1405" s="9"/>
      <c r="Q1405" s="9"/>
      <c r="R1405" s="9"/>
      <c r="U1405" s="72">
        <v>533</v>
      </c>
    </row>
    <row r="1406" spans="1:21">
      <c r="A1406" s="9" t="s">
        <v>104</v>
      </c>
      <c r="B1406" s="74" t="s">
        <v>261</v>
      </c>
      <c r="C1406" s="36" t="str">
        <f t="shared" si="108"/>
        <v>NE WA (Ferry, Stevens, Lincoln, Pend Orielle)</v>
      </c>
      <c r="D1406" s="5" t="s">
        <v>73</v>
      </c>
      <c r="E1406" s="6" t="s">
        <v>10</v>
      </c>
      <c r="F1406" s="9"/>
      <c r="G1406" s="9"/>
      <c r="H1406" s="9"/>
      <c r="I1406" s="9"/>
      <c r="J1406" s="9"/>
      <c r="K1406" s="9"/>
      <c r="L1406" s="9"/>
      <c r="M1406" s="9"/>
      <c r="N1406" s="9"/>
      <c r="O1406" s="9"/>
      <c r="P1406" s="9"/>
      <c r="Q1406" s="9"/>
      <c r="R1406" s="9"/>
      <c r="U1406" s="72">
        <v>72</v>
      </c>
    </row>
    <row r="1407" spans="1:21">
      <c r="A1407" s="9" t="s">
        <v>104</v>
      </c>
      <c r="B1407" s="74" t="s">
        <v>261</v>
      </c>
      <c r="C1407" s="36" t="str">
        <f t="shared" si="108"/>
        <v>Benton-Franklin</v>
      </c>
      <c r="D1407" s="5" t="s">
        <v>74</v>
      </c>
      <c r="E1407" s="6" t="s">
        <v>11</v>
      </c>
      <c r="F1407" s="9"/>
      <c r="G1407" s="9"/>
      <c r="H1407" s="9"/>
      <c r="I1407" s="9"/>
      <c r="J1407" s="9"/>
      <c r="K1407" s="9"/>
      <c r="L1407" s="9"/>
      <c r="M1407" s="9"/>
      <c r="N1407" s="9"/>
      <c r="O1407" s="9"/>
      <c r="P1407" s="9"/>
      <c r="Q1407" s="9"/>
      <c r="R1407" s="9"/>
      <c r="U1407" s="72">
        <v>1743</v>
      </c>
    </row>
    <row r="1408" spans="1:21">
      <c r="A1408" s="9" t="s">
        <v>104</v>
      </c>
      <c r="B1408" s="74" t="s">
        <v>261</v>
      </c>
      <c r="C1408" s="36" t="str">
        <f t="shared" si="108"/>
        <v>SE WA (Adams-Asotin-Columia-Garfield-Walla Walla-Whitman)</v>
      </c>
      <c r="D1408" s="5" t="s">
        <v>75</v>
      </c>
      <c r="E1408" s="6" t="s">
        <v>12</v>
      </c>
      <c r="F1408" s="9"/>
      <c r="G1408" s="9"/>
      <c r="H1408" s="9"/>
      <c r="I1408" s="9"/>
      <c r="J1408" s="9"/>
      <c r="K1408" s="9"/>
      <c r="L1408" s="9"/>
      <c r="M1408" s="9"/>
      <c r="N1408" s="9"/>
      <c r="O1408" s="9"/>
      <c r="P1408" s="9"/>
      <c r="Q1408" s="9"/>
      <c r="R1408" s="9"/>
      <c r="U1408" s="72">
        <v>0</v>
      </c>
    </row>
    <row r="1409" spans="1:21">
      <c r="A1409" s="9" t="s">
        <v>104</v>
      </c>
      <c r="B1409" s="74" t="s">
        <v>261</v>
      </c>
      <c r="C1409" s="36" t="str">
        <f t="shared" si="108"/>
        <v>Central WA (Grant-Kittitas-Klickitat-Skamania-Yakima)</v>
      </c>
      <c r="D1409" s="5" t="s">
        <v>76</v>
      </c>
      <c r="E1409" s="6" t="s">
        <v>13</v>
      </c>
      <c r="F1409" s="9"/>
      <c r="G1409" s="9"/>
      <c r="H1409" s="9"/>
      <c r="I1409" s="9"/>
      <c r="J1409" s="9"/>
      <c r="K1409" s="9"/>
      <c r="L1409" s="9"/>
      <c r="M1409" s="9"/>
      <c r="N1409" s="9"/>
      <c r="O1409" s="9"/>
      <c r="P1409" s="9"/>
      <c r="Q1409" s="9"/>
      <c r="R1409" s="9"/>
      <c r="U1409" s="72">
        <v>1583</v>
      </c>
    </row>
    <row r="1410" spans="1:21">
      <c r="A1410" s="9" t="s">
        <v>104</v>
      </c>
      <c r="B1410" s="74" t="s">
        <v>261</v>
      </c>
      <c r="C1410" s="36" t="str">
        <f t="shared" si="108"/>
        <v>Rural SW WA (Cowlitz-Grays Harbor -Lewis - Mason -Pacific-Wahkiakum)</v>
      </c>
      <c r="D1410" s="5" t="s">
        <v>77</v>
      </c>
      <c r="E1410" s="6" t="s">
        <v>14</v>
      </c>
      <c r="F1410" s="9"/>
      <c r="G1410" s="9"/>
      <c r="H1410" s="9"/>
      <c r="I1410" s="9"/>
      <c r="J1410" s="9"/>
      <c r="K1410" s="9"/>
      <c r="L1410" s="9"/>
      <c r="M1410" s="9"/>
      <c r="N1410" s="9"/>
      <c r="O1410" s="9"/>
      <c r="P1410" s="9"/>
      <c r="Q1410" s="9"/>
      <c r="R1410" s="9"/>
      <c r="U1410" s="72">
        <v>779</v>
      </c>
    </row>
    <row r="1411" spans="1:21">
      <c r="A1411" s="9" t="s">
        <v>104</v>
      </c>
      <c r="B1411" s="74" t="s">
        <v>261</v>
      </c>
      <c r="C1411" s="36" t="str">
        <f t="shared" si="108"/>
        <v>Skagit-San Juan -Island</v>
      </c>
      <c r="D1411" s="5" t="s">
        <v>78</v>
      </c>
      <c r="E1411" s="7" t="s">
        <v>15</v>
      </c>
      <c r="F1411" s="9"/>
      <c r="G1411" s="9"/>
      <c r="H1411" s="9"/>
      <c r="I1411" s="9"/>
      <c r="J1411" s="9"/>
      <c r="K1411" s="9"/>
      <c r="L1411" s="9"/>
      <c r="M1411" s="9"/>
      <c r="N1411" s="9"/>
      <c r="O1411" s="9"/>
      <c r="P1411" s="9"/>
      <c r="Q1411" s="9"/>
      <c r="R1411" s="9"/>
      <c r="U1411" s="72">
        <v>920</v>
      </c>
    </row>
    <row r="1412" spans="1:21">
      <c r="A1412" s="9" t="s">
        <v>104</v>
      </c>
      <c r="B1412" s="74" t="s">
        <v>261</v>
      </c>
      <c r="C1412" s="36" t="str">
        <f t="shared" si="108"/>
        <v>Clallam-Jefferson-Kitsap</v>
      </c>
      <c r="D1412" s="5" t="s">
        <v>79</v>
      </c>
      <c r="E1412" s="6" t="s">
        <v>16</v>
      </c>
      <c r="F1412" s="9"/>
      <c r="G1412" s="9"/>
      <c r="H1412" s="9"/>
      <c r="I1412" s="9"/>
      <c r="J1412" s="9"/>
      <c r="K1412" s="9"/>
      <c r="L1412" s="9"/>
      <c r="M1412" s="9"/>
      <c r="N1412" s="9"/>
      <c r="O1412" s="9"/>
      <c r="P1412" s="9"/>
      <c r="Q1412" s="9"/>
      <c r="R1412" s="9"/>
      <c r="U1412" s="72">
        <v>203</v>
      </c>
    </row>
    <row r="1413" spans="1:21">
      <c r="A1413" s="9" t="s">
        <v>104</v>
      </c>
      <c r="B1413" s="74" t="s">
        <v>261</v>
      </c>
      <c r="C1413" s="36" t="str">
        <f t="shared" si="108"/>
        <v>King</v>
      </c>
      <c r="D1413" s="4" t="s">
        <v>80</v>
      </c>
      <c r="E1413" s="7" t="s">
        <v>17</v>
      </c>
      <c r="F1413" s="9"/>
      <c r="G1413" s="9"/>
      <c r="H1413" s="9"/>
      <c r="I1413" s="9"/>
      <c r="J1413" s="9"/>
      <c r="K1413" s="9"/>
      <c r="L1413" s="9"/>
      <c r="M1413" s="9"/>
      <c r="N1413" s="9"/>
      <c r="O1413" s="9"/>
      <c r="P1413" s="9"/>
      <c r="Q1413" s="9"/>
      <c r="R1413" s="9"/>
      <c r="U1413" s="72">
        <v>24578</v>
      </c>
    </row>
    <row r="1414" spans="1:21">
      <c r="A1414" s="9" t="s">
        <v>104</v>
      </c>
      <c r="B1414" s="74" t="s">
        <v>261</v>
      </c>
      <c r="C1414" s="36" t="str">
        <f t="shared" si="108"/>
        <v>Clallam-Jefferson-Kitsap</v>
      </c>
      <c r="D1414" s="5" t="s">
        <v>81</v>
      </c>
      <c r="E1414" s="7" t="s">
        <v>18</v>
      </c>
      <c r="F1414" s="9"/>
      <c r="G1414" s="9"/>
      <c r="H1414" s="9"/>
      <c r="I1414" s="9"/>
      <c r="J1414" s="9"/>
      <c r="K1414" s="9"/>
      <c r="L1414" s="9"/>
      <c r="M1414" s="9"/>
      <c r="N1414" s="9"/>
      <c r="O1414" s="9"/>
      <c r="P1414" s="9"/>
      <c r="Q1414" s="9"/>
      <c r="R1414" s="9"/>
      <c r="U1414" s="72">
        <v>2936</v>
      </c>
    </row>
    <row r="1415" spans="1:21">
      <c r="A1415" s="9" t="s">
        <v>104</v>
      </c>
      <c r="B1415" s="74" t="s">
        <v>261</v>
      </c>
      <c r="C1415" s="36" t="str">
        <f t="shared" si="108"/>
        <v>Central WA (Grant-Kittitas-Klickitat-Skamania-Yakima)</v>
      </c>
      <c r="D1415" s="5" t="s">
        <v>82</v>
      </c>
      <c r="E1415" s="7" t="s">
        <v>19</v>
      </c>
      <c r="F1415" s="9"/>
      <c r="G1415" s="9"/>
      <c r="H1415" s="9"/>
      <c r="I1415" s="9"/>
      <c r="J1415" s="9"/>
      <c r="K1415" s="9"/>
      <c r="L1415" s="9"/>
      <c r="M1415" s="9"/>
      <c r="N1415" s="9"/>
      <c r="O1415" s="9"/>
      <c r="P1415" s="9"/>
      <c r="Q1415" s="9"/>
      <c r="R1415" s="9"/>
      <c r="U1415" s="72">
        <v>394</v>
      </c>
    </row>
    <row r="1416" spans="1:21">
      <c r="A1416" s="9" t="s">
        <v>104</v>
      </c>
      <c r="B1416" s="74" t="s">
        <v>261</v>
      </c>
      <c r="C1416" s="36" t="str">
        <f t="shared" si="108"/>
        <v>Central WA (Grant-Kittitas-Klickitat-Skamania-Yakima)</v>
      </c>
      <c r="D1416" s="5" t="s">
        <v>83</v>
      </c>
      <c r="E1416" s="7" t="s">
        <v>20</v>
      </c>
      <c r="F1416" s="9"/>
      <c r="G1416" s="9"/>
      <c r="H1416" s="9"/>
      <c r="I1416" s="9"/>
      <c r="J1416" s="9"/>
      <c r="K1416" s="9"/>
      <c r="L1416" s="9"/>
      <c r="M1416" s="9"/>
      <c r="N1416" s="9"/>
      <c r="O1416" s="9"/>
      <c r="P1416" s="9"/>
      <c r="Q1416" s="9"/>
      <c r="R1416" s="9"/>
      <c r="U1416" s="72">
        <v>69</v>
      </c>
    </row>
    <row r="1417" spans="1:21">
      <c r="A1417" s="9" t="s">
        <v>104</v>
      </c>
      <c r="B1417" s="74" t="s">
        <v>261</v>
      </c>
      <c r="C1417" s="36" t="str">
        <f t="shared" si="108"/>
        <v>Rural SW WA (Cowlitz-Grays Harbor -Lewis - Mason -Pacific-Wahkiakum)</v>
      </c>
      <c r="D1417" s="5" t="s">
        <v>84</v>
      </c>
      <c r="E1417" s="7" t="s">
        <v>21</v>
      </c>
      <c r="F1417" s="9"/>
      <c r="G1417" s="9"/>
      <c r="H1417" s="9"/>
      <c r="I1417" s="9"/>
      <c r="J1417" s="9"/>
      <c r="K1417" s="9"/>
      <c r="L1417" s="9"/>
      <c r="M1417" s="9"/>
      <c r="N1417" s="9"/>
      <c r="O1417" s="9"/>
      <c r="P1417" s="9"/>
      <c r="Q1417" s="9"/>
      <c r="R1417" s="9"/>
      <c r="U1417" s="72">
        <v>873</v>
      </c>
    </row>
    <row r="1418" spans="1:21">
      <c r="A1418" s="9" t="s">
        <v>104</v>
      </c>
      <c r="B1418" s="74" t="s">
        <v>261</v>
      </c>
      <c r="C1418" s="36" t="str">
        <f t="shared" si="108"/>
        <v>NE WA (Ferry, Stevens, Lincoln, Pend Orielle)</v>
      </c>
      <c r="D1418" s="5" t="s">
        <v>85</v>
      </c>
      <c r="E1418" s="7" t="s">
        <v>22</v>
      </c>
      <c r="F1418" s="9"/>
      <c r="G1418" s="9"/>
      <c r="H1418" s="9"/>
      <c r="I1418" s="9"/>
      <c r="J1418" s="9"/>
      <c r="K1418" s="9"/>
      <c r="L1418" s="9"/>
      <c r="M1418" s="9"/>
      <c r="N1418" s="9"/>
      <c r="O1418" s="9"/>
      <c r="P1418" s="9"/>
      <c r="Q1418" s="9"/>
      <c r="R1418" s="9"/>
      <c r="U1418" s="72">
        <v>106</v>
      </c>
    </row>
    <row r="1419" spans="1:21">
      <c r="A1419" s="9" t="s">
        <v>104</v>
      </c>
      <c r="B1419" s="74" t="s">
        <v>261</v>
      </c>
      <c r="C1419" s="36" t="str">
        <f t="shared" si="108"/>
        <v>Rural SW WA (Cowlitz-Grays Harbor -Lewis - Mason -Pacific-Wahkiakum)</v>
      </c>
      <c r="D1419" s="5" t="s">
        <v>86</v>
      </c>
      <c r="E1419" s="7" t="s">
        <v>23</v>
      </c>
      <c r="F1419" s="9"/>
      <c r="G1419" s="9"/>
      <c r="H1419" s="9"/>
      <c r="I1419" s="9"/>
      <c r="J1419" s="9"/>
      <c r="K1419" s="9"/>
      <c r="L1419" s="9"/>
      <c r="M1419" s="9"/>
      <c r="N1419" s="9"/>
      <c r="O1419" s="9"/>
      <c r="P1419" s="9"/>
      <c r="Q1419" s="9"/>
      <c r="R1419" s="9"/>
      <c r="U1419" s="72">
        <v>616</v>
      </c>
    </row>
    <row r="1420" spans="1:21">
      <c r="A1420" s="9" t="s">
        <v>104</v>
      </c>
      <c r="B1420" s="74" t="s">
        <v>261</v>
      </c>
      <c r="C1420" s="36" t="str">
        <f t="shared" si="108"/>
        <v>Chelan-Douglas-Okanogan</v>
      </c>
      <c r="D1420" s="5" t="s">
        <v>87</v>
      </c>
      <c r="E1420" s="7" t="s">
        <v>24</v>
      </c>
      <c r="F1420" s="9"/>
      <c r="G1420" s="9"/>
      <c r="H1420" s="9"/>
      <c r="I1420" s="9"/>
      <c r="J1420" s="9"/>
      <c r="K1420" s="9"/>
      <c r="L1420" s="9"/>
      <c r="M1420" s="9"/>
      <c r="N1420" s="9"/>
      <c r="O1420" s="9"/>
      <c r="P1420" s="9"/>
      <c r="Q1420" s="9"/>
      <c r="R1420" s="9"/>
      <c r="U1420" s="72">
        <v>572</v>
      </c>
    </row>
    <row r="1421" spans="1:21">
      <c r="A1421" s="9" t="s">
        <v>104</v>
      </c>
      <c r="B1421" s="74" t="s">
        <v>261</v>
      </c>
      <c r="C1421" s="36" t="str">
        <f t="shared" si="108"/>
        <v>Rural SW WA (Cowlitz-Grays Harbor -Lewis - Mason -Pacific-Wahkiakum)</v>
      </c>
      <c r="D1421" s="5" t="s">
        <v>88</v>
      </c>
      <c r="E1421" s="7" t="s">
        <v>25</v>
      </c>
      <c r="F1421" s="9"/>
      <c r="G1421" s="9"/>
      <c r="H1421" s="9"/>
      <c r="I1421" s="9"/>
      <c r="J1421" s="9"/>
      <c r="K1421" s="9"/>
      <c r="L1421" s="9"/>
      <c r="M1421" s="9"/>
      <c r="N1421" s="9"/>
      <c r="O1421" s="9"/>
      <c r="P1421" s="9"/>
      <c r="Q1421" s="9"/>
      <c r="R1421" s="9"/>
      <c r="U1421" s="72">
        <v>111</v>
      </c>
    </row>
    <row r="1422" spans="1:21">
      <c r="A1422" s="9" t="s">
        <v>104</v>
      </c>
      <c r="B1422" s="74" t="s">
        <v>261</v>
      </c>
      <c r="C1422" s="36" t="str">
        <f t="shared" ref="C1422:C1485" si="109">VLOOKUP(D1422,$AL$4:$AN$42,3,)</f>
        <v>NE WA (Ferry, Stevens, Lincoln, Pend Orielle)</v>
      </c>
      <c r="D1422" s="5" t="s">
        <v>89</v>
      </c>
      <c r="E1422" s="7" t="s">
        <v>26</v>
      </c>
      <c r="F1422" s="9"/>
      <c r="G1422" s="9"/>
      <c r="H1422" s="9"/>
      <c r="I1422" s="9"/>
      <c r="J1422" s="9"/>
      <c r="K1422" s="9"/>
      <c r="L1422" s="9"/>
      <c r="M1422" s="9"/>
      <c r="N1422" s="9"/>
      <c r="O1422" s="9"/>
      <c r="P1422" s="9"/>
      <c r="Q1422" s="9"/>
      <c r="R1422" s="9"/>
      <c r="U1422" s="72">
        <v>97</v>
      </c>
    </row>
    <row r="1423" spans="1:21">
      <c r="A1423" s="9" t="s">
        <v>104</v>
      </c>
      <c r="B1423" s="74" t="s">
        <v>261</v>
      </c>
      <c r="C1423" s="36" t="str">
        <f t="shared" si="109"/>
        <v>Pierce</v>
      </c>
      <c r="D1423" s="5" t="s">
        <v>90</v>
      </c>
      <c r="E1423" s="7" t="s">
        <v>27</v>
      </c>
      <c r="F1423" s="9"/>
      <c r="G1423" s="9"/>
      <c r="H1423" s="9"/>
      <c r="I1423" s="9"/>
      <c r="J1423" s="9"/>
      <c r="K1423" s="9"/>
      <c r="L1423" s="9"/>
      <c r="M1423" s="9"/>
      <c r="N1423" s="9"/>
      <c r="O1423" s="9"/>
      <c r="P1423" s="9"/>
      <c r="Q1423" s="9"/>
      <c r="R1423" s="9"/>
      <c r="U1423" s="72">
        <v>11206</v>
      </c>
    </row>
    <row r="1424" spans="1:21">
      <c r="A1424" s="9" t="s">
        <v>104</v>
      </c>
      <c r="B1424" s="74" t="s">
        <v>261</v>
      </c>
      <c r="C1424" s="36" t="str">
        <f t="shared" si="109"/>
        <v>Skagit-San Juan -Island</v>
      </c>
      <c r="D1424" s="5" t="s">
        <v>91</v>
      </c>
      <c r="E1424" s="7" t="s">
        <v>28</v>
      </c>
      <c r="F1424" s="9"/>
      <c r="G1424" s="9"/>
      <c r="H1424" s="9"/>
      <c r="I1424" s="9"/>
      <c r="J1424" s="9"/>
      <c r="K1424" s="9"/>
      <c r="L1424" s="9"/>
      <c r="M1424" s="9"/>
      <c r="N1424" s="9"/>
      <c r="O1424" s="9"/>
      <c r="P1424" s="9"/>
      <c r="Q1424" s="9"/>
      <c r="R1424" s="9"/>
      <c r="U1424" s="72">
        <v>81</v>
      </c>
    </row>
    <row r="1425" spans="1:21">
      <c r="A1425" s="9" t="s">
        <v>104</v>
      </c>
      <c r="B1425" s="74" t="s">
        <v>261</v>
      </c>
      <c r="C1425" s="36" t="str">
        <f t="shared" si="109"/>
        <v>Skagit-San Juan -Island</v>
      </c>
      <c r="D1425" s="5" t="s">
        <v>92</v>
      </c>
      <c r="E1425" s="7" t="s">
        <v>29</v>
      </c>
      <c r="F1425" s="9"/>
      <c r="G1425" s="9"/>
      <c r="H1425" s="9"/>
      <c r="I1425" s="9"/>
      <c r="J1425" s="9"/>
      <c r="K1425" s="9"/>
      <c r="L1425" s="9"/>
      <c r="M1425" s="9"/>
      <c r="N1425" s="9"/>
      <c r="O1425" s="9"/>
      <c r="P1425" s="9"/>
      <c r="Q1425" s="9"/>
      <c r="R1425" s="9"/>
      <c r="U1425" s="72">
        <v>1452</v>
      </c>
    </row>
    <row r="1426" spans="1:21">
      <c r="A1426" s="9" t="s">
        <v>104</v>
      </c>
      <c r="B1426" s="74" t="s">
        <v>261</v>
      </c>
      <c r="C1426" s="36" t="str">
        <f t="shared" si="109"/>
        <v>Central WA (Grant-Kittitas-Klickitat-Skamania-Yakima)</v>
      </c>
      <c r="D1426" s="5" t="s">
        <v>93</v>
      </c>
      <c r="E1426" s="7" t="s">
        <v>30</v>
      </c>
      <c r="F1426" s="9"/>
      <c r="G1426" s="9"/>
      <c r="H1426" s="9"/>
      <c r="I1426" s="9"/>
      <c r="J1426" s="9"/>
      <c r="K1426" s="9"/>
      <c r="L1426" s="9"/>
      <c r="M1426" s="9"/>
      <c r="N1426" s="9"/>
      <c r="O1426" s="9"/>
      <c r="P1426" s="9"/>
      <c r="Q1426" s="9"/>
      <c r="R1426" s="9"/>
      <c r="U1426" s="72">
        <v>65</v>
      </c>
    </row>
    <row r="1427" spans="1:21">
      <c r="A1427" s="9" t="s">
        <v>104</v>
      </c>
      <c r="B1427" s="74" t="s">
        <v>261</v>
      </c>
      <c r="C1427" s="36" t="str">
        <f t="shared" si="109"/>
        <v>Snohomish</v>
      </c>
      <c r="D1427" s="5" t="s">
        <v>94</v>
      </c>
      <c r="E1427" s="7" t="s">
        <v>31</v>
      </c>
      <c r="F1427" s="9"/>
      <c r="G1427" s="9"/>
      <c r="H1427" s="9"/>
      <c r="I1427" s="9"/>
      <c r="J1427" s="9"/>
      <c r="K1427" s="9"/>
      <c r="L1427" s="9"/>
      <c r="M1427" s="9"/>
      <c r="N1427" s="9"/>
      <c r="O1427" s="9"/>
      <c r="P1427" s="9"/>
      <c r="Q1427" s="9"/>
      <c r="R1427" s="9"/>
      <c r="U1427" s="72">
        <v>8907</v>
      </c>
    </row>
    <row r="1428" spans="1:21">
      <c r="A1428" s="9" t="s">
        <v>104</v>
      </c>
      <c r="B1428" s="74" t="s">
        <v>261</v>
      </c>
      <c r="C1428" s="36" t="str">
        <f t="shared" si="109"/>
        <v>Spokane</v>
      </c>
      <c r="D1428" s="5" t="s">
        <v>95</v>
      </c>
      <c r="E1428" s="7" t="s">
        <v>32</v>
      </c>
      <c r="F1428" s="9"/>
      <c r="G1428" s="9"/>
      <c r="H1428" s="9"/>
      <c r="I1428" s="9"/>
      <c r="J1428" s="9"/>
      <c r="K1428" s="9"/>
      <c r="L1428" s="9"/>
      <c r="M1428" s="9"/>
      <c r="N1428" s="9"/>
      <c r="O1428" s="9"/>
      <c r="P1428" s="9"/>
      <c r="Q1428" s="9"/>
      <c r="R1428" s="9"/>
      <c r="U1428" s="72">
        <v>5834</v>
      </c>
    </row>
    <row r="1429" spans="1:21">
      <c r="A1429" s="9" t="s">
        <v>104</v>
      </c>
      <c r="B1429" s="74" t="s">
        <v>261</v>
      </c>
      <c r="C1429" s="36" t="str">
        <f t="shared" si="109"/>
        <v>NE WA (Ferry, Stevens, Lincoln, Pend Orielle)</v>
      </c>
      <c r="D1429" s="5" t="s">
        <v>96</v>
      </c>
      <c r="E1429" s="7" t="s">
        <v>33</v>
      </c>
      <c r="F1429" s="9"/>
      <c r="G1429" s="9"/>
      <c r="H1429" s="9"/>
      <c r="I1429" s="9"/>
      <c r="J1429" s="9"/>
      <c r="K1429" s="9"/>
      <c r="L1429" s="9"/>
      <c r="M1429" s="9"/>
      <c r="N1429" s="9"/>
      <c r="O1429" s="9"/>
      <c r="P1429" s="9"/>
      <c r="Q1429" s="9"/>
      <c r="R1429" s="9"/>
      <c r="U1429" s="72">
        <v>435</v>
      </c>
    </row>
    <row r="1430" spans="1:21">
      <c r="A1430" s="9" t="s">
        <v>104</v>
      </c>
      <c r="B1430" s="74" t="s">
        <v>261</v>
      </c>
      <c r="C1430" s="36" t="str">
        <f t="shared" si="109"/>
        <v>Thurston</v>
      </c>
      <c r="D1430" s="5" t="s">
        <v>97</v>
      </c>
      <c r="E1430" s="7" t="s">
        <v>34</v>
      </c>
      <c r="F1430" s="9"/>
      <c r="G1430" s="9"/>
      <c r="H1430" s="9"/>
      <c r="I1430" s="9"/>
      <c r="J1430" s="9"/>
      <c r="K1430" s="9"/>
      <c r="L1430" s="9"/>
      <c r="M1430" s="9"/>
      <c r="N1430" s="9"/>
      <c r="O1430" s="9"/>
      <c r="P1430" s="9"/>
      <c r="Q1430" s="9"/>
      <c r="R1430" s="9"/>
      <c r="U1430" s="72">
        <v>3126</v>
      </c>
    </row>
    <row r="1431" spans="1:21">
      <c r="A1431" s="9" t="s">
        <v>104</v>
      </c>
      <c r="B1431" s="74" t="s">
        <v>261</v>
      </c>
      <c r="C1431" s="36" t="str">
        <f t="shared" si="109"/>
        <v>Rural SW WA (Cowlitz-Grays Harbor -Lewis - Mason -Pacific-Wahkiakum)</v>
      </c>
      <c r="D1431" s="5" t="s">
        <v>98</v>
      </c>
      <c r="E1431" s="7" t="s">
        <v>35</v>
      </c>
      <c r="F1431" s="9"/>
      <c r="G1431" s="9"/>
      <c r="H1431" s="9"/>
      <c r="I1431" s="9"/>
      <c r="J1431" s="9"/>
      <c r="K1431" s="9"/>
      <c r="L1431" s="9"/>
      <c r="M1431" s="9"/>
      <c r="N1431" s="9"/>
      <c r="O1431" s="9"/>
      <c r="P1431" s="9"/>
      <c r="Q1431" s="9"/>
      <c r="R1431" s="9"/>
      <c r="U1431" s="72">
        <v>19</v>
      </c>
    </row>
    <row r="1432" spans="1:21">
      <c r="A1432" s="9" t="s">
        <v>104</v>
      </c>
      <c r="B1432" s="74" t="s">
        <v>261</v>
      </c>
      <c r="C1432" s="36" t="str">
        <f t="shared" si="109"/>
        <v>SE WA (Adams-Asotin-Columia-Garfield-Walla Walla-Whitman)</v>
      </c>
      <c r="D1432" s="5" t="s">
        <v>99</v>
      </c>
      <c r="E1432" s="7" t="s">
        <v>36</v>
      </c>
      <c r="F1432" s="9"/>
      <c r="G1432" s="9"/>
      <c r="H1432" s="9"/>
      <c r="I1432" s="9"/>
      <c r="J1432" s="9"/>
      <c r="K1432" s="9"/>
      <c r="L1432" s="9"/>
      <c r="M1432" s="9"/>
      <c r="N1432" s="9"/>
      <c r="O1432" s="9"/>
      <c r="P1432" s="9"/>
      <c r="Q1432" s="9"/>
      <c r="R1432" s="9"/>
      <c r="U1432" s="72">
        <v>659</v>
      </c>
    </row>
    <row r="1433" spans="1:21">
      <c r="A1433" s="9" t="s">
        <v>104</v>
      </c>
      <c r="B1433" s="74" t="s">
        <v>261</v>
      </c>
      <c r="C1433" s="36" t="str">
        <f t="shared" si="109"/>
        <v>Whatcom</v>
      </c>
      <c r="D1433" s="5" t="s">
        <v>100</v>
      </c>
      <c r="E1433" s="7" t="s">
        <v>37</v>
      </c>
      <c r="F1433" s="9"/>
      <c r="G1433" s="9"/>
      <c r="H1433" s="9"/>
      <c r="I1433" s="9"/>
      <c r="J1433" s="9"/>
      <c r="K1433" s="9"/>
      <c r="L1433" s="9"/>
      <c r="M1433" s="9"/>
      <c r="N1433" s="9"/>
      <c r="O1433" s="9"/>
      <c r="P1433" s="9"/>
      <c r="Q1433" s="9"/>
      <c r="R1433" s="9"/>
      <c r="U1433" s="72">
        <v>2253</v>
      </c>
    </row>
    <row r="1434" spans="1:21">
      <c r="A1434" s="9" t="s">
        <v>104</v>
      </c>
      <c r="B1434" s="74" t="s">
        <v>261</v>
      </c>
      <c r="C1434" s="36" t="str">
        <f t="shared" si="109"/>
        <v>SE WA (Adams-Asotin-Columia-Garfield-Walla Walla-Whitman)</v>
      </c>
      <c r="D1434" s="5" t="s">
        <v>101</v>
      </c>
      <c r="E1434" s="7" t="s">
        <v>38</v>
      </c>
      <c r="F1434" s="9"/>
      <c r="G1434" s="9"/>
      <c r="H1434" s="9"/>
      <c r="I1434" s="9"/>
      <c r="J1434" s="9"/>
      <c r="K1434" s="9"/>
      <c r="L1434" s="9"/>
      <c r="M1434" s="9"/>
      <c r="N1434" s="9"/>
      <c r="O1434" s="9"/>
      <c r="P1434" s="9"/>
      <c r="Q1434" s="9"/>
      <c r="R1434" s="9"/>
      <c r="U1434" s="72">
        <v>392</v>
      </c>
    </row>
    <row r="1435" spans="1:21">
      <c r="A1435" s="19" t="s">
        <v>104</v>
      </c>
      <c r="B1435" s="75" t="s">
        <v>261</v>
      </c>
      <c r="C1435" s="19" t="str">
        <f t="shared" si="109"/>
        <v>Central WA (Grant-Kittitas-Klickitat-Skamania-Yakima)</v>
      </c>
      <c r="D1435" s="38" t="s">
        <v>102</v>
      </c>
      <c r="E1435" s="39" t="s">
        <v>39</v>
      </c>
      <c r="F1435" s="19"/>
      <c r="G1435" s="19"/>
      <c r="H1435" s="19"/>
      <c r="I1435" s="19"/>
      <c r="J1435" s="19"/>
      <c r="K1435" s="19"/>
      <c r="L1435" s="19"/>
      <c r="M1435" s="19"/>
      <c r="N1435" s="19"/>
      <c r="O1435" s="19"/>
      <c r="P1435" s="19"/>
      <c r="Q1435" s="19"/>
      <c r="R1435" s="19"/>
      <c r="S1435" s="48"/>
      <c r="T1435" s="48"/>
      <c r="U1435" s="73">
        <v>4204</v>
      </c>
    </row>
    <row r="1436" spans="1:21">
      <c r="A1436" s="9" t="s">
        <v>105</v>
      </c>
      <c r="B1436" s="74" t="s">
        <v>261</v>
      </c>
      <c r="C1436" s="36" t="str">
        <f t="shared" si="109"/>
        <v>SE WA (Adams-Asotin-Columia-Garfield-Walla Walla-Whitman)</v>
      </c>
      <c r="D1436" s="5" t="s">
        <v>64</v>
      </c>
      <c r="E1436" s="7" t="s">
        <v>1</v>
      </c>
      <c r="F1436" s="9"/>
      <c r="G1436" s="9"/>
      <c r="H1436" s="9"/>
      <c r="I1436" s="9"/>
      <c r="J1436" s="9"/>
      <c r="K1436" s="9"/>
      <c r="L1436" s="9"/>
      <c r="M1436" s="9"/>
      <c r="N1436" s="9"/>
      <c r="O1436" s="9"/>
      <c r="P1436" s="9"/>
      <c r="Q1436" s="9"/>
      <c r="R1436" s="9"/>
      <c r="U1436" s="72">
        <v>385</v>
      </c>
    </row>
    <row r="1437" spans="1:21">
      <c r="A1437" s="9" t="s">
        <v>105</v>
      </c>
      <c r="B1437" s="74" t="s">
        <v>261</v>
      </c>
      <c r="C1437" s="36" t="str">
        <f t="shared" si="109"/>
        <v>SE WA (Adams-Asotin-Columia-Garfield-Walla Walla-Whitman)</v>
      </c>
      <c r="D1437" s="5" t="s">
        <v>65</v>
      </c>
      <c r="E1437" s="7" t="s">
        <v>2</v>
      </c>
      <c r="F1437" s="9"/>
      <c r="G1437" s="9"/>
      <c r="H1437" s="9"/>
      <c r="I1437" s="9"/>
      <c r="J1437" s="9"/>
      <c r="K1437" s="9"/>
      <c r="L1437" s="9"/>
      <c r="M1437" s="9"/>
      <c r="N1437" s="9"/>
      <c r="O1437" s="9"/>
      <c r="P1437" s="9"/>
      <c r="Q1437" s="9"/>
      <c r="R1437" s="9"/>
      <c r="U1437" s="72">
        <v>22</v>
      </c>
    </row>
    <row r="1438" spans="1:21">
      <c r="A1438" s="9" t="s">
        <v>105</v>
      </c>
      <c r="B1438" s="74" t="s">
        <v>261</v>
      </c>
      <c r="C1438" s="36" t="str">
        <f t="shared" si="109"/>
        <v>Benton-Franklin</v>
      </c>
      <c r="D1438" s="5" t="s">
        <v>66</v>
      </c>
      <c r="E1438" s="7" t="s">
        <v>3</v>
      </c>
      <c r="F1438" s="9"/>
      <c r="G1438" s="9"/>
      <c r="H1438" s="9"/>
      <c r="I1438" s="9"/>
      <c r="J1438" s="9"/>
      <c r="K1438" s="9"/>
      <c r="L1438" s="9"/>
      <c r="M1438" s="9"/>
      <c r="N1438" s="9"/>
      <c r="O1438" s="9"/>
      <c r="P1438" s="9"/>
      <c r="Q1438" s="9"/>
      <c r="R1438" s="9"/>
      <c r="U1438" s="72">
        <v>2548</v>
      </c>
    </row>
    <row r="1439" spans="1:21">
      <c r="A1439" s="9" t="s">
        <v>105</v>
      </c>
      <c r="B1439" s="74" t="s">
        <v>261</v>
      </c>
      <c r="C1439" s="36" t="str">
        <f t="shared" si="109"/>
        <v>Chelan-Douglas-Okanogan</v>
      </c>
      <c r="D1439" s="5" t="s">
        <v>67</v>
      </c>
      <c r="E1439" s="7" t="s">
        <v>4</v>
      </c>
      <c r="F1439" s="9"/>
      <c r="G1439" s="9"/>
      <c r="H1439" s="9"/>
      <c r="I1439" s="9"/>
      <c r="J1439" s="9"/>
      <c r="K1439" s="9"/>
      <c r="L1439" s="9"/>
      <c r="M1439" s="9"/>
      <c r="N1439" s="9"/>
      <c r="O1439" s="9"/>
      <c r="P1439" s="9"/>
      <c r="Q1439" s="9"/>
      <c r="R1439" s="9"/>
      <c r="U1439" s="72">
        <v>921</v>
      </c>
    </row>
    <row r="1440" spans="1:21">
      <c r="A1440" s="9" t="s">
        <v>105</v>
      </c>
      <c r="B1440" s="74" t="s">
        <v>261</v>
      </c>
      <c r="C1440" s="36" t="str">
        <f t="shared" si="109"/>
        <v>Clallam-Jefferson-Kitsap</v>
      </c>
      <c r="D1440" s="5" t="s">
        <v>68</v>
      </c>
      <c r="E1440" s="7" t="s">
        <v>5</v>
      </c>
      <c r="F1440" s="9"/>
      <c r="G1440" s="9"/>
      <c r="H1440" s="9"/>
      <c r="I1440" s="9"/>
      <c r="J1440" s="9"/>
      <c r="K1440" s="9"/>
      <c r="L1440" s="9"/>
      <c r="M1440" s="9"/>
      <c r="N1440" s="9"/>
      <c r="O1440" s="9"/>
      <c r="P1440" s="9"/>
      <c r="Q1440" s="9"/>
      <c r="R1440" s="9"/>
      <c r="U1440" s="72">
        <v>645</v>
      </c>
    </row>
    <row r="1441" spans="1:21">
      <c r="A1441" s="9" t="s">
        <v>105</v>
      </c>
      <c r="B1441" s="74" t="s">
        <v>261</v>
      </c>
      <c r="C1441" s="36" t="str">
        <f t="shared" si="109"/>
        <v>Clark</v>
      </c>
      <c r="D1441" s="5" t="s">
        <v>69</v>
      </c>
      <c r="E1441" s="6" t="s">
        <v>6</v>
      </c>
      <c r="F1441" s="9"/>
      <c r="G1441" s="9"/>
      <c r="H1441" s="9"/>
      <c r="I1441" s="9"/>
      <c r="J1441" s="9"/>
      <c r="K1441" s="9"/>
      <c r="L1441" s="9"/>
      <c r="M1441" s="9"/>
      <c r="N1441" s="9"/>
      <c r="O1441" s="9"/>
      <c r="P1441" s="9"/>
      <c r="Q1441" s="9"/>
      <c r="R1441" s="9"/>
      <c r="U1441" s="72">
        <v>4848</v>
      </c>
    </row>
    <row r="1442" spans="1:21">
      <c r="A1442" s="9" t="s">
        <v>105</v>
      </c>
      <c r="B1442" s="74" t="s">
        <v>261</v>
      </c>
      <c r="C1442" s="36" t="str">
        <f t="shared" si="109"/>
        <v>SE WA (Adams-Asotin-Columia-Garfield-Walla Walla-Whitman)</v>
      </c>
      <c r="D1442" s="5" t="s">
        <v>70</v>
      </c>
      <c r="E1442" s="6" t="s">
        <v>7</v>
      </c>
      <c r="F1442" s="9"/>
      <c r="G1442" s="9"/>
      <c r="H1442" s="9"/>
      <c r="I1442" s="9"/>
      <c r="J1442" s="9"/>
      <c r="K1442" s="9"/>
      <c r="L1442" s="9"/>
      <c r="M1442" s="9"/>
      <c r="N1442" s="9"/>
      <c r="O1442" s="9"/>
      <c r="P1442" s="9"/>
      <c r="Q1442" s="9"/>
      <c r="R1442" s="9"/>
      <c r="U1442" s="72">
        <v>29</v>
      </c>
    </row>
    <row r="1443" spans="1:21">
      <c r="A1443" s="9" t="s">
        <v>105</v>
      </c>
      <c r="B1443" s="74" t="s">
        <v>261</v>
      </c>
      <c r="C1443" s="36" t="str">
        <f t="shared" si="109"/>
        <v>Rural SW WA (Cowlitz-Grays Harbor -Lewis - Mason -Pacific-Wahkiakum)</v>
      </c>
      <c r="D1443" s="5" t="s">
        <v>71</v>
      </c>
      <c r="E1443" s="6" t="s">
        <v>8</v>
      </c>
      <c r="F1443" s="9"/>
      <c r="G1443" s="9"/>
      <c r="H1443" s="9"/>
      <c r="I1443" s="9"/>
      <c r="J1443" s="9"/>
      <c r="K1443" s="9"/>
      <c r="L1443" s="9"/>
      <c r="M1443" s="9"/>
      <c r="N1443" s="9"/>
      <c r="O1443" s="9"/>
      <c r="P1443" s="9"/>
      <c r="Q1443" s="9"/>
      <c r="R1443" s="9"/>
      <c r="U1443" s="72">
        <v>1081</v>
      </c>
    </row>
    <row r="1444" spans="1:21">
      <c r="A1444" s="9" t="s">
        <v>105</v>
      </c>
      <c r="B1444" s="74" t="s">
        <v>261</v>
      </c>
      <c r="C1444" s="36" t="str">
        <f t="shared" si="109"/>
        <v>Chelan-Douglas-Okanogan</v>
      </c>
      <c r="D1444" s="5" t="s">
        <v>72</v>
      </c>
      <c r="E1444" s="6" t="s">
        <v>9</v>
      </c>
      <c r="F1444" s="9"/>
      <c r="G1444" s="9"/>
      <c r="H1444" s="9"/>
      <c r="I1444" s="9"/>
      <c r="J1444" s="9"/>
      <c r="K1444" s="9"/>
      <c r="L1444" s="9"/>
      <c r="M1444" s="9"/>
      <c r="N1444" s="9"/>
      <c r="O1444" s="9"/>
      <c r="P1444" s="9"/>
      <c r="Q1444" s="9"/>
      <c r="R1444" s="9"/>
      <c r="U1444" s="72">
        <v>519</v>
      </c>
    </row>
    <row r="1445" spans="1:21">
      <c r="A1445" s="9" t="s">
        <v>105</v>
      </c>
      <c r="B1445" s="74" t="s">
        <v>261</v>
      </c>
      <c r="C1445" s="36" t="str">
        <f t="shared" si="109"/>
        <v>NE WA (Ferry, Stevens, Lincoln, Pend Orielle)</v>
      </c>
      <c r="D1445" s="5" t="s">
        <v>73</v>
      </c>
      <c r="E1445" s="6" t="s">
        <v>10</v>
      </c>
      <c r="F1445" s="9"/>
      <c r="G1445" s="9"/>
      <c r="H1445" s="9"/>
      <c r="I1445" s="9"/>
      <c r="J1445" s="9"/>
      <c r="K1445" s="9"/>
      <c r="L1445" s="9"/>
      <c r="M1445" s="9"/>
      <c r="N1445" s="9"/>
      <c r="O1445" s="9"/>
      <c r="P1445" s="9"/>
      <c r="Q1445" s="9"/>
      <c r="R1445" s="9"/>
      <c r="U1445" s="72">
        <v>71</v>
      </c>
    </row>
    <row r="1446" spans="1:21">
      <c r="A1446" s="9" t="s">
        <v>105</v>
      </c>
      <c r="B1446" s="74" t="s">
        <v>261</v>
      </c>
      <c r="C1446" s="36" t="str">
        <f t="shared" si="109"/>
        <v>Benton-Franklin</v>
      </c>
      <c r="D1446" s="5" t="s">
        <v>74</v>
      </c>
      <c r="E1446" s="6" t="s">
        <v>11</v>
      </c>
      <c r="F1446" s="9"/>
      <c r="G1446" s="9"/>
      <c r="H1446" s="9"/>
      <c r="I1446" s="9"/>
      <c r="J1446" s="9"/>
      <c r="K1446" s="9"/>
      <c r="L1446" s="9"/>
      <c r="M1446" s="9"/>
      <c r="N1446" s="9"/>
      <c r="O1446" s="9"/>
      <c r="P1446" s="9"/>
      <c r="Q1446" s="9"/>
      <c r="R1446" s="9"/>
      <c r="U1446" s="72">
        <v>1666</v>
      </c>
    </row>
    <row r="1447" spans="1:21">
      <c r="A1447" s="9" t="s">
        <v>105</v>
      </c>
      <c r="B1447" s="74" t="s">
        <v>261</v>
      </c>
      <c r="C1447" s="36" t="str">
        <f t="shared" si="109"/>
        <v>SE WA (Adams-Asotin-Columia-Garfield-Walla Walla-Whitman)</v>
      </c>
      <c r="D1447" s="5" t="s">
        <v>75</v>
      </c>
      <c r="E1447" s="6" t="s">
        <v>12</v>
      </c>
      <c r="F1447" s="9"/>
      <c r="G1447" s="9"/>
      <c r="H1447" s="9"/>
      <c r="I1447" s="9"/>
      <c r="J1447" s="9"/>
      <c r="K1447" s="9"/>
      <c r="L1447" s="9"/>
      <c r="M1447" s="9"/>
      <c r="N1447" s="9"/>
      <c r="O1447" s="9"/>
      <c r="P1447" s="9"/>
      <c r="Q1447" s="9"/>
      <c r="R1447" s="9"/>
      <c r="U1447" s="72">
        <v>0</v>
      </c>
    </row>
    <row r="1448" spans="1:21">
      <c r="A1448" s="9" t="s">
        <v>105</v>
      </c>
      <c r="B1448" s="74" t="s">
        <v>261</v>
      </c>
      <c r="C1448" s="36" t="str">
        <f t="shared" si="109"/>
        <v>Central WA (Grant-Kittitas-Klickitat-Skamania-Yakima)</v>
      </c>
      <c r="D1448" s="5" t="s">
        <v>76</v>
      </c>
      <c r="E1448" s="6" t="s">
        <v>13</v>
      </c>
      <c r="F1448" s="9"/>
      <c r="G1448" s="9"/>
      <c r="H1448" s="9"/>
      <c r="I1448" s="9"/>
      <c r="J1448" s="9"/>
      <c r="K1448" s="9"/>
      <c r="L1448" s="9"/>
      <c r="M1448" s="9"/>
      <c r="N1448" s="9"/>
      <c r="O1448" s="9"/>
      <c r="P1448" s="9"/>
      <c r="Q1448" s="9"/>
      <c r="R1448" s="9"/>
      <c r="U1448" s="72">
        <v>1591</v>
      </c>
    </row>
    <row r="1449" spans="1:21">
      <c r="A1449" s="9" t="s">
        <v>105</v>
      </c>
      <c r="B1449" s="74" t="s">
        <v>261</v>
      </c>
      <c r="C1449" s="36" t="str">
        <f t="shared" si="109"/>
        <v>Rural SW WA (Cowlitz-Grays Harbor -Lewis - Mason -Pacific-Wahkiakum)</v>
      </c>
      <c r="D1449" s="5" t="s">
        <v>77</v>
      </c>
      <c r="E1449" s="6" t="s">
        <v>14</v>
      </c>
      <c r="F1449" s="9"/>
      <c r="G1449" s="9"/>
      <c r="H1449" s="9"/>
      <c r="I1449" s="9"/>
      <c r="J1449" s="9"/>
      <c r="K1449" s="9"/>
      <c r="L1449" s="9"/>
      <c r="M1449" s="9"/>
      <c r="N1449" s="9"/>
      <c r="O1449" s="9"/>
      <c r="P1449" s="9"/>
      <c r="Q1449" s="9"/>
      <c r="R1449" s="9"/>
      <c r="U1449" s="72">
        <v>810</v>
      </c>
    </row>
    <row r="1450" spans="1:21">
      <c r="A1450" s="9" t="s">
        <v>105</v>
      </c>
      <c r="B1450" s="74" t="s">
        <v>261</v>
      </c>
      <c r="C1450" s="36" t="str">
        <f t="shared" si="109"/>
        <v>Skagit-San Juan -Island</v>
      </c>
      <c r="D1450" s="5" t="s">
        <v>78</v>
      </c>
      <c r="E1450" s="7" t="s">
        <v>15</v>
      </c>
      <c r="F1450" s="9"/>
      <c r="G1450" s="9"/>
      <c r="H1450" s="9"/>
      <c r="I1450" s="9"/>
      <c r="J1450" s="9"/>
      <c r="K1450" s="9"/>
      <c r="L1450" s="9"/>
      <c r="M1450" s="9"/>
      <c r="N1450" s="9"/>
      <c r="O1450" s="9"/>
      <c r="P1450" s="9"/>
      <c r="Q1450" s="9"/>
      <c r="R1450" s="9"/>
      <c r="U1450" s="72">
        <v>858</v>
      </c>
    </row>
    <row r="1451" spans="1:21">
      <c r="A1451" s="9" t="s">
        <v>105</v>
      </c>
      <c r="B1451" s="74" t="s">
        <v>261</v>
      </c>
      <c r="C1451" s="36" t="str">
        <f t="shared" si="109"/>
        <v>Clallam-Jefferson-Kitsap</v>
      </c>
      <c r="D1451" s="5" t="s">
        <v>79</v>
      </c>
      <c r="E1451" s="6" t="s">
        <v>16</v>
      </c>
      <c r="F1451" s="9"/>
      <c r="G1451" s="9"/>
      <c r="H1451" s="9"/>
      <c r="I1451" s="9"/>
      <c r="J1451" s="9"/>
      <c r="K1451" s="9"/>
      <c r="L1451" s="9"/>
      <c r="M1451" s="9"/>
      <c r="N1451" s="9"/>
      <c r="O1451" s="9"/>
      <c r="P1451" s="9"/>
      <c r="Q1451" s="9"/>
      <c r="R1451" s="9"/>
      <c r="U1451" s="72">
        <v>176</v>
      </c>
    </row>
    <row r="1452" spans="1:21">
      <c r="A1452" s="9" t="s">
        <v>105</v>
      </c>
      <c r="B1452" s="74" t="s">
        <v>261</v>
      </c>
      <c r="C1452" s="36" t="str">
        <f t="shared" si="109"/>
        <v>King</v>
      </c>
      <c r="D1452" s="4" t="s">
        <v>80</v>
      </c>
      <c r="E1452" s="7" t="s">
        <v>17</v>
      </c>
      <c r="F1452" s="9"/>
      <c r="G1452" s="9"/>
      <c r="H1452" s="9"/>
      <c r="I1452" s="9"/>
      <c r="J1452" s="9"/>
      <c r="K1452" s="9"/>
      <c r="L1452" s="9"/>
      <c r="M1452" s="9"/>
      <c r="N1452" s="9"/>
      <c r="O1452" s="9"/>
      <c r="P1452" s="9"/>
      <c r="Q1452" s="9"/>
      <c r="R1452" s="9"/>
      <c r="U1452" s="72">
        <v>24970</v>
      </c>
    </row>
    <row r="1453" spans="1:21">
      <c r="A1453" s="9" t="s">
        <v>105</v>
      </c>
      <c r="B1453" s="74" t="s">
        <v>261</v>
      </c>
      <c r="C1453" s="36" t="str">
        <f t="shared" si="109"/>
        <v>Clallam-Jefferson-Kitsap</v>
      </c>
      <c r="D1453" s="5" t="s">
        <v>81</v>
      </c>
      <c r="E1453" s="7" t="s">
        <v>18</v>
      </c>
      <c r="F1453" s="9"/>
      <c r="G1453" s="9"/>
      <c r="H1453" s="9"/>
      <c r="I1453" s="9"/>
      <c r="J1453" s="9"/>
      <c r="K1453" s="9"/>
      <c r="L1453" s="9"/>
      <c r="M1453" s="9"/>
      <c r="N1453" s="9"/>
      <c r="O1453" s="9"/>
      <c r="P1453" s="9"/>
      <c r="Q1453" s="9"/>
      <c r="R1453" s="9"/>
      <c r="U1453" s="72">
        <v>2985</v>
      </c>
    </row>
    <row r="1454" spans="1:21">
      <c r="A1454" s="9" t="s">
        <v>105</v>
      </c>
      <c r="B1454" s="74" t="s">
        <v>261</v>
      </c>
      <c r="C1454" s="36" t="str">
        <f t="shared" si="109"/>
        <v>Central WA (Grant-Kittitas-Klickitat-Skamania-Yakima)</v>
      </c>
      <c r="D1454" s="5" t="s">
        <v>82</v>
      </c>
      <c r="E1454" s="7" t="s">
        <v>19</v>
      </c>
      <c r="F1454" s="9"/>
      <c r="G1454" s="9"/>
      <c r="H1454" s="9"/>
      <c r="I1454" s="9"/>
      <c r="J1454" s="9"/>
      <c r="K1454" s="9"/>
      <c r="L1454" s="9"/>
      <c r="M1454" s="9"/>
      <c r="N1454" s="9"/>
      <c r="O1454" s="9"/>
      <c r="P1454" s="9"/>
      <c r="Q1454" s="9"/>
      <c r="R1454" s="9"/>
      <c r="U1454" s="72">
        <v>407</v>
      </c>
    </row>
    <row r="1455" spans="1:21">
      <c r="A1455" s="9" t="s">
        <v>105</v>
      </c>
      <c r="B1455" s="74" t="s">
        <v>261</v>
      </c>
      <c r="C1455" s="36" t="str">
        <f t="shared" si="109"/>
        <v>Central WA (Grant-Kittitas-Klickitat-Skamania-Yakima)</v>
      </c>
      <c r="D1455" s="5" t="s">
        <v>83</v>
      </c>
      <c r="E1455" s="7" t="s">
        <v>20</v>
      </c>
      <c r="F1455" s="9"/>
      <c r="G1455" s="9"/>
      <c r="H1455" s="9"/>
      <c r="I1455" s="9"/>
      <c r="J1455" s="9"/>
      <c r="K1455" s="9"/>
      <c r="L1455" s="9"/>
      <c r="M1455" s="9"/>
      <c r="N1455" s="9"/>
      <c r="O1455" s="9"/>
      <c r="P1455" s="9"/>
      <c r="Q1455" s="9"/>
      <c r="R1455" s="9"/>
      <c r="U1455" s="72">
        <v>41</v>
      </c>
    </row>
    <row r="1456" spans="1:21">
      <c r="A1456" s="9" t="s">
        <v>105</v>
      </c>
      <c r="B1456" s="74" t="s">
        <v>261</v>
      </c>
      <c r="C1456" s="36" t="str">
        <f t="shared" si="109"/>
        <v>Rural SW WA (Cowlitz-Grays Harbor -Lewis - Mason -Pacific-Wahkiakum)</v>
      </c>
      <c r="D1456" s="5" t="s">
        <v>84</v>
      </c>
      <c r="E1456" s="7" t="s">
        <v>21</v>
      </c>
      <c r="F1456" s="9"/>
      <c r="G1456" s="9"/>
      <c r="H1456" s="9"/>
      <c r="I1456" s="9"/>
      <c r="J1456" s="9"/>
      <c r="K1456" s="9"/>
      <c r="L1456" s="9"/>
      <c r="M1456" s="9"/>
      <c r="N1456" s="9"/>
      <c r="O1456" s="9"/>
      <c r="P1456" s="9"/>
      <c r="Q1456" s="9"/>
      <c r="R1456" s="9"/>
      <c r="U1456" s="72">
        <v>850</v>
      </c>
    </row>
    <row r="1457" spans="1:21">
      <c r="A1457" s="9" t="s">
        <v>105</v>
      </c>
      <c r="B1457" s="74" t="s">
        <v>261</v>
      </c>
      <c r="C1457" s="36" t="str">
        <f t="shared" si="109"/>
        <v>NE WA (Ferry, Stevens, Lincoln, Pend Orielle)</v>
      </c>
      <c r="D1457" s="5" t="s">
        <v>85</v>
      </c>
      <c r="E1457" s="7" t="s">
        <v>22</v>
      </c>
      <c r="F1457" s="9"/>
      <c r="G1457" s="9"/>
      <c r="H1457" s="9"/>
      <c r="I1457" s="9"/>
      <c r="J1457" s="9"/>
      <c r="K1457" s="9"/>
      <c r="L1457" s="9"/>
      <c r="M1457" s="9"/>
      <c r="N1457" s="9"/>
      <c r="O1457" s="9"/>
      <c r="P1457" s="9"/>
      <c r="Q1457" s="9"/>
      <c r="R1457" s="9"/>
      <c r="U1457" s="72">
        <v>92</v>
      </c>
    </row>
    <row r="1458" spans="1:21">
      <c r="A1458" s="9" t="s">
        <v>105</v>
      </c>
      <c r="B1458" s="74" t="s">
        <v>261</v>
      </c>
      <c r="C1458" s="36" t="str">
        <f t="shared" si="109"/>
        <v>Rural SW WA (Cowlitz-Grays Harbor -Lewis - Mason -Pacific-Wahkiakum)</v>
      </c>
      <c r="D1458" s="5" t="s">
        <v>86</v>
      </c>
      <c r="E1458" s="7" t="s">
        <v>23</v>
      </c>
      <c r="F1458" s="9"/>
      <c r="G1458" s="9"/>
      <c r="H1458" s="9"/>
      <c r="I1458" s="9"/>
      <c r="J1458" s="9"/>
      <c r="K1458" s="9"/>
      <c r="L1458" s="9"/>
      <c r="M1458" s="9"/>
      <c r="N1458" s="9"/>
      <c r="O1458" s="9"/>
      <c r="P1458" s="9"/>
      <c r="Q1458" s="9"/>
      <c r="R1458" s="9"/>
      <c r="U1458" s="72">
        <v>698</v>
      </c>
    </row>
    <row r="1459" spans="1:21">
      <c r="A1459" s="9" t="s">
        <v>105</v>
      </c>
      <c r="B1459" s="74" t="s">
        <v>261</v>
      </c>
      <c r="C1459" s="36" t="str">
        <f t="shared" si="109"/>
        <v>Chelan-Douglas-Okanogan</v>
      </c>
      <c r="D1459" s="5" t="s">
        <v>87</v>
      </c>
      <c r="E1459" s="7" t="s">
        <v>24</v>
      </c>
      <c r="F1459" s="9"/>
      <c r="G1459" s="9"/>
      <c r="H1459" s="9"/>
      <c r="I1459" s="9"/>
      <c r="J1459" s="9"/>
      <c r="K1459" s="9"/>
      <c r="L1459" s="9"/>
      <c r="M1459" s="9"/>
      <c r="N1459" s="9"/>
      <c r="O1459" s="9"/>
      <c r="P1459" s="9"/>
      <c r="Q1459" s="9"/>
      <c r="R1459" s="9"/>
      <c r="U1459" s="72">
        <v>537</v>
      </c>
    </row>
    <row r="1460" spans="1:21">
      <c r="A1460" s="9" t="s">
        <v>105</v>
      </c>
      <c r="B1460" s="74" t="s">
        <v>261</v>
      </c>
      <c r="C1460" s="36" t="str">
        <f t="shared" si="109"/>
        <v>Rural SW WA (Cowlitz-Grays Harbor -Lewis - Mason -Pacific-Wahkiakum)</v>
      </c>
      <c r="D1460" s="5" t="s">
        <v>88</v>
      </c>
      <c r="E1460" s="7" t="s">
        <v>25</v>
      </c>
      <c r="F1460" s="9"/>
      <c r="G1460" s="9"/>
      <c r="H1460" s="9"/>
      <c r="I1460" s="9"/>
      <c r="J1460" s="9"/>
      <c r="K1460" s="9"/>
      <c r="L1460" s="9"/>
      <c r="M1460" s="9"/>
      <c r="N1460" s="9"/>
      <c r="O1460" s="9"/>
      <c r="P1460" s="9"/>
      <c r="Q1460" s="9"/>
      <c r="R1460" s="9"/>
      <c r="U1460" s="72">
        <v>109</v>
      </c>
    </row>
    <row r="1461" spans="1:21">
      <c r="A1461" s="9" t="s">
        <v>105</v>
      </c>
      <c r="B1461" s="74" t="s">
        <v>261</v>
      </c>
      <c r="C1461" s="36" t="str">
        <f t="shared" si="109"/>
        <v>NE WA (Ferry, Stevens, Lincoln, Pend Orielle)</v>
      </c>
      <c r="D1461" s="5" t="s">
        <v>89</v>
      </c>
      <c r="E1461" s="7" t="s">
        <v>26</v>
      </c>
      <c r="F1461" s="9"/>
      <c r="G1461" s="9"/>
      <c r="H1461" s="9"/>
      <c r="I1461" s="9"/>
      <c r="J1461" s="9"/>
      <c r="K1461" s="9"/>
      <c r="L1461" s="9"/>
      <c r="M1461" s="9"/>
      <c r="N1461" s="9"/>
      <c r="O1461" s="9"/>
      <c r="P1461" s="9"/>
      <c r="Q1461" s="9"/>
      <c r="R1461" s="9"/>
      <c r="U1461" s="72">
        <v>119</v>
      </c>
    </row>
    <row r="1462" spans="1:21">
      <c r="A1462" s="9" t="s">
        <v>105</v>
      </c>
      <c r="B1462" s="74" t="s">
        <v>261</v>
      </c>
      <c r="C1462" s="36" t="str">
        <f t="shared" si="109"/>
        <v>Pierce</v>
      </c>
      <c r="D1462" s="5" t="s">
        <v>90</v>
      </c>
      <c r="E1462" s="7" t="s">
        <v>27</v>
      </c>
      <c r="F1462" s="9"/>
      <c r="G1462" s="9"/>
      <c r="H1462" s="9"/>
      <c r="I1462" s="9"/>
      <c r="J1462" s="9"/>
      <c r="K1462" s="9"/>
      <c r="L1462" s="9"/>
      <c r="M1462" s="9"/>
      <c r="N1462" s="9"/>
      <c r="O1462" s="9"/>
      <c r="P1462" s="9"/>
      <c r="Q1462" s="9"/>
      <c r="R1462" s="9"/>
      <c r="U1462" s="72">
        <v>11268</v>
      </c>
    </row>
    <row r="1463" spans="1:21">
      <c r="A1463" s="9" t="s">
        <v>105</v>
      </c>
      <c r="B1463" s="74" t="s">
        <v>261</v>
      </c>
      <c r="C1463" s="36" t="str">
        <f t="shared" si="109"/>
        <v>Skagit-San Juan -Island</v>
      </c>
      <c r="D1463" s="5" t="s">
        <v>91</v>
      </c>
      <c r="E1463" s="7" t="s">
        <v>28</v>
      </c>
      <c r="F1463" s="9"/>
      <c r="G1463" s="9"/>
      <c r="H1463" s="9"/>
      <c r="I1463" s="9"/>
      <c r="J1463" s="9"/>
      <c r="K1463" s="9"/>
      <c r="L1463" s="9"/>
      <c r="M1463" s="9"/>
      <c r="N1463" s="9"/>
      <c r="O1463" s="9"/>
      <c r="P1463" s="9"/>
      <c r="Q1463" s="9"/>
      <c r="R1463" s="9"/>
      <c r="U1463" s="72">
        <v>64</v>
      </c>
    </row>
    <row r="1464" spans="1:21">
      <c r="A1464" s="9" t="s">
        <v>105</v>
      </c>
      <c r="B1464" s="74" t="s">
        <v>261</v>
      </c>
      <c r="C1464" s="36" t="str">
        <f t="shared" si="109"/>
        <v>Skagit-San Juan -Island</v>
      </c>
      <c r="D1464" s="5" t="s">
        <v>92</v>
      </c>
      <c r="E1464" s="7" t="s">
        <v>29</v>
      </c>
      <c r="F1464" s="9"/>
      <c r="G1464" s="9"/>
      <c r="H1464" s="9"/>
      <c r="I1464" s="9"/>
      <c r="J1464" s="9"/>
      <c r="K1464" s="9"/>
      <c r="L1464" s="9"/>
      <c r="M1464" s="9"/>
      <c r="N1464" s="9"/>
      <c r="O1464" s="9"/>
      <c r="P1464" s="9"/>
      <c r="Q1464" s="9"/>
      <c r="R1464" s="9"/>
      <c r="U1464" s="72">
        <v>1425</v>
      </c>
    </row>
    <row r="1465" spans="1:21">
      <c r="A1465" s="9" t="s">
        <v>105</v>
      </c>
      <c r="B1465" s="74" t="s">
        <v>261</v>
      </c>
      <c r="C1465" s="36" t="str">
        <f t="shared" si="109"/>
        <v>Central WA (Grant-Kittitas-Klickitat-Skamania-Yakima)</v>
      </c>
      <c r="D1465" s="5" t="s">
        <v>93</v>
      </c>
      <c r="E1465" s="7" t="s">
        <v>30</v>
      </c>
      <c r="F1465" s="9"/>
      <c r="G1465" s="9"/>
      <c r="H1465" s="9"/>
      <c r="I1465" s="9"/>
      <c r="J1465" s="9"/>
      <c r="K1465" s="9"/>
      <c r="L1465" s="9"/>
      <c r="M1465" s="9"/>
      <c r="N1465" s="9"/>
      <c r="O1465" s="9"/>
      <c r="P1465" s="9"/>
      <c r="Q1465" s="9"/>
      <c r="R1465" s="9"/>
      <c r="U1465" s="72">
        <v>50</v>
      </c>
    </row>
    <row r="1466" spans="1:21">
      <c r="A1466" s="9" t="s">
        <v>105</v>
      </c>
      <c r="B1466" s="74" t="s">
        <v>261</v>
      </c>
      <c r="C1466" s="36" t="str">
        <f t="shared" si="109"/>
        <v>Snohomish</v>
      </c>
      <c r="D1466" s="5" t="s">
        <v>94</v>
      </c>
      <c r="E1466" s="7" t="s">
        <v>31</v>
      </c>
      <c r="F1466" s="9"/>
      <c r="G1466" s="9"/>
      <c r="H1466" s="9"/>
      <c r="I1466" s="9"/>
      <c r="J1466" s="9"/>
      <c r="K1466" s="9"/>
      <c r="L1466" s="9"/>
      <c r="M1466" s="9"/>
      <c r="N1466" s="9"/>
      <c r="O1466" s="9"/>
      <c r="P1466" s="9"/>
      <c r="Q1466" s="9"/>
      <c r="R1466" s="9"/>
      <c r="U1466" s="72">
        <v>9209</v>
      </c>
    </row>
    <row r="1467" spans="1:21">
      <c r="A1467" s="9" t="s">
        <v>105</v>
      </c>
      <c r="B1467" s="74" t="s">
        <v>261</v>
      </c>
      <c r="C1467" s="36" t="str">
        <f t="shared" si="109"/>
        <v>Spokane</v>
      </c>
      <c r="D1467" s="5" t="s">
        <v>95</v>
      </c>
      <c r="E1467" s="7" t="s">
        <v>32</v>
      </c>
      <c r="F1467" s="9"/>
      <c r="G1467" s="9"/>
      <c r="H1467" s="9"/>
      <c r="I1467" s="9"/>
      <c r="J1467" s="9"/>
      <c r="K1467" s="9"/>
      <c r="L1467" s="9"/>
      <c r="M1467" s="9"/>
      <c r="N1467" s="9"/>
      <c r="O1467" s="9"/>
      <c r="P1467" s="9"/>
      <c r="Q1467" s="9"/>
      <c r="R1467" s="9"/>
      <c r="U1467" s="72">
        <v>5958</v>
      </c>
    </row>
    <row r="1468" spans="1:21">
      <c r="A1468" s="9" t="s">
        <v>105</v>
      </c>
      <c r="B1468" s="74" t="s">
        <v>261</v>
      </c>
      <c r="C1468" s="36" t="str">
        <f t="shared" si="109"/>
        <v>NE WA (Ferry, Stevens, Lincoln, Pend Orielle)</v>
      </c>
      <c r="D1468" s="5" t="s">
        <v>96</v>
      </c>
      <c r="E1468" s="7" t="s">
        <v>33</v>
      </c>
      <c r="F1468" s="9"/>
      <c r="G1468" s="9"/>
      <c r="H1468" s="9"/>
      <c r="I1468" s="9"/>
      <c r="J1468" s="9"/>
      <c r="K1468" s="9"/>
      <c r="L1468" s="9"/>
      <c r="M1468" s="9"/>
      <c r="N1468" s="9"/>
      <c r="O1468" s="9"/>
      <c r="P1468" s="9"/>
      <c r="Q1468" s="9"/>
      <c r="R1468" s="9"/>
      <c r="U1468" s="72">
        <v>438</v>
      </c>
    </row>
    <row r="1469" spans="1:21">
      <c r="A1469" s="9" t="s">
        <v>105</v>
      </c>
      <c r="B1469" s="74" t="s">
        <v>261</v>
      </c>
      <c r="C1469" s="36" t="str">
        <f t="shared" si="109"/>
        <v>Thurston</v>
      </c>
      <c r="D1469" s="5" t="s">
        <v>97</v>
      </c>
      <c r="E1469" s="7" t="s">
        <v>34</v>
      </c>
      <c r="F1469" s="9"/>
      <c r="G1469" s="9"/>
      <c r="H1469" s="9"/>
      <c r="I1469" s="9"/>
      <c r="J1469" s="9"/>
      <c r="K1469" s="9"/>
      <c r="L1469" s="9"/>
      <c r="M1469" s="9"/>
      <c r="N1469" s="9"/>
      <c r="O1469" s="9"/>
      <c r="P1469" s="9"/>
      <c r="Q1469" s="9"/>
      <c r="R1469" s="9"/>
      <c r="U1469" s="72">
        <v>3111</v>
      </c>
    </row>
    <row r="1470" spans="1:21">
      <c r="A1470" s="9" t="s">
        <v>105</v>
      </c>
      <c r="B1470" s="74" t="s">
        <v>261</v>
      </c>
      <c r="C1470" s="36" t="str">
        <f t="shared" si="109"/>
        <v>Rural SW WA (Cowlitz-Grays Harbor -Lewis - Mason -Pacific-Wahkiakum)</v>
      </c>
      <c r="D1470" s="5" t="s">
        <v>98</v>
      </c>
      <c r="E1470" s="7" t="s">
        <v>35</v>
      </c>
      <c r="F1470" s="9"/>
      <c r="G1470" s="9"/>
      <c r="H1470" s="9"/>
      <c r="I1470" s="9"/>
      <c r="J1470" s="9"/>
      <c r="K1470" s="9"/>
      <c r="L1470" s="9"/>
      <c r="M1470" s="9"/>
      <c r="N1470" s="9"/>
      <c r="O1470" s="9"/>
      <c r="P1470" s="9"/>
      <c r="Q1470" s="9"/>
      <c r="R1470" s="9"/>
      <c r="U1470" s="72">
        <v>34</v>
      </c>
    </row>
    <row r="1471" spans="1:21">
      <c r="A1471" s="9" t="s">
        <v>105</v>
      </c>
      <c r="B1471" s="74" t="s">
        <v>261</v>
      </c>
      <c r="C1471" s="36" t="str">
        <f t="shared" si="109"/>
        <v>SE WA (Adams-Asotin-Columia-Garfield-Walla Walla-Whitman)</v>
      </c>
      <c r="D1471" s="5" t="s">
        <v>99</v>
      </c>
      <c r="E1471" s="7" t="s">
        <v>36</v>
      </c>
      <c r="F1471" s="9"/>
      <c r="G1471" s="9"/>
      <c r="H1471" s="9"/>
      <c r="I1471" s="9"/>
      <c r="J1471" s="9"/>
      <c r="K1471" s="9"/>
      <c r="L1471" s="9"/>
      <c r="M1471" s="9"/>
      <c r="N1471" s="9"/>
      <c r="O1471" s="9"/>
      <c r="P1471" s="9"/>
      <c r="Q1471" s="9"/>
      <c r="R1471" s="9"/>
      <c r="U1471" s="72">
        <v>692</v>
      </c>
    </row>
    <row r="1472" spans="1:21">
      <c r="A1472" s="9" t="s">
        <v>105</v>
      </c>
      <c r="B1472" s="74" t="s">
        <v>261</v>
      </c>
      <c r="C1472" s="36" t="str">
        <f t="shared" si="109"/>
        <v>Whatcom</v>
      </c>
      <c r="D1472" s="5" t="s">
        <v>100</v>
      </c>
      <c r="E1472" s="7" t="s">
        <v>37</v>
      </c>
      <c r="F1472" s="9"/>
      <c r="G1472" s="9"/>
      <c r="H1472" s="9"/>
      <c r="I1472" s="9"/>
      <c r="J1472" s="9"/>
      <c r="K1472" s="9"/>
      <c r="L1472" s="9"/>
      <c r="M1472" s="9"/>
      <c r="N1472" s="9"/>
      <c r="O1472" s="9"/>
      <c r="P1472" s="9"/>
      <c r="Q1472" s="9"/>
      <c r="R1472" s="9"/>
      <c r="U1472" s="72">
        <v>2256</v>
      </c>
    </row>
    <row r="1473" spans="1:21">
      <c r="A1473" s="9" t="s">
        <v>105</v>
      </c>
      <c r="B1473" s="74" t="s">
        <v>261</v>
      </c>
      <c r="C1473" s="36" t="str">
        <f t="shared" si="109"/>
        <v>SE WA (Adams-Asotin-Columia-Garfield-Walla Walla-Whitman)</v>
      </c>
      <c r="D1473" s="5" t="s">
        <v>101</v>
      </c>
      <c r="E1473" s="7" t="s">
        <v>38</v>
      </c>
      <c r="F1473" s="9"/>
      <c r="G1473" s="9"/>
      <c r="H1473" s="9"/>
      <c r="I1473" s="9"/>
      <c r="J1473" s="9"/>
      <c r="K1473" s="9"/>
      <c r="L1473" s="9"/>
      <c r="M1473" s="9"/>
      <c r="N1473" s="9"/>
      <c r="O1473" s="9"/>
      <c r="P1473" s="9"/>
      <c r="Q1473" s="9"/>
      <c r="R1473" s="9"/>
      <c r="U1473" s="72">
        <v>461</v>
      </c>
    </row>
    <row r="1474" spans="1:21" s="19" customFormat="1">
      <c r="A1474" s="19" t="s">
        <v>105</v>
      </c>
      <c r="B1474" s="75" t="s">
        <v>261</v>
      </c>
      <c r="C1474" s="19" t="str">
        <f t="shared" si="109"/>
        <v>Central WA (Grant-Kittitas-Klickitat-Skamania-Yakima)</v>
      </c>
      <c r="D1474" s="38" t="s">
        <v>102</v>
      </c>
      <c r="E1474" s="39" t="s">
        <v>39</v>
      </c>
      <c r="S1474" s="48"/>
      <c r="T1474" s="48"/>
      <c r="U1474" s="73">
        <v>4117</v>
      </c>
    </row>
    <row r="1475" spans="1:21">
      <c r="A1475" s="9" t="s">
        <v>106</v>
      </c>
      <c r="B1475" s="74" t="s">
        <v>261</v>
      </c>
      <c r="C1475" s="36" t="str">
        <f t="shared" si="109"/>
        <v>SE WA (Adams-Asotin-Columia-Garfield-Walla Walla-Whitman)</v>
      </c>
      <c r="D1475" s="5" t="s">
        <v>64</v>
      </c>
      <c r="E1475" s="7" t="s">
        <v>1</v>
      </c>
      <c r="F1475" s="9"/>
      <c r="G1475" s="9"/>
      <c r="H1475" s="9"/>
      <c r="I1475" s="9"/>
      <c r="J1475" s="9"/>
      <c r="K1475" s="9"/>
      <c r="L1475" s="9"/>
      <c r="M1475" s="9"/>
      <c r="N1475" s="9"/>
      <c r="O1475" s="9"/>
      <c r="P1475" s="9"/>
      <c r="Q1475" s="9"/>
      <c r="R1475" s="9"/>
      <c r="U1475" s="72">
        <v>399</v>
      </c>
    </row>
    <row r="1476" spans="1:21">
      <c r="A1476" s="9" t="s">
        <v>106</v>
      </c>
      <c r="B1476" s="74" t="s">
        <v>261</v>
      </c>
      <c r="C1476" s="36" t="str">
        <f t="shared" si="109"/>
        <v>SE WA (Adams-Asotin-Columia-Garfield-Walla Walla-Whitman)</v>
      </c>
      <c r="D1476" s="5" t="s">
        <v>65</v>
      </c>
      <c r="E1476" s="7" t="s">
        <v>2</v>
      </c>
      <c r="F1476" s="9"/>
      <c r="G1476" s="9"/>
      <c r="H1476" s="9"/>
      <c r="I1476" s="9"/>
      <c r="J1476" s="9"/>
      <c r="K1476" s="9"/>
      <c r="L1476" s="9"/>
      <c r="M1476" s="9"/>
      <c r="N1476" s="9"/>
      <c r="O1476" s="9"/>
      <c r="P1476" s="9"/>
      <c r="Q1476" s="9"/>
      <c r="R1476" s="9"/>
      <c r="U1476" s="72">
        <v>17</v>
      </c>
    </row>
    <row r="1477" spans="1:21">
      <c r="A1477" s="9" t="s">
        <v>106</v>
      </c>
      <c r="B1477" s="74" t="s">
        <v>261</v>
      </c>
      <c r="C1477" s="36" t="str">
        <f t="shared" si="109"/>
        <v>Benton-Franklin</v>
      </c>
      <c r="D1477" s="5" t="s">
        <v>66</v>
      </c>
      <c r="E1477" s="7" t="s">
        <v>3</v>
      </c>
      <c r="F1477" s="9"/>
      <c r="G1477" s="9"/>
      <c r="H1477" s="9"/>
      <c r="I1477" s="9"/>
      <c r="J1477" s="9"/>
      <c r="K1477" s="9"/>
      <c r="L1477" s="9"/>
      <c r="M1477" s="9"/>
      <c r="N1477" s="9"/>
      <c r="O1477" s="9"/>
      <c r="P1477" s="9"/>
      <c r="Q1477" s="9"/>
      <c r="R1477" s="9"/>
      <c r="U1477" s="72">
        <v>2503</v>
      </c>
    </row>
    <row r="1478" spans="1:21">
      <c r="A1478" s="9" t="s">
        <v>106</v>
      </c>
      <c r="B1478" s="74" t="s">
        <v>261</v>
      </c>
      <c r="C1478" s="36" t="str">
        <f t="shared" si="109"/>
        <v>Chelan-Douglas-Okanogan</v>
      </c>
      <c r="D1478" s="5" t="s">
        <v>67</v>
      </c>
      <c r="E1478" s="7" t="s">
        <v>4</v>
      </c>
      <c r="F1478" s="9"/>
      <c r="G1478" s="9"/>
      <c r="H1478" s="9"/>
      <c r="I1478" s="9"/>
      <c r="J1478" s="9"/>
      <c r="K1478" s="9"/>
      <c r="L1478" s="9"/>
      <c r="M1478" s="9"/>
      <c r="N1478" s="9"/>
      <c r="O1478" s="9"/>
      <c r="P1478" s="9"/>
      <c r="Q1478" s="9"/>
      <c r="R1478" s="9"/>
      <c r="U1478" s="72">
        <v>897</v>
      </c>
    </row>
    <row r="1479" spans="1:21">
      <c r="A1479" s="9" t="s">
        <v>106</v>
      </c>
      <c r="B1479" s="74" t="s">
        <v>261</v>
      </c>
      <c r="C1479" s="36" t="str">
        <f t="shared" si="109"/>
        <v>Clallam-Jefferson-Kitsap</v>
      </c>
      <c r="D1479" s="5" t="s">
        <v>68</v>
      </c>
      <c r="E1479" s="7" t="s">
        <v>5</v>
      </c>
      <c r="F1479" s="9"/>
      <c r="G1479" s="9"/>
      <c r="H1479" s="9"/>
      <c r="I1479" s="9"/>
      <c r="J1479" s="9"/>
      <c r="K1479" s="9"/>
      <c r="L1479" s="9"/>
      <c r="M1479" s="9"/>
      <c r="N1479" s="9"/>
      <c r="O1479" s="9"/>
      <c r="P1479" s="9"/>
      <c r="Q1479" s="9"/>
      <c r="R1479" s="9"/>
      <c r="U1479" s="72">
        <v>659</v>
      </c>
    </row>
    <row r="1480" spans="1:21">
      <c r="A1480" s="9" t="s">
        <v>106</v>
      </c>
      <c r="B1480" s="74" t="s">
        <v>261</v>
      </c>
      <c r="C1480" s="36" t="str">
        <f t="shared" si="109"/>
        <v>Clark</v>
      </c>
      <c r="D1480" s="5" t="s">
        <v>69</v>
      </c>
      <c r="E1480" s="6" t="s">
        <v>6</v>
      </c>
      <c r="F1480" s="9"/>
      <c r="G1480" s="9"/>
      <c r="H1480" s="9"/>
      <c r="I1480" s="9"/>
      <c r="J1480" s="9"/>
      <c r="K1480" s="9"/>
      <c r="L1480" s="9"/>
      <c r="M1480" s="9"/>
      <c r="N1480" s="9"/>
      <c r="O1480" s="9"/>
      <c r="P1480" s="9"/>
      <c r="Q1480" s="9"/>
      <c r="R1480" s="9"/>
      <c r="U1480" s="72">
        <v>4805</v>
      </c>
    </row>
    <row r="1481" spans="1:21">
      <c r="A1481" s="9" t="s">
        <v>106</v>
      </c>
      <c r="B1481" s="74" t="s">
        <v>261</v>
      </c>
      <c r="C1481" s="36" t="str">
        <f t="shared" si="109"/>
        <v>SE WA (Adams-Asotin-Columia-Garfield-Walla Walla-Whitman)</v>
      </c>
      <c r="D1481" s="5" t="s">
        <v>70</v>
      </c>
      <c r="E1481" s="6" t="s">
        <v>7</v>
      </c>
      <c r="F1481" s="9"/>
      <c r="G1481" s="9"/>
      <c r="H1481" s="9"/>
      <c r="I1481" s="9"/>
      <c r="J1481" s="9"/>
      <c r="K1481" s="9"/>
      <c r="L1481" s="9"/>
      <c r="M1481" s="9"/>
      <c r="N1481" s="9"/>
      <c r="O1481" s="9"/>
      <c r="P1481" s="9"/>
      <c r="Q1481" s="9"/>
      <c r="R1481" s="9"/>
      <c r="U1481" s="72">
        <v>33</v>
      </c>
    </row>
    <row r="1482" spans="1:21">
      <c r="A1482" s="9" t="s">
        <v>106</v>
      </c>
      <c r="B1482" s="74" t="s">
        <v>261</v>
      </c>
      <c r="C1482" s="36" t="str">
        <f t="shared" si="109"/>
        <v>Rural SW WA (Cowlitz-Grays Harbor -Lewis - Mason -Pacific-Wahkiakum)</v>
      </c>
      <c r="D1482" s="5" t="s">
        <v>71</v>
      </c>
      <c r="E1482" s="6" t="s">
        <v>8</v>
      </c>
      <c r="F1482" s="9"/>
      <c r="G1482" s="9"/>
      <c r="H1482" s="9"/>
      <c r="I1482" s="9"/>
      <c r="J1482" s="9"/>
      <c r="K1482" s="9"/>
      <c r="L1482" s="9"/>
      <c r="M1482" s="9"/>
      <c r="N1482" s="9"/>
      <c r="O1482" s="9"/>
      <c r="P1482" s="9"/>
      <c r="Q1482" s="9"/>
      <c r="R1482" s="9"/>
      <c r="U1482" s="72">
        <v>1131</v>
      </c>
    </row>
    <row r="1483" spans="1:21">
      <c r="A1483" s="9" t="s">
        <v>106</v>
      </c>
      <c r="B1483" s="74" t="s">
        <v>261</v>
      </c>
      <c r="C1483" s="36" t="str">
        <f t="shared" si="109"/>
        <v>Chelan-Douglas-Okanogan</v>
      </c>
      <c r="D1483" s="5" t="s">
        <v>72</v>
      </c>
      <c r="E1483" s="6" t="s">
        <v>9</v>
      </c>
      <c r="F1483" s="9"/>
      <c r="G1483" s="9"/>
      <c r="H1483" s="9"/>
      <c r="I1483" s="9"/>
      <c r="J1483" s="9"/>
      <c r="K1483" s="9"/>
      <c r="L1483" s="9"/>
      <c r="M1483" s="9"/>
      <c r="N1483" s="9"/>
      <c r="O1483" s="9"/>
      <c r="P1483" s="9"/>
      <c r="Q1483" s="9"/>
      <c r="R1483" s="9"/>
      <c r="U1483" s="72">
        <v>491</v>
      </c>
    </row>
    <row r="1484" spans="1:21">
      <c r="A1484" s="9" t="s">
        <v>106</v>
      </c>
      <c r="B1484" s="74" t="s">
        <v>261</v>
      </c>
      <c r="C1484" s="36" t="str">
        <f t="shared" si="109"/>
        <v>NE WA (Ferry, Stevens, Lincoln, Pend Orielle)</v>
      </c>
      <c r="D1484" s="5" t="s">
        <v>73</v>
      </c>
      <c r="E1484" s="6" t="s">
        <v>10</v>
      </c>
      <c r="F1484" s="9"/>
      <c r="G1484" s="9"/>
      <c r="H1484" s="9"/>
      <c r="I1484" s="9"/>
      <c r="J1484" s="9"/>
      <c r="K1484" s="9"/>
      <c r="L1484" s="9"/>
      <c r="M1484" s="9"/>
      <c r="N1484" s="9"/>
      <c r="O1484" s="9"/>
      <c r="P1484" s="9"/>
      <c r="Q1484" s="9"/>
      <c r="R1484" s="9"/>
      <c r="U1484" s="72">
        <v>64</v>
      </c>
    </row>
    <row r="1485" spans="1:21">
      <c r="A1485" s="9" t="s">
        <v>106</v>
      </c>
      <c r="B1485" s="74" t="s">
        <v>261</v>
      </c>
      <c r="C1485" s="36" t="str">
        <f t="shared" si="109"/>
        <v>Benton-Franklin</v>
      </c>
      <c r="D1485" s="5" t="s">
        <v>74</v>
      </c>
      <c r="E1485" s="6" t="s">
        <v>11</v>
      </c>
      <c r="F1485" s="9"/>
      <c r="G1485" s="9"/>
      <c r="H1485" s="9"/>
      <c r="I1485" s="9"/>
      <c r="J1485" s="9"/>
      <c r="K1485" s="9"/>
      <c r="L1485" s="9"/>
      <c r="M1485" s="9"/>
      <c r="N1485" s="9"/>
      <c r="O1485" s="9"/>
      <c r="P1485" s="9"/>
      <c r="Q1485" s="9"/>
      <c r="R1485" s="9"/>
      <c r="U1485" s="72">
        <v>1616</v>
      </c>
    </row>
    <row r="1486" spans="1:21">
      <c r="A1486" s="9" t="s">
        <v>106</v>
      </c>
      <c r="B1486" s="74" t="s">
        <v>261</v>
      </c>
      <c r="C1486" s="36" t="str">
        <f t="shared" ref="C1486:C1549" si="110">VLOOKUP(D1486,$AL$4:$AN$42,3,)</f>
        <v>SE WA (Adams-Asotin-Columia-Garfield-Walla Walla-Whitman)</v>
      </c>
      <c r="D1486" s="5" t="s">
        <v>75</v>
      </c>
      <c r="E1486" s="6" t="s">
        <v>12</v>
      </c>
      <c r="F1486" s="9"/>
      <c r="G1486" s="9"/>
      <c r="H1486" s="9"/>
      <c r="I1486" s="9"/>
      <c r="J1486" s="9"/>
      <c r="K1486" s="9"/>
      <c r="L1486" s="9"/>
      <c r="M1486" s="9"/>
      <c r="N1486" s="9"/>
      <c r="O1486" s="9"/>
      <c r="P1486" s="9"/>
      <c r="Q1486" s="9"/>
      <c r="R1486" s="9"/>
      <c r="U1486" s="72">
        <v>0</v>
      </c>
    </row>
    <row r="1487" spans="1:21">
      <c r="A1487" s="9" t="s">
        <v>106</v>
      </c>
      <c r="B1487" s="74" t="s">
        <v>261</v>
      </c>
      <c r="C1487" s="36" t="str">
        <f t="shared" si="110"/>
        <v>Central WA (Grant-Kittitas-Klickitat-Skamania-Yakima)</v>
      </c>
      <c r="D1487" s="5" t="s">
        <v>76</v>
      </c>
      <c r="E1487" s="6" t="s">
        <v>13</v>
      </c>
      <c r="F1487" s="9"/>
      <c r="G1487" s="9"/>
      <c r="H1487" s="9"/>
      <c r="I1487" s="9"/>
      <c r="J1487" s="9"/>
      <c r="K1487" s="9"/>
      <c r="L1487" s="9"/>
      <c r="M1487" s="9"/>
      <c r="N1487" s="9"/>
      <c r="O1487" s="9"/>
      <c r="P1487" s="9"/>
      <c r="Q1487" s="9"/>
      <c r="R1487" s="9"/>
      <c r="U1487" s="72">
        <v>1465</v>
      </c>
    </row>
    <row r="1488" spans="1:21">
      <c r="A1488" s="9" t="s">
        <v>106</v>
      </c>
      <c r="B1488" s="74" t="s">
        <v>261</v>
      </c>
      <c r="C1488" s="36" t="str">
        <f t="shared" si="110"/>
        <v>Rural SW WA (Cowlitz-Grays Harbor -Lewis - Mason -Pacific-Wahkiakum)</v>
      </c>
      <c r="D1488" s="5" t="s">
        <v>77</v>
      </c>
      <c r="E1488" s="6" t="s">
        <v>14</v>
      </c>
      <c r="F1488" s="9"/>
      <c r="G1488" s="9"/>
      <c r="H1488" s="9"/>
      <c r="I1488" s="9"/>
      <c r="J1488" s="9"/>
      <c r="K1488" s="9"/>
      <c r="L1488" s="9"/>
      <c r="M1488" s="9"/>
      <c r="N1488" s="9"/>
      <c r="O1488" s="9"/>
      <c r="P1488" s="9"/>
      <c r="Q1488" s="9"/>
      <c r="R1488" s="9"/>
      <c r="U1488" s="72">
        <v>763</v>
      </c>
    </row>
    <row r="1489" spans="1:21">
      <c r="A1489" s="9" t="s">
        <v>106</v>
      </c>
      <c r="B1489" s="74" t="s">
        <v>261</v>
      </c>
      <c r="C1489" s="36" t="str">
        <f t="shared" si="110"/>
        <v>Skagit-San Juan -Island</v>
      </c>
      <c r="D1489" s="5" t="s">
        <v>78</v>
      </c>
      <c r="E1489" s="7" t="s">
        <v>15</v>
      </c>
      <c r="F1489" s="9"/>
      <c r="G1489" s="9"/>
      <c r="H1489" s="9"/>
      <c r="I1489" s="9"/>
      <c r="J1489" s="9"/>
      <c r="K1489" s="9"/>
      <c r="L1489" s="9"/>
      <c r="M1489" s="9"/>
      <c r="N1489" s="9"/>
      <c r="O1489" s="9"/>
      <c r="P1489" s="9"/>
      <c r="Q1489" s="9"/>
      <c r="R1489" s="9"/>
      <c r="U1489" s="72">
        <v>873</v>
      </c>
    </row>
    <row r="1490" spans="1:21">
      <c r="A1490" s="9" t="s">
        <v>106</v>
      </c>
      <c r="B1490" s="74" t="s">
        <v>261</v>
      </c>
      <c r="C1490" s="36" t="str">
        <f t="shared" si="110"/>
        <v>Clallam-Jefferson-Kitsap</v>
      </c>
      <c r="D1490" s="5" t="s">
        <v>79</v>
      </c>
      <c r="E1490" s="6" t="s">
        <v>16</v>
      </c>
      <c r="F1490" s="9"/>
      <c r="G1490" s="9"/>
      <c r="H1490" s="9"/>
      <c r="I1490" s="9"/>
      <c r="J1490" s="9"/>
      <c r="K1490" s="9"/>
      <c r="L1490" s="9"/>
      <c r="M1490" s="9"/>
      <c r="N1490" s="9"/>
      <c r="O1490" s="9"/>
      <c r="P1490" s="9"/>
      <c r="Q1490" s="9"/>
      <c r="R1490" s="9"/>
      <c r="U1490" s="72">
        <v>205</v>
      </c>
    </row>
    <row r="1491" spans="1:21">
      <c r="A1491" s="9" t="s">
        <v>106</v>
      </c>
      <c r="B1491" s="74" t="s">
        <v>261</v>
      </c>
      <c r="C1491" s="36" t="str">
        <f t="shared" si="110"/>
        <v>King</v>
      </c>
      <c r="D1491" s="4" t="s">
        <v>80</v>
      </c>
      <c r="E1491" s="7" t="s">
        <v>17</v>
      </c>
      <c r="F1491" s="9"/>
      <c r="G1491" s="9"/>
      <c r="H1491" s="9"/>
      <c r="I1491" s="9"/>
      <c r="J1491" s="9"/>
      <c r="K1491" s="9"/>
      <c r="L1491" s="9"/>
      <c r="M1491" s="9"/>
      <c r="N1491" s="9"/>
      <c r="O1491" s="9"/>
      <c r="P1491" s="9"/>
      <c r="Q1491" s="9"/>
      <c r="R1491" s="9"/>
      <c r="U1491" s="72">
        <v>24849</v>
      </c>
    </row>
    <row r="1492" spans="1:21">
      <c r="A1492" s="9" t="s">
        <v>106</v>
      </c>
      <c r="B1492" s="74" t="s">
        <v>261</v>
      </c>
      <c r="C1492" s="36" t="str">
        <f t="shared" si="110"/>
        <v>Clallam-Jefferson-Kitsap</v>
      </c>
      <c r="D1492" s="5" t="s">
        <v>81</v>
      </c>
      <c r="E1492" s="7" t="s">
        <v>18</v>
      </c>
      <c r="F1492" s="9"/>
      <c r="G1492" s="9"/>
      <c r="H1492" s="9"/>
      <c r="I1492" s="9"/>
      <c r="J1492" s="9"/>
      <c r="K1492" s="9"/>
      <c r="L1492" s="9"/>
      <c r="M1492" s="9"/>
      <c r="N1492" s="9"/>
      <c r="O1492" s="9"/>
      <c r="P1492" s="9"/>
      <c r="Q1492" s="9"/>
      <c r="R1492" s="9"/>
      <c r="U1492" s="72">
        <v>2825</v>
      </c>
    </row>
    <row r="1493" spans="1:21">
      <c r="A1493" s="9" t="s">
        <v>106</v>
      </c>
      <c r="B1493" s="74" t="s">
        <v>261</v>
      </c>
      <c r="C1493" s="36" t="str">
        <f t="shared" si="110"/>
        <v>Central WA (Grant-Kittitas-Klickitat-Skamania-Yakima)</v>
      </c>
      <c r="D1493" s="5" t="s">
        <v>82</v>
      </c>
      <c r="E1493" s="7" t="s">
        <v>19</v>
      </c>
      <c r="F1493" s="9"/>
      <c r="G1493" s="9"/>
      <c r="H1493" s="9"/>
      <c r="I1493" s="9"/>
      <c r="J1493" s="9"/>
      <c r="K1493" s="9"/>
      <c r="L1493" s="9"/>
      <c r="M1493" s="9"/>
      <c r="N1493" s="9"/>
      <c r="O1493" s="9"/>
      <c r="P1493" s="9"/>
      <c r="Q1493" s="9"/>
      <c r="R1493" s="9"/>
      <c r="U1493" s="72">
        <v>413</v>
      </c>
    </row>
    <row r="1494" spans="1:21">
      <c r="A1494" s="9" t="s">
        <v>106</v>
      </c>
      <c r="B1494" s="74" t="s">
        <v>261</v>
      </c>
      <c r="C1494" s="36" t="str">
        <f t="shared" si="110"/>
        <v>Central WA (Grant-Kittitas-Klickitat-Skamania-Yakima)</v>
      </c>
      <c r="D1494" s="5" t="s">
        <v>83</v>
      </c>
      <c r="E1494" s="7" t="s">
        <v>20</v>
      </c>
      <c r="F1494" s="9"/>
      <c r="G1494" s="9"/>
      <c r="H1494" s="9"/>
      <c r="I1494" s="9"/>
      <c r="J1494" s="9"/>
      <c r="K1494" s="9"/>
      <c r="L1494" s="9"/>
      <c r="M1494" s="9"/>
      <c r="N1494" s="9"/>
      <c r="O1494" s="9"/>
      <c r="P1494" s="9"/>
      <c r="Q1494" s="9"/>
      <c r="R1494" s="9"/>
      <c r="U1494" s="72">
        <v>25</v>
      </c>
    </row>
    <row r="1495" spans="1:21">
      <c r="A1495" s="9" t="s">
        <v>106</v>
      </c>
      <c r="B1495" s="74" t="s">
        <v>261</v>
      </c>
      <c r="C1495" s="36" t="str">
        <f t="shared" si="110"/>
        <v>Rural SW WA (Cowlitz-Grays Harbor -Lewis - Mason -Pacific-Wahkiakum)</v>
      </c>
      <c r="D1495" s="5" t="s">
        <v>84</v>
      </c>
      <c r="E1495" s="7" t="s">
        <v>21</v>
      </c>
      <c r="F1495" s="9"/>
      <c r="G1495" s="9"/>
      <c r="H1495" s="9"/>
      <c r="I1495" s="9"/>
      <c r="J1495" s="9"/>
      <c r="K1495" s="9"/>
      <c r="L1495" s="9"/>
      <c r="M1495" s="9"/>
      <c r="N1495" s="9"/>
      <c r="O1495" s="9"/>
      <c r="P1495" s="9"/>
      <c r="Q1495" s="9"/>
      <c r="R1495" s="9"/>
      <c r="U1495" s="72">
        <v>872</v>
      </c>
    </row>
    <row r="1496" spans="1:21">
      <c r="A1496" s="9" t="s">
        <v>106</v>
      </c>
      <c r="B1496" s="74" t="s">
        <v>261</v>
      </c>
      <c r="C1496" s="36" t="str">
        <f t="shared" si="110"/>
        <v>NE WA (Ferry, Stevens, Lincoln, Pend Orielle)</v>
      </c>
      <c r="D1496" s="5" t="s">
        <v>85</v>
      </c>
      <c r="E1496" s="7" t="s">
        <v>22</v>
      </c>
      <c r="F1496" s="9"/>
      <c r="G1496" s="9"/>
      <c r="H1496" s="9"/>
      <c r="I1496" s="9"/>
      <c r="J1496" s="9"/>
      <c r="K1496" s="9"/>
      <c r="L1496" s="9"/>
      <c r="M1496" s="9"/>
      <c r="N1496" s="9"/>
      <c r="O1496" s="9"/>
      <c r="P1496" s="9"/>
      <c r="Q1496" s="9"/>
      <c r="R1496" s="9"/>
      <c r="U1496" s="72">
        <v>94</v>
      </c>
    </row>
    <row r="1497" spans="1:21">
      <c r="A1497" s="9" t="s">
        <v>106</v>
      </c>
      <c r="B1497" s="74" t="s">
        <v>261</v>
      </c>
      <c r="C1497" s="36" t="str">
        <f t="shared" si="110"/>
        <v>Rural SW WA (Cowlitz-Grays Harbor -Lewis - Mason -Pacific-Wahkiakum)</v>
      </c>
      <c r="D1497" s="5" t="s">
        <v>86</v>
      </c>
      <c r="E1497" s="7" t="s">
        <v>23</v>
      </c>
      <c r="F1497" s="9"/>
      <c r="G1497" s="9"/>
      <c r="H1497" s="9"/>
      <c r="I1497" s="9"/>
      <c r="J1497" s="9"/>
      <c r="K1497" s="9"/>
      <c r="L1497" s="9"/>
      <c r="M1497" s="9"/>
      <c r="N1497" s="9"/>
      <c r="O1497" s="9"/>
      <c r="P1497" s="9"/>
      <c r="Q1497" s="9"/>
      <c r="R1497" s="9"/>
      <c r="U1497" s="72">
        <v>594</v>
      </c>
    </row>
    <row r="1498" spans="1:21">
      <c r="A1498" s="9" t="s">
        <v>106</v>
      </c>
      <c r="B1498" s="74" t="s">
        <v>261</v>
      </c>
      <c r="C1498" s="36" t="str">
        <f t="shared" si="110"/>
        <v>Chelan-Douglas-Okanogan</v>
      </c>
      <c r="D1498" s="5" t="s">
        <v>87</v>
      </c>
      <c r="E1498" s="7" t="s">
        <v>24</v>
      </c>
      <c r="F1498" s="9"/>
      <c r="G1498" s="9"/>
      <c r="H1498" s="9"/>
      <c r="I1498" s="9"/>
      <c r="J1498" s="9"/>
      <c r="K1498" s="9"/>
      <c r="L1498" s="9"/>
      <c r="M1498" s="9"/>
      <c r="N1498" s="9"/>
      <c r="O1498" s="9"/>
      <c r="P1498" s="9"/>
      <c r="Q1498" s="9"/>
      <c r="R1498" s="9"/>
      <c r="U1498" s="72">
        <v>511</v>
      </c>
    </row>
    <row r="1499" spans="1:21">
      <c r="A1499" s="9" t="s">
        <v>106</v>
      </c>
      <c r="B1499" s="74" t="s">
        <v>261</v>
      </c>
      <c r="C1499" s="36" t="str">
        <f t="shared" si="110"/>
        <v>Rural SW WA (Cowlitz-Grays Harbor -Lewis - Mason -Pacific-Wahkiakum)</v>
      </c>
      <c r="D1499" s="5" t="s">
        <v>88</v>
      </c>
      <c r="E1499" s="7" t="s">
        <v>25</v>
      </c>
      <c r="F1499" s="9"/>
      <c r="G1499" s="9"/>
      <c r="H1499" s="9"/>
      <c r="I1499" s="9"/>
      <c r="J1499" s="9"/>
      <c r="K1499" s="9"/>
      <c r="L1499" s="9"/>
      <c r="M1499" s="9"/>
      <c r="N1499" s="9"/>
      <c r="O1499" s="9"/>
      <c r="P1499" s="9"/>
      <c r="Q1499" s="9"/>
      <c r="R1499" s="9"/>
      <c r="U1499" s="72">
        <v>93</v>
      </c>
    </row>
    <row r="1500" spans="1:21">
      <c r="A1500" s="9" t="s">
        <v>106</v>
      </c>
      <c r="B1500" s="74" t="s">
        <v>261</v>
      </c>
      <c r="C1500" s="36" t="str">
        <f t="shared" si="110"/>
        <v>NE WA (Ferry, Stevens, Lincoln, Pend Orielle)</v>
      </c>
      <c r="D1500" s="5" t="s">
        <v>89</v>
      </c>
      <c r="E1500" s="7" t="s">
        <v>26</v>
      </c>
      <c r="F1500" s="9"/>
      <c r="G1500" s="9"/>
      <c r="H1500" s="9"/>
      <c r="I1500" s="9"/>
      <c r="J1500" s="9"/>
      <c r="K1500" s="9"/>
      <c r="L1500" s="9"/>
      <c r="M1500" s="9"/>
      <c r="N1500" s="9"/>
      <c r="O1500" s="9"/>
      <c r="P1500" s="9"/>
      <c r="Q1500" s="9"/>
      <c r="R1500" s="9"/>
      <c r="U1500" s="72">
        <v>108</v>
      </c>
    </row>
    <row r="1501" spans="1:21">
      <c r="A1501" s="9" t="s">
        <v>106</v>
      </c>
      <c r="B1501" s="74" t="s">
        <v>261</v>
      </c>
      <c r="C1501" s="36" t="str">
        <f t="shared" si="110"/>
        <v>Pierce</v>
      </c>
      <c r="D1501" s="5" t="s">
        <v>90</v>
      </c>
      <c r="E1501" s="7" t="s">
        <v>27</v>
      </c>
      <c r="F1501" s="9"/>
      <c r="G1501" s="9"/>
      <c r="H1501" s="9"/>
      <c r="I1501" s="9"/>
      <c r="J1501" s="9"/>
      <c r="K1501" s="9"/>
      <c r="L1501" s="9"/>
      <c r="M1501" s="9"/>
      <c r="N1501" s="9"/>
      <c r="O1501" s="9"/>
      <c r="P1501" s="9"/>
      <c r="Q1501" s="9"/>
      <c r="R1501" s="9"/>
      <c r="U1501" s="72">
        <v>11085</v>
      </c>
    </row>
    <row r="1502" spans="1:21">
      <c r="A1502" s="9" t="s">
        <v>106</v>
      </c>
      <c r="B1502" s="74" t="s">
        <v>261</v>
      </c>
      <c r="C1502" s="36" t="str">
        <f t="shared" si="110"/>
        <v>Skagit-San Juan -Island</v>
      </c>
      <c r="D1502" s="5" t="s">
        <v>91</v>
      </c>
      <c r="E1502" s="7" t="s">
        <v>28</v>
      </c>
      <c r="F1502" s="9"/>
      <c r="G1502" s="9"/>
      <c r="H1502" s="9"/>
      <c r="I1502" s="9"/>
      <c r="J1502" s="9"/>
      <c r="K1502" s="9"/>
      <c r="L1502" s="9"/>
      <c r="M1502" s="9"/>
      <c r="N1502" s="9"/>
      <c r="O1502" s="9"/>
      <c r="P1502" s="9"/>
      <c r="Q1502" s="9"/>
      <c r="R1502" s="9"/>
      <c r="U1502" s="72">
        <v>104</v>
      </c>
    </row>
    <row r="1503" spans="1:21">
      <c r="A1503" s="9" t="s">
        <v>106</v>
      </c>
      <c r="B1503" s="74" t="s">
        <v>261</v>
      </c>
      <c r="C1503" s="36" t="str">
        <f t="shared" si="110"/>
        <v>Skagit-San Juan -Island</v>
      </c>
      <c r="D1503" s="5" t="s">
        <v>92</v>
      </c>
      <c r="E1503" s="7" t="s">
        <v>29</v>
      </c>
      <c r="F1503" s="9"/>
      <c r="G1503" s="9"/>
      <c r="H1503" s="9"/>
      <c r="I1503" s="9"/>
      <c r="J1503" s="9"/>
      <c r="K1503" s="9"/>
      <c r="L1503" s="9"/>
      <c r="M1503" s="9"/>
      <c r="N1503" s="9"/>
      <c r="O1503" s="9"/>
      <c r="P1503" s="9"/>
      <c r="Q1503" s="9"/>
      <c r="R1503" s="9"/>
      <c r="U1503" s="72">
        <v>1436</v>
      </c>
    </row>
    <row r="1504" spans="1:21">
      <c r="A1504" s="9" t="s">
        <v>106</v>
      </c>
      <c r="B1504" s="74" t="s">
        <v>261</v>
      </c>
      <c r="C1504" s="36" t="str">
        <f t="shared" si="110"/>
        <v>Central WA (Grant-Kittitas-Klickitat-Skamania-Yakima)</v>
      </c>
      <c r="D1504" s="5" t="s">
        <v>93</v>
      </c>
      <c r="E1504" s="7" t="s">
        <v>30</v>
      </c>
      <c r="F1504" s="9"/>
      <c r="G1504" s="9"/>
      <c r="H1504" s="9"/>
      <c r="I1504" s="9"/>
      <c r="J1504" s="9"/>
      <c r="K1504" s="9"/>
      <c r="L1504" s="9"/>
      <c r="M1504" s="9"/>
      <c r="N1504" s="9"/>
      <c r="O1504" s="9"/>
      <c r="P1504" s="9"/>
      <c r="Q1504" s="9"/>
      <c r="R1504" s="9"/>
      <c r="U1504" s="72">
        <v>39</v>
      </c>
    </row>
    <row r="1505" spans="1:21">
      <c r="A1505" s="9" t="s">
        <v>106</v>
      </c>
      <c r="B1505" s="74" t="s">
        <v>261</v>
      </c>
      <c r="C1505" s="36" t="str">
        <f t="shared" si="110"/>
        <v>Snohomish</v>
      </c>
      <c r="D1505" s="5" t="s">
        <v>94</v>
      </c>
      <c r="E1505" s="7" t="s">
        <v>31</v>
      </c>
      <c r="F1505" s="9"/>
      <c r="G1505" s="9"/>
      <c r="H1505" s="9"/>
      <c r="I1505" s="9"/>
      <c r="J1505" s="9"/>
      <c r="K1505" s="9"/>
      <c r="L1505" s="9"/>
      <c r="M1505" s="9"/>
      <c r="N1505" s="9"/>
      <c r="O1505" s="9"/>
      <c r="P1505" s="9"/>
      <c r="Q1505" s="9"/>
      <c r="R1505" s="9"/>
      <c r="U1505" s="72">
        <v>9388</v>
      </c>
    </row>
    <row r="1506" spans="1:21">
      <c r="A1506" s="9" t="s">
        <v>106</v>
      </c>
      <c r="B1506" s="74" t="s">
        <v>261</v>
      </c>
      <c r="C1506" s="36" t="str">
        <f t="shared" si="110"/>
        <v>Spokane</v>
      </c>
      <c r="D1506" s="5" t="s">
        <v>95</v>
      </c>
      <c r="E1506" s="7" t="s">
        <v>32</v>
      </c>
      <c r="F1506" s="9"/>
      <c r="G1506" s="9"/>
      <c r="H1506" s="9"/>
      <c r="I1506" s="9"/>
      <c r="J1506" s="9"/>
      <c r="K1506" s="9"/>
      <c r="L1506" s="9"/>
      <c r="M1506" s="9"/>
      <c r="N1506" s="9"/>
      <c r="O1506" s="9"/>
      <c r="P1506" s="9"/>
      <c r="Q1506" s="9"/>
      <c r="R1506" s="9"/>
      <c r="U1506" s="72">
        <v>6026</v>
      </c>
    </row>
    <row r="1507" spans="1:21">
      <c r="A1507" s="9" t="s">
        <v>106</v>
      </c>
      <c r="B1507" s="74" t="s">
        <v>261</v>
      </c>
      <c r="C1507" s="36" t="str">
        <f t="shared" si="110"/>
        <v>NE WA (Ferry, Stevens, Lincoln, Pend Orielle)</v>
      </c>
      <c r="D1507" s="5" t="s">
        <v>96</v>
      </c>
      <c r="E1507" s="7" t="s">
        <v>33</v>
      </c>
      <c r="F1507" s="9"/>
      <c r="G1507" s="9"/>
      <c r="H1507" s="9"/>
      <c r="I1507" s="9"/>
      <c r="J1507" s="9"/>
      <c r="K1507" s="9"/>
      <c r="L1507" s="9"/>
      <c r="M1507" s="9"/>
      <c r="N1507" s="9"/>
      <c r="O1507" s="9"/>
      <c r="P1507" s="9"/>
      <c r="Q1507" s="9"/>
      <c r="R1507" s="9"/>
      <c r="U1507" s="72">
        <v>436</v>
      </c>
    </row>
    <row r="1508" spans="1:21">
      <c r="A1508" s="9" t="s">
        <v>106</v>
      </c>
      <c r="B1508" s="74" t="s">
        <v>261</v>
      </c>
      <c r="C1508" s="36" t="str">
        <f t="shared" si="110"/>
        <v>Thurston</v>
      </c>
      <c r="D1508" s="5" t="s">
        <v>97</v>
      </c>
      <c r="E1508" s="7" t="s">
        <v>34</v>
      </c>
      <c r="F1508" s="9"/>
      <c r="G1508" s="9"/>
      <c r="H1508" s="9"/>
      <c r="I1508" s="9"/>
      <c r="J1508" s="9"/>
      <c r="K1508" s="9"/>
      <c r="L1508" s="9"/>
      <c r="M1508" s="9"/>
      <c r="N1508" s="9"/>
      <c r="O1508" s="9"/>
      <c r="P1508" s="9"/>
      <c r="Q1508" s="9"/>
      <c r="R1508" s="9"/>
      <c r="U1508" s="72">
        <v>3032</v>
      </c>
    </row>
    <row r="1509" spans="1:21">
      <c r="A1509" s="9" t="s">
        <v>106</v>
      </c>
      <c r="B1509" s="74" t="s">
        <v>261</v>
      </c>
      <c r="C1509" s="36" t="str">
        <f t="shared" si="110"/>
        <v>Rural SW WA (Cowlitz-Grays Harbor -Lewis - Mason -Pacific-Wahkiakum)</v>
      </c>
      <c r="D1509" s="5" t="s">
        <v>98</v>
      </c>
      <c r="E1509" s="7" t="s">
        <v>35</v>
      </c>
      <c r="F1509" s="9"/>
      <c r="G1509" s="9"/>
      <c r="H1509" s="9"/>
      <c r="I1509" s="9"/>
      <c r="J1509" s="9"/>
      <c r="K1509" s="9"/>
      <c r="L1509" s="9"/>
      <c r="M1509" s="9"/>
      <c r="N1509" s="9"/>
      <c r="O1509" s="9"/>
      <c r="P1509" s="9"/>
      <c r="Q1509" s="9"/>
      <c r="R1509" s="9"/>
      <c r="U1509" s="72">
        <v>26</v>
      </c>
    </row>
    <row r="1510" spans="1:21">
      <c r="A1510" s="9" t="s">
        <v>106</v>
      </c>
      <c r="B1510" s="74" t="s">
        <v>261</v>
      </c>
      <c r="C1510" s="36" t="str">
        <f t="shared" si="110"/>
        <v>SE WA (Adams-Asotin-Columia-Garfield-Walla Walla-Whitman)</v>
      </c>
      <c r="D1510" s="5" t="s">
        <v>99</v>
      </c>
      <c r="E1510" s="7" t="s">
        <v>36</v>
      </c>
      <c r="F1510" s="9"/>
      <c r="G1510" s="9"/>
      <c r="H1510" s="9"/>
      <c r="I1510" s="9"/>
      <c r="J1510" s="9"/>
      <c r="K1510" s="9"/>
      <c r="L1510" s="9"/>
      <c r="M1510" s="9"/>
      <c r="N1510" s="9"/>
      <c r="O1510" s="9"/>
      <c r="P1510" s="9"/>
      <c r="Q1510" s="9"/>
      <c r="R1510" s="9"/>
      <c r="U1510" s="72">
        <v>684</v>
      </c>
    </row>
    <row r="1511" spans="1:21">
      <c r="A1511" s="9" t="s">
        <v>106</v>
      </c>
      <c r="B1511" s="74" t="s">
        <v>261</v>
      </c>
      <c r="C1511" s="36" t="str">
        <f t="shared" si="110"/>
        <v>Whatcom</v>
      </c>
      <c r="D1511" s="5" t="s">
        <v>100</v>
      </c>
      <c r="E1511" s="7" t="s">
        <v>37</v>
      </c>
      <c r="F1511" s="9"/>
      <c r="G1511" s="9"/>
      <c r="H1511" s="9"/>
      <c r="I1511" s="9"/>
      <c r="J1511" s="9"/>
      <c r="K1511" s="9"/>
      <c r="L1511" s="9"/>
      <c r="M1511" s="9"/>
      <c r="N1511" s="9"/>
      <c r="O1511" s="9"/>
      <c r="P1511" s="9"/>
      <c r="Q1511" s="9"/>
      <c r="R1511" s="9"/>
      <c r="U1511" s="72">
        <v>2242</v>
      </c>
    </row>
    <row r="1512" spans="1:21">
      <c r="A1512" s="9" t="s">
        <v>106</v>
      </c>
      <c r="B1512" s="74" t="s">
        <v>261</v>
      </c>
      <c r="C1512" s="36" t="str">
        <f t="shared" si="110"/>
        <v>SE WA (Adams-Asotin-Columia-Garfield-Walla Walla-Whitman)</v>
      </c>
      <c r="D1512" s="5" t="s">
        <v>101</v>
      </c>
      <c r="E1512" s="7" t="s">
        <v>38</v>
      </c>
      <c r="F1512" s="9"/>
      <c r="G1512" s="9"/>
      <c r="H1512" s="9"/>
      <c r="I1512" s="9"/>
      <c r="J1512" s="9"/>
      <c r="K1512" s="9"/>
      <c r="L1512" s="9"/>
      <c r="M1512" s="9"/>
      <c r="N1512" s="9"/>
      <c r="O1512" s="9"/>
      <c r="P1512" s="9"/>
      <c r="Q1512" s="9"/>
      <c r="R1512" s="9"/>
      <c r="U1512" s="72">
        <v>427</v>
      </c>
    </row>
    <row r="1513" spans="1:21" s="19" customFormat="1">
      <c r="A1513" s="19" t="s">
        <v>106</v>
      </c>
      <c r="B1513" s="75" t="s">
        <v>261</v>
      </c>
      <c r="C1513" s="19" t="str">
        <f t="shared" si="110"/>
        <v>Central WA (Grant-Kittitas-Klickitat-Skamania-Yakima)</v>
      </c>
      <c r="D1513" s="38" t="s">
        <v>102</v>
      </c>
      <c r="E1513" s="39" t="s">
        <v>39</v>
      </c>
      <c r="S1513" s="48"/>
      <c r="T1513" s="48"/>
      <c r="U1513" s="73">
        <v>3942</v>
      </c>
    </row>
    <row r="1514" spans="1:21">
      <c r="A1514" s="19" t="s">
        <v>107</v>
      </c>
      <c r="B1514" s="74" t="s">
        <v>261</v>
      </c>
      <c r="C1514" s="36" t="str">
        <f t="shared" si="110"/>
        <v>SE WA (Adams-Asotin-Columia-Garfield-Walla Walla-Whitman)</v>
      </c>
      <c r="D1514" s="9" t="s">
        <v>64</v>
      </c>
      <c r="E1514" s="9" t="s">
        <v>1</v>
      </c>
      <c r="F1514" s="9"/>
      <c r="G1514" s="9"/>
      <c r="H1514" s="9"/>
      <c r="I1514" s="9"/>
      <c r="J1514" s="9"/>
      <c r="K1514" s="9"/>
      <c r="L1514" s="9"/>
      <c r="M1514" s="9"/>
      <c r="N1514" s="9"/>
      <c r="O1514" s="9"/>
      <c r="P1514" s="9"/>
      <c r="Q1514" s="9"/>
      <c r="R1514" s="9"/>
      <c r="U1514" s="72">
        <v>382</v>
      </c>
    </row>
    <row r="1515" spans="1:21">
      <c r="A1515" s="19" t="s">
        <v>107</v>
      </c>
      <c r="B1515" s="74" t="s">
        <v>261</v>
      </c>
      <c r="C1515" s="36" t="str">
        <f t="shared" si="110"/>
        <v>SE WA (Adams-Asotin-Columia-Garfield-Walla Walla-Whitman)</v>
      </c>
      <c r="D1515" s="9" t="s">
        <v>65</v>
      </c>
      <c r="E1515" s="9" t="s">
        <v>2</v>
      </c>
      <c r="F1515" s="9"/>
      <c r="G1515" s="9"/>
      <c r="H1515" s="9"/>
      <c r="I1515" s="9"/>
      <c r="J1515" s="9"/>
      <c r="K1515" s="9"/>
      <c r="L1515" s="9"/>
      <c r="M1515" s="9"/>
      <c r="N1515" s="9"/>
      <c r="O1515" s="9"/>
      <c r="P1515" s="9"/>
      <c r="Q1515" s="9"/>
      <c r="R1515" s="9"/>
      <c r="U1515" s="72">
        <v>22</v>
      </c>
    </row>
    <row r="1516" spans="1:21">
      <c r="A1516" s="19" t="s">
        <v>107</v>
      </c>
      <c r="B1516" s="74" t="s">
        <v>261</v>
      </c>
      <c r="C1516" s="36" t="str">
        <f t="shared" si="110"/>
        <v>Benton-Franklin</v>
      </c>
      <c r="D1516" s="9" t="s">
        <v>66</v>
      </c>
      <c r="E1516" s="9" t="s">
        <v>3</v>
      </c>
      <c r="F1516" s="9"/>
      <c r="G1516" s="9"/>
      <c r="H1516" s="9"/>
      <c r="I1516" s="9"/>
      <c r="J1516" s="9"/>
      <c r="K1516" s="9"/>
      <c r="L1516" s="9"/>
      <c r="M1516" s="9"/>
      <c r="N1516" s="9"/>
      <c r="O1516" s="9"/>
      <c r="P1516" s="9"/>
      <c r="Q1516" s="9"/>
      <c r="R1516" s="9"/>
      <c r="U1516" s="72">
        <v>2649</v>
      </c>
    </row>
    <row r="1517" spans="1:21">
      <c r="A1517" s="19" t="s">
        <v>107</v>
      </c>
      <c r="B1517" s="74" t="s">
        <v>261</v>
      </c>
      <c r="C1517" s="36" t="str">
        <f t="shared" si="110"/>
        <v>Chelan-Douglas-Okanogan</v>
      </c>
      <c r="D1517" s="9" t="s">
        <v>67</v>
      </c>
      <c r="E1517" s="9" t="s">
        <v>4</v>
      </c>
      <c r="F1517" s="9"/>
      <c r="G1517" s="9"/>
      <c r="H1517" s="9"/>
      <c r="I1517" s="9"/>
      <c r="J1517" s="9"/>
      <c r="K1517" s="9"/>
      <c r="L1517" s="9"/>
      <c r="M1517" s="9"/>
      <c r="N1517" s="9"/>
      <c r="O1517" s="9"/>
      <c r="P1517" s="9"/>
      <c r="Q1517" s="9"/>
      <c r="R1517" s="9"/>
      <c r="U1517" s="72">
        <v>931</v>
      </c>
    </row>
    <row r="1518" spans="1:21">
      <c r="A1518" s="19" t="s">
        <v>107</v>
      </c>
      <c r="B1518" s="74" t="s">
        <v>261</v>
      </c>
      <c r="C1518" s="36" t="str">
        <f t="shared" si="110"/>
        <v>Clallam-Jefferson-Kitsap</v>
      </c>
      <c r="D1518" s="9" t="s">
        <v>68</v>
      </c>
      <c r="E1518" s="9" t="s">
        <v>5</v>
      </c>
      <c r="F1518" s="9"/>
      <c r="G1518" s="9"/>
      <c r="H1518" s="9"/>
      <c r="I1518" s="9"/>
      <c r="J1518" s="9"/>
      <c r="K1518" s="9"/>
      <c r="L1518" s="9"/>
      <c r="M1518" s="9"/>
      <c r="N1518" s="9"/>
      <c r="O1518" s="9"/>
      <c r="P1518" s="9"/>
      <c r="Q1518" s="9"/>
      <c r="R1518" s="9"/>
      <c r="U1518" s="72">
        <v>684</v>
      </c>
    </row>
    <row r="1519" spans="1:21">
      <c r="A1519" s="19" t="s">
        <v>107</v>
      </c>
      <c r="B1519" s="74" t="s">
        <v>261</v>
      </c>
      <c r="C1519" s="36" t="str">
        <f t="shared" si="110"/>
        <v>Clark</v>
      </c>
      <c r="D1519" s="9" t="s">
        <v>69</v>
      </c>
      <c r="E1519" s="9" t="s">
        <v>6</v>
      </c>
      <c r="F1519" s="9"/>
      <c r="G1519" s="9"/>
      <c r="H1519" s="9"/>
      <c r="I1519" s="9"/>
      <c r="J1519" s="9"/>
      <c r="K1519" s="9"/>
      <c r="L1519" s="9"/>
      <c r="M1519" s="9"/>
      <c r="N1519" s="9"/>
      <c r="O1519" s="9"/>
      <c r="P1519" s="9"/>
      <c r="Q1519" s="9"/>
      <c r="R1519" s="9"/>
      <c r="U1519" s="72">
        <v>5018</v>
      </c>
    </row>
    <row r="1520" spans="1:21">
      <c r="A1520" s="19" t="s">
        <v>107</v>
      </c>
      <c r="B1520" s="74" t="s">
        <v>261</v>
      </c>
      <c r="C1520" s="36" t="str">
        <f t="shared" si="110"/>
        <v>SE WA (Adams-Asotin-Columia-Garfield-Walla Walla-Whitman)</v>
      </c>
      <c r="D1520" s="9" t="s">
        <v>70</v>
      </c>
      <c r="E1520" s="9" t="s">
        <v>7</v>
      </c>
      <c r="F1520" s="9"/>
      <c r="G1520" s="9"/>
      <c r="H1520" s="9"/>
      <c r="I1520" s="9"/>
      <c r="J1520" s="9"/>
      <c r="K1520" s="9"/>
      <c r="L1520" s="9"/>
      <c r="M1520" s="9"/>
      <c r="N1520" s="9"/>
      <c r="O1520" s="9"/>
      <c r="P1520" s="9"/>
      <c r="Q1520" s="9"/>
      <c r="R1520" s="9"/>
      <c r="U1520" s="72">
        <v>36</v>
      </c>
    </row>
    <row r="1521" spans="1:21">
      <c r="A1521" s="19" t="s">
        <v>107</v>
      </c>
      <c r="B1521" s="74" t="s">
        <v>261</v>
      </c>
      <c r="C1521" s="36" t="str">
        <f t="shared" si="110"/>
        <v>Rural SW WA (Cowlitz-Grays Harbor -Lewis - Mason -Pacific-Wahkiakum)</v>
      </c>
      <c r="D1521" s="9" t="s">
        <v>71</v>
      </c>
      <c r="E1521" s="9" t="s">
        <v>8</v>
      </c>
      <c r="F1521" s="9"/>
      <c r="G1521" s="9"/>
      <c r="H1521" s="9"/>
      <c r="I1521" s="9"/>
      <c r="J1521" s="9"/>
      <c r="K1521" s="9"/>
      <c r="L1521" s="9"/>
      <c r="M1521" s="9"/>
      <c r="N1521" s="9"/>
      <c r="O1521" s="9"/>
      <c r="P1521" s="9"/>
      <c r="Q1521" s="9"/>
      <c r="R1521" s="9"/>
      <c r="U1521" s="72">
        <v>1132</v>
      </c>
    </row>
    <row r="1522" spans="1:21">
      <c r="A1522" s="19" t="s">
        <v>107</v>
      </c>
      <c r="B1522" s="74" t="s">
        <v>261</v>
      </c>
      <c r="C1522" s="36" t="str">
        <f t="shared" si="110"/>
        <v>Chelan-Douglas-Okanogan</v>
      </c>
      <c r="D1522" s="9" t="s">
        <v>72</v>
      </c>
      <c r="E1522" s="9" t="s">
        <v>9</v>
      </c>
      <c r="F1522" s="9"/>
      <c r="G1522" s="9"/>
      <c r="H1522" s="9"/>
      <c r="I1522" s="9"/>
      <c r="J1522" s="9"/>
      <c r="K1522" s="9"/>
      <c r="L1522" s="9"/>
      <c r="M1522" s="9"/>
      <c r="N1522" s="9"/>
      <c r="O1522" s="9"/>
      <c r="P1522" s="9"/>
      <c r="Q1522" s="9"/>
      <c r="R1522" s="9"/>
      <c r="U1522" s="72">
        <v>530</v>
      </c>
    </row>
    <row r="1523" spans="1:21">
      <c r="A1523" s="19" t="s">
        <v>107</v>
      </c>
      <c r="B1523" s="74" t="s">
        <v>261</v>
      </c>
      <c r="C1523" s="36" t="str">
        <f t="shared" si="110"/>
        <v>NE WA (Ferry, Stevens, Lincoln, Pend Orielle)</v>
      </c>
      <c r="D1523" s="9" t="s">
        <v>73</v>
      </c>
      <c r="E1523" s="9" t="s">
        <v>10</v>
      </c>
      <c r="F1523" s="9"/>
      <c r="G1523" s="9"/>
      <c r="H1523" s="9"/>
      <c r="I1523" s="9"/>
      <c r="J1523" s="9"/>
      <c r="K1523" s="9"/>
      <c r="L1523" s="9"/>
      <c r="M1523" s="9"/>
      <c r="N1523" s="9"/>
      <c r="O1523" s="9"/>
      <c r="P1523" s="9"/>
      <c r="Q1523" s="9"/>
      <c r="R1523" s="9"/>
      <c r="U1523" s="72">
        <v>84</v>
      </c>
    </row>
    <row r="1524" spans="1:21">
      <c r="A1524" s="19" t="s">
        <v>107</v>
      </c>
      <c r="B1524" s="74" t="s">
        <v>261</v>
      </c>
      <c r="C1524" s="36" t="str">
        <f t="shared" si="110"/>
        <v>Benton-Franklin</v>
      </c>
      <c r="D1524" s="9" t="s">
        <v>74</v>
      </c>
      <c r="E1524" s="9" t="s">
        <v>11</v>
      </c>
      <c r="F1524" s="9"/>
      <c r="G1524" s="9"/>
      <c r="H1524" s="9"/>
      <c r="I1524" s="9"/>
      <c r="J1524" s="9"/>
      <c r="K1524" s="9"/>
      <c r="L1524" s="9"/>
      <c r="M1524" s="9"/>
      <c r="N1524" s="9"/>
      <c r="O1524" s="9"/>
      <c r="P1524" s="9"/>
      <c r="Q1524" s="9"/>
      <c r="R1524" s="9"/>
      <c r="U1524" s="72">
        <v>1634</v>
      </c>
    </row>
    <row r="1525" spans="1:21">
      <c r="A1525" s="19" t="s">
        <v>107</v>
      </c>
      <c r="B1525" s="74" t="s">
        <v>261</v>
      </c>
      <c r="C1525" s="36" t="str">
        <f t="shared" si="110"/>
        <v>SE WA (Adams-Asotin-Columia-Garfield-Walla Walla-Whitman)</v>
      </c>
      <c r="D1525" s="9" t="s">
        <v>75</v>
      </c>
      <c r="E1525" s="9" t="s">
        <v>12</v>
      </c>
      <c r="F1525" s="9"/>
      <c r="G1525" s="9"/>
      <c r="H1525" s="9"/>
      <c r="I1525" s="9"/>
      <c r="J1525" s="9"/>
      <c r="K1525" s="9"/>
      <c r="L1525" s="9"/>
      <c r="M1525" s="9"/>
      <c r="N1525" s="9"/>
      <c r="O1525" s="9"/>
      <c r="P1525" s="9"/>
      <c r="Q1525" s="9"/>
      <c r="R1525" s="9"/>
      <c r="U1525" s="72">
        <v>0</v>
      </c>
    </row>
    <row r="1526" spans="1:21">
      <c r="A1526" s="19" t="s">
        <v>107</v>
      </c>
      <c r="B1526" s="74" t="s">
        <v>261</v>
      </c>
      <c r="C1526" s="36" t="str">
        <f t="shared" si="110"/>
        <v>Central WA (Grant-Kittitas-Klickitat-Skamania-Yakima)</v>
      </c>
      <c r="D1526" s="9" t="s">
        <v>76</v>
      </c>
      <c r="E1526" s="9" t="s">
        <v>13</v>
      </c>
      <c r="F1526" s="9"/>
      <c r="G1526" s="9"/>
      <c r="H1526" s="9"/>
      <c r="I1526" s="9"/>
      <c r="J1526" s="9"/>
      <c r="K1526" s="9"/>
      <c r="L1526" s="9"/>
      <c r="M1526" s="9"/>
      <c r="N1526" s="9"/>
      <c r="O1526" s="9"/>
      <c r="P1526" s="9"/>
      <c r="Q1526" s="9"/>
      <c r="R1526" s="9"/>
      <c r="U1526" s="72">
        <v>1481</v>
      </c>
    </row>
    <row r="1527" spans="1:21">
      <c r="A1527" s="19" t="s">
        <v>107</v>
      </c>
      <c r="B1527" s="74" t="s">
        <v>261</v>
      </c>
      <c r="C1527" s="36" t="str">
        <f t="shared" si="110"/>
        <v>Rural SW WA (Cowlitz-Grays Harbor -Lewis - Mason -Pacific-Wahkiakum)</v>
      </c>
      <c r="D1527" s="9" t="s">
        <v>77</v>
      </c>
      <c r="E1527" s="9" t="s">
        <v>14</v>
      </c>
      <c r="F1527" s="9"/>
      <c r="G1527" s="9"/>
      <c r="H1527" s="9"/>
      <c r="I1527" s="9"/>
      <c r="J1527" s="9"/>
      <c r="K1527" s="9"/>
      <c r="L1527" s="9"/>
      <c r="M1527" s="9"/>
      <c r="N1527" s="9"/>
      <c r="O1527" s="9"/>
      <c r="P1527" s="9"/>
      <c r="Q1527" s="9"/>
      <c r="R1527" s="9"/>
      <c r="U1527" s="72">
        <v>764</v>
      </c>
    </row>
    <row r="1528" spans="1:21">
      <c r="A1528" s="19" t="s">
        <v>107</v>
      </c>
      <c r="B1528" s="74" t="s">
        <v>261</v>
      </c>
      <c r="C1528" s="36" t="str">
        <f t="shared" si="110"/>
        <v>Skagit-San Juan -Island</v>
      </c>
      <c r="D1528" s="9" t="s">
        <v>78</v>
      </c>
      <c r="E1528" s="9" t="s">
        <v>15</v>
      </c>
      <c r="F1528" s="9"/>
      <c r="G1528" s="9"/>
      <c r="H1528" s="9"/>
      <c r="I1528" s="9"/>
      <c r="J1528" s="9"/>
      <c r="K1528" s="9"/>
      <c r="L1528" s="9"/>
      <c r="M1528" s="9"/>
      <c r="N1528" s="9"/>
      <c r="O1528" s="9"/>
      <c r="P1528" s="9"/>
      <c r="Q1528" s="9"/>
      <c r="R1528" s="9"/>
      <c r="U1528" s="72">
        <v>874</v>
      </c>
    </row>
    <row r="1529" spans="1:21">
      <c r="A1529" s="19" t="s">
        <v>107</v>
      </c>
      <c r="B1529" s="74" t="s">
        <v>261</v>
      </c>
      <c r="C1529" s="36" t="str">
        <f t="shared" si="110"/>
        <v>Clallam-Jefferson-Kitsap</v>
      </c>
      <c r="D1529" s="9" t="s">
        <v>79</v>
      </c>
      <c r="E1529" s="9" t="s">
        <v>16</v>
      </c>
      <c r="F1529" s="9"/>
      <c r="G1529" s="9"/>
      <c r="H1529" s="9"/>
      <c r="I1529" s="9"/>
      <c r="J1529" s="9"/>
      <c r="K1529" s="9"/>
      <c r="L1529" s="9"/>
      <c r="M1529" s="9"/>
      <c r="N1529" s="9"/>
      <c r="O1529" s="9"/>
      <c r="P1529" s="9"/>
      <c r="Q1529" s="9"/>
      <c r="R1529" s="9"/>
      <c r="U1529" s="72">
        <v>181</v>
      </c>
    </row>
    <row r="1530" spans="1:21">
      <c r="A1530" s="19" t="s">
        <v>107</v>
      </c>
      <c r="B1530" s="74" t="s">
        <v>261</v>
      </c>
      <c r="C1530" s="36" t="str">
        <f t="shared" si="110"/>
        <v>King</v>
      </c>
      <c r="D1530" s="9" t="s">
        <v>80</v>
      </c>
      <c r="E1530" s="9" t="s">
        <v>17</v>
      </c>
      <c r="F1530" s="9"/>
      <c r="G1530" s="9"/>
      <c r="H1530" s="9"/>
      <c r="I1530" s="9"/>
      <c r="J1530" s="9"/>
      <c r="K1530" s="9"/>
      <c r="L1530" s="9"/>
      <c r="M1530" s="9"/>
      <c r="N1530" s="9"/>
      <c r="O1530" s="9"/>
      <c r="P1530" s="9"/>
      <c r="Q1530" s="9"/>
      <c r="R1530" s="9"/>
      <c r="U1530" s="72">
        <v>25306</v>
      </c>
    </row>
    <row r="1531" spans="1:21">
      <c r="A1531" s="19" t="s">
        <v>107</v>
      </c>
      <c r="B1531" s="74" t="s">
        <v>261</v>
      </c>
      <c r="C1531" s="36" t="str">
        <f t="shared" si="110"/>
        <v>Clallam-Jefferson-Kitsap</v>
      </c>
      <c r="D1531" s="9" t="s">
        <v>81</v>
      </c>
      <c r="E1531" s="9" t="s">
        <v>18</v>
      </c>
      <c r="F1531" s="9"/>
      <c r="G1531" s="9"/>
      <c r="H1531" s="9"/>
      <c r="I1531" s="9"/>
      <c r="J1531" s="9"/>
      <c r="K1531" s="9"/>
      <c r="L1531" s="9"/>
      <c r="M1531" s="9"/>
      <c r="N1531" s="9"/>
      <c r="O1531" s="9"/>
      <c r="P1531" s="9"/>
      <c r="Q1531" s="9"/>
      <c r="R1531" s="9"/>
      <c r="U1531" s="72">
        <v>3058</v>
      </c>
    </row>
    <row r="1532" spans="1:21">
      <c r="A1532" s="19" t="s">
        <v>107</v>
      </c>
      <c r="B1532" s="74" t="s">
        <v>261</v>
      </c>
      <c r="C1532" s="36" t="str">
        <f t="shared" si="110"/>
        <v>Central WA (Grant-Kittitas-Klickitat-Skamania-Yakima)</v>
      </c>
      <c r="D1532" s="9" t="s">
        <v>82</v>
      </c>
      <c r="E1532" s="9" t="s">
        <v>19</v>
      </c>
      <c r="F1532" s="9"/>
      <c r="G1532" s="9"/>
      <c r="H1532" s="9"/>
      <c r="I1532" s="9"/>
      <c r="J1532" s="9"/>
      <c r="K1532" s="9"/>
      <c r="L1532" s="9"/>
      <c r="M1532" s="9"/>
      <c r="N1532" s="9"/>
      <c r="O1532" s="9"/>
      <c r="P1532" s="9"/>
      <c r="Q1532" s="9"/>
      <c r="R1532" s="9"/>
      <c r="U1532" s="72">
        <v>370</v>
      </c>
    </row>
    <row r="1533" spans="1:21">
      <c r="A1533" s="19" t="s">
        <v>107</v>
      </c>
      <c r="B1533" s="74" t="s">
        <v>261</v>
      </c>
      <c r="C1533" s="36" t="str">
        <f t="shared" si="110"/>
        <v>Central WA (Grant-Kittitas-Klickitat-Skamania-Yakima)</v>
      </c>
      <c r="D1533" s="9" t="s">
        <v>83</v>
      </c>
      <c r="E1533" s="9" t="s">
        <v>20</v>
      </c>
      <c r="F1533" s="9"/>
      <c r="G1533" s="9"/>
      <c r="H1533" s="9"/>
      <c r="I1533" s="9"/>
      <c r="J1533" s="9"/>
      <c r="K1533" s="9"/>
      <c r="L1533" s="9"/>
      <c r="M1533" s="9"/>
      <c r="N1533" s="9"/>
      <c r="O1533" s="9"/>
      <c r="P1533" s="9"/>
      <c r="Q1533" s="9"/>
      <c r="R1533" s="9"/>
      <c r="U1533" s="72">
        <v>30</v>
      </c>
    </row>
    <row r="1534" spans="1:21">
      <c r="A1534" s="19" t="s">
        <v>107</v>
      </c>
      <c r="B1534" s="74" t="s">
        <v>261</v>
      </c>
      <c r="C1534" s="36" t="str">
        <f t="shared" si="110"/>
        <v>Rural SW WA (Cowlitz-Grays Harbor -Lewis - Mason -Pacific-Wahkiakum)</v>
      </c>
      <c r="D1534" s="9" t="s">
        <v>84</v>
      </c>
      <c r="E1534" s="9" t="s">
        <v>21</v>
      </c>
      <c r="F1534" s="9"/>
      <c r="G1534" s="9"/>
      <c r="H1534" s="9"/>
      <c r="I1534" s="9"/>
      <c r="J1534" s="9"/>
      <c r="K1534" s="9"/>
      <c r="L1534" s="9"/>
      <c r="M1534" s="9"/>
      <c r="N1534" s="9"/>
      <c r="O1534" s="9"/>
      <c r="P1534" s="9"/>
      <c r="Q1534" s="9"/>
      <c r="R1534" s="9"/>
      <c r="U1534" s="72">
        <v>858</v>
      </c>
    </row>
    <row r="1535" spans="1:21">
      <c r="A1535" s="19" t="s">
        <v>107</v>
      </c>
      <c r="B1535" s="74" t="s">
        <v>261</v>
      </c>
      <c r="C1535" s="36" t="str">
        <f t="shared" si="110"/>
        <v>NE WA (Ferry, Stevens, Lincoln, Pend Orielle)</v>
      </c>
      <c r="D1535" s="9" t="s">
        <v>85</v>
      </c>
      <c r="E1535" s="9" t="s">
        <v>22</v>
      </c>
      <c r="F1535" s="9"/>
      <c r="G1535" s="9"/>
      <c r="H1535" s="9"/>
      <c r="I1535" s="9"/>
      <c r="J1535" s="9"/>
      <c r="K1535" s="9"/>
      <c r="L1535" s="9"/>
      <c r="M1535" s="9"/>
      <c r="N1535" s="9"/>
      <c r="O1535" s="9"/>
      <c r="P1535" s="9"/>
      <c r="Q1535" s="9"/>
      <c r="R1535" s="9"/>
      <c r="U1535" s="72">
        <v>99</v>
      </c>
    </row>
    <row r="1536" spans="1:21">
      <c r="A1536" s="19" t="s">
        <v>107</v>
      </c>
      <c r="B1536" s="74" t="s">
        <v>261</v>
      </c>
      <c r="C1536" s="36" t="str">
        <f t="shared" si="110"/>
        <v>Rural SW WA (Cowlitz-Grays Harbor -Lewis - Mason -Pacific-Wahkiakum)</v>
      </c>
      <c r="D1536" s="9" t="s">
        <v>86</v>
      </c>
      <c r="E1536" s="9" t="s">
        <v>23</v>
      </c>
      <c r="F1536" s="9"/>
      <c r="G1536" s="9"/>
      <c r="H1536" s="9"/>
      <c r="I1536" s="9"/>
      <c r="J1536" s="9"/>
      <c r="K1536" s="9"/>
      <c r="L1536" s="9"/>
      <c r="M1536" s="9"/>
      <c r="N1536" s="9"/>
      <c r="O1536" s="9"/>
      <c r="P1536" s="9"/>
      <c r="Q1536" s="9"/>
      <c r="R1536" s="9"/>
      <c r="U1536" s="72">
        <v>611</v>
      </c>
    </row>
    <row r="1537" spans="1:21">
      <c r="A1537" s="19" t="s">
        <v>107</v>
      </c>
      <c r="B1537" s="74" t="s">
        <v>261</v>
      </c>
      <c r="C1537" s="36" t="str">
        <f t="shared" si="110"/>
        <v>Chelan-Douglas-Okanogan</v>
      </c>
      <c r="D1537" s="9" t="s">
        <v>87</v>
      </c>
      <c r="E1537" s="9" t="s">
        <v>24</v>
      </c>
      <c r="F1537" s="9"/>
      <c r="G1537" s="9"/>
      <c r="H1537" s="9"/>
      <c r="I1537" s="9"/>
      <c r="J1537" s="9"/>
      <c r="K1537" s="9"/>
      <c r="L1537" s="9"/>
      <c r="M1537" s="9"/>
      <c r="N1537" s="9"/>
      <c r="O1537" s="9"/>
      <c r="P1537" s="9"/>
      <c r="Q1537" s="9"/>
      <c r="R1537" s="9"/>
      <c r="U1537" s="72">
        <v>499</v>
      </c>
    </row>
    <row r="1538" spans="1:21">
      <c r="A1538" s="19" t="s">
        <v>107</v>
      </c>
      <c r="B1538" s="74" t="s">
        <v>261</v>
      </c>
      <c r="C1538" s="36" t="str">
        <f t="shared" si="110"/>
        <v>Rural SW WA (Cowlitz-Grays Harbor -Lewis - Mason -Pacific-Wahkiakum)</v>
      </c>
      <c r="D1538" s="9" t="s">
        <v>88</v>
      </c>
      <c r="E1538" s="9" t="s">
        <v>25</v>
      </c>
      <c r="F1538" s="9"/>
      <c r="G1538" s="9"/>
      <c r="H1538" s="9"/>
      <c r="I1538" s="9"/>
      <c r="J1538" s="9"/>
      <c r="K1538" s="9"/>
      <c r="L1538" s="9"/>
      <c r="M1538" s="9"/>
      <c r="N1538" s="9"/>
      <c r="O1538" s="9"/>
      <c r="P1538" s="9"/>
      <c r="Q1538" s="9"/>
      <c r="R1538" s="9"/>
      <c r="U1538" s="72">
        <v>125</v>
      </c>
    </row>
    <row r="1539" spans="1:21">
      <c r="A1539" s="19" t="s">
        <v>107</v>
      </c>
      <c r="B1539" s="74" t="s">
        <v>261</v>
      </c>
      <c r="C1539" s="36" t="str">
        <f t="shared" si="110"/>
        <v>NE WA (Ferry, Stevens, Lincoln, Pend Orielle)</v>
      </c>
      <c r="D1539" s="9" t="s">
        <v>89</v>
      </c>
      <c r="E1539" s="9" t="s">
        <v>26</v>
      </c>
      <c r="F1539" s="9"/>
      <c r="G1539" s="9"/>
      <c r="H1539" s="9"/>
      <c r="I1539" s="9"/>
      <c r="J1539" s="9"/>
      <c r="K1539" s="9"/>
      <c r="L1539" s="9"/>
      <c r="M1539" s="9"/>
      <c r="N1539" s="9"/>
      <c r="O1539" s="9"/>
      <c r="P1539" s="9"/>
      <c r="Q1539" s="9"/>
      <c r="R1539" s="9"/>
      <c r="U1539" s="72">
        <v>112</v>
      </c>
    </row>
    <row r="1540" spans="1:21">
      <c r="A1540" s="19" t="s">
        <v>107</v>
      </c>
      <c r="B1540" s="74" t="s">
        <v>261</v>
      </c>
      <c r="C1540" s="36" t="str">
        <f t="shared" si="110"/>
        <v>Pierce</v>
      </c>
      <c r="D1540" s="9" t="s">
        <v>90</v>
      </c>
      <c r="E1540" s="9" t="s">
        <v>27</v>
      </c>
      <c r="F1540" s="9"/>
      <c r="G1540" s="9"/>
      <c r="H1540" s="9"/>
      <c r="I1540" s="9"/>
      <c r="J1540" s="9"/>
      <c r="K1540" s="9"/>
      <c r="L1540" s="9"/>
      <c r="M1540" s="9"/>
      <c r="N1540" s="9"/>
      <c r="O1540" s="9"/>
      <c r="P1540" s="9"/>
      <c r="Q1540" s="9"/>
      <c r="R1540" s="9"/>
      <c r="U1540" s="72">
        <v>11632</v>
      </c>
    </row>
    <row r="1541" spans="1:21">
      <c r="A1541" s="19" t="s">
        <v>107</v>
      </c>
      <c r="B1541" s="74" t="s">
        <v>261</v>
      </c>
      <c r="C1541" s="36" t="str">
        <f t="shared" si="110"/>
        <v>Skagit-San Juan -Island</v>
      </c>
      <c r="D1541" s="9" t="s">
        <v>91</v>
      </c>
      <c r="E1541" s="9" t="s">
        <v>28</v>
      </c>
      <c r="F1541" s="9"/>
      <c r="G1541" s="9"/>
      <c r="H1541" s="9"/>
      <c r="I1541" s="9"/>
      <c r="J1541" s="9"/>
      <c r="K1541" s="9"/>
      <c r="L1541" s="9"/>
      <c r="M1541" s="9"/>
      <c r="N1541" s="9"/>
      <c r="O1541" s="9"/>
      <c r="P1541" s="9"/>
      <c r="Q1541" s="9"/>
      <c r="R1541" s="9"/>
      <c r="U1541" s="72">
        <v>92</v>
      </c>
    </row>
    <row r="1542" spans="1:21">
      <c r="A1542" s="19" t="s">
        <v>107</v>
      </c>
      <c r="B1542" s="74" t="s">
        <v>261</v>
      </c>
      <c r="C1542" s="36" t="str">
        <f t="shared" si="110"/>
        <v>Skagit-San Juan -Island</v>
      </c>
      <c r="D1542" s="9" t="s">
        <v>92</v>
      </c>
      <c r="E1542" s="9" t="s">
        <v>29</v>
      </c>
      <c r="F1542" s="9"/>
      <c r="G1542" s="9"/>
      <c r="H1542" s="9"/>
      <c r="I1542" s="9"/>
      <c r="J1542" s="9"/>
      <c r="K1542" s="9"/>
      <c r="L1542" s="9"/>
      <c r="M1542" s="9"/>
      <c r="N1542" s="9"/>
      <c r="O1542" s="9"/>
      <c r="P1542" s="9"/>
      <c r="Q1542" s="9"/>
      <c r="R1542" s="9"/>
      <c r="U1542" s="72">
        <v>1425</v>
      </c>
    </row>
    <row r="1543" spans="1:21">
      <c r="A1543" s="19" t="s">
        <v>107</v>
      </c>
      <c r="B1543" s="74" t="s">
        <v>261</v>
      </c>
      <c r="C1543" s="36" t="str">
        <f t="shared" si="110"/>
        <v>Central WA (Grant-Kittitas-Klickitat-Skamania-Yakima)</v>
      </c>
      <c r="D1543" s="9" t="s">
        <v>93</v>
      </c>
      <c r="E1543" s="9" t="s">
        <v>30</v>
      </c>
      <c r="F1543" s="9"/>
      <c r="G1543" s="9"/>
      <c r="H1543" s="9"/>
      <c r="I1543" s="9"/>
      <c r="J1543" s="9"/>
      <c r="K1543" s="9"/>
      <c r="L1543" s="9"/>
      <c r="M1543" s="9"/>
      <c r="N1543" s="9"/>
      <c r="O1543" s="9"/>
      <c r="P1543" s="9"/>
      <c r="Q1543" s="9"/>
      <c r="R1543" s="9"/>
      <c r="U1543" s="72">
        <v>35</v>
      </c>
    </row>
    <row r="1544" spans="1:21">
      <c r="A1544" s="19" t="s">
        <v>107</v>
      </c>
      <c r="B1544" s="74" t="s">
        <v>261</v>
      </c>
      <c r="C1544" s="36" t="str">
        <f t="shared" si="110"/>
        <v>Snohomish</v>
      </c>
      <c r="D1544" s="9" t="s">
        <v>94</v>
      </c>
      <c r="E1544" s="9" t="s">
        <v>31</v>
      </c>
      <c r="F1544" s="9"/>
      <c r="G1544" s="9"/>
      <c r="H1544" s="9"/>
      <c r="I1544" s="9"/>
      <c r="J1544" s="9"/>
      <c r="K1544" s="9"/>
      <c r="L1544" s="9"/>
      <c r="M1544" s="9"/>
      <c r="N1544" s="9"/>
      <c r="O1544" s="9"/>
      <c r="P1544" s="9"/>
      <c r="Q1544" s="9"/>
      <c r="R1544" s="9"/>
      <c r="U1544" s="72">
        <v>9505</v>
      </c>
    </row>
    <row r="1545" spans="1:21">
      <c r="A1545" s="19" t="s">
        <v>107</v>
      </c>
      <c r="B1545" s="74" t="s">
        <v>261</v>
      </c>
      <c r="C1545" s="36" t="str">
        <f t="shared" si="110"/>
        <v>Spokane</v>
      </c>
      <c r="D1545" s="9" t="s">
        <v>95</v>
      </c>
      <c r="E1545" s="9" t="s">
        <v>32</v>
      </c>
      <c r="F1545" s="9"/>
      <c r="G1545" s="9"/>
      <c r="H1545" s="9"/>
      <c r="I1545" s="9"/>
      <c r="J1545" s="9"/>
      <c r="K1545" s="9"/>
      <c r="L1545" s="9"/>
      <c r="M1545" s="9"/>
      <c r="N1545" s="9"/>
      <c r="O1545" s="9"/>
      <c r="P1545" s="9"/>
      <c r="Q1545" s="9"/>
      <c r="R1545" s="9"/>
      <c r="U1545" s="72">
        <v>5855</v>
      </c>
    </row>
    <row r="1546" spans="1:21">
      <c r="A1546" s="19" t="s">
        <v>107</v>
      </c>
      <c r="B1546" s="74" t="s">
        <v>261</v>
      </c>
      <c r="C1546" s="36" t="str">
        <f t="shared" si="110"/>
        <v>NE WA (Ferry, Stevens, Lincoln, Pend Orielle)</v>
      </c>
      <c r="D1546" s="9" t="s">
        <v>96</v>
      </c>
      <c r="E1546" s="9" t="s">
        <v>33</v>
      </c>
      <c r="F1546" s="9"/>
      <c r="G1546" s="9"/>
      <c r="H1546" s="9"/>
      <c r="I1546" s="9"/>
      <c r="J1546" s="9"/>
      <c r="K1546" s="9"/>
      <c r="L1546" s="9"/>
      <c r="M1546" s="9"/>
      <c r="N1546" s="9"/>
      <c r="O1546" s="9"/>
      <c r="P1546" s="9"/>
      <c r="Q1546" s="9"/>
      <c r="R1546" s="9"/>
      <c r="U1546" s="72">
        <v>465</v>
      </c>
    </row>
    <row r="1547" spans="1:21">
      <c r="A1547" s="19" t="s">
        <v>107</v>
      </c>
      <c r="B1547" s="74" t="s">
        <v>261</v>
      </c>
      <c r="C1547" s="36" t="str">
        <f t="shared" si="110"/>
        <v>Thurston</v>
      </c>
      <c r="D1547" s="9" t="s">
        <v>97</v>
      </c>
      <c r="E1547" s="9" t="s">
        <v>34</v>
      </c>
      <c r="F1547" s="9"/>
      <c r="G1547" s="9"/>
      <c r="H1547" s="9"/>
      <c r="I1547" s="9"/>
      <c r="J1547" s="9"/>
      <c r="K1547" s="9"/>
      <c r="L1547" s="9"/>
      <c r="M1547" s="9"/>
      <c r="N1547" s="9"/>
      <c r="O1547" s="9"/>
      <c r="P1547" s="9"/>
      <c r="Q1547" s="9"/>
      <c r="R1547" s="9"/>
      <c r="U1547" s="72">
        <v>3175</v>
      </c>
    </row>
    <row r="1548" spans="1:21">
      <c r="A1548" s="19" t="s">
        <v>107</v>
      </c>
      <c r="B1548" s="74" t="s">
        <v>261</v>
      </c>
      <c r="C1548" s="36" t="str">
        <f t="shared" si="110"/>
        <v>Rural SW WA (Cowlitz-Grays Harbor -Lewis - Mason -Pacific-Wahkiakum)</v>
      </c>
      <c r="D1548" s="9" t="s">
        <v>98</v>
      </c>
      <c r="E1548" s="9" t="s">
        <v>35</v>
      </c>
      <c r="F1548" s="9"/>
      <c r="G1548" s="9"/>
      <c r="H1548" s="9"/>
      <c r="I1548" s="9"/>
      <c r="J1548" s="9"/>
      <c r="K1548" s="9"/>
      <c r="L1548" s="9"/>
      <c r="M1548" s="9"/>
      <c r="N1548" s="9"/>
      <c r="O1548" s="9"/>
      <c r="P1548" s="9"/>
      <c r="Q1548" s="9"/>
      <c r="R1548" s="9"/>
      <c r="U1548" s="72">
        <v>21</v>
      </c>
    </row>
    <row r="1549" spans="1:21">
      <c r="A1549" s="19" t="s">
        <v>107</v>
      </c>
      <c r="B1549" s="74" t="s">
        <v>261</v>
      </c>
      <c r="C1549" s="36" t="str">
        <f t="shared" si="110"/>
        <v>SE WA (Adams-Asotin-Columia-Garfield-Walla Walla-Whitman)</v>
      </c>
      <c r="D1549" s="9" t="s">
        <v>99</v>
      </c>
      <c r="E1549" s="9" t="s">
        <v>36</v>
      </c>
      <c r="F1549" s="9"/>
      <c r="G1549" s="9"/>
      <c r="H1549" s="9"/>
      <c r="I1549" s="9"/>
      <c r="J1549" s="9"/>
      <c r="K1549" s="9"/>
      <c r="L1549" s="9"/>
      <c r="M1549" s="9"/>
      <c r="N1549" s="9"/>
      <c r="O1549" s="9"/>
      <c r="P1549" s="9"/>
      <c r="Q1549" s="9"/>
      <c r="R1549" s="9"/>
      <c r="U1549" s="72">
        <v>652</v>
      </c>
    </row>
    <row r="1550" spans="1:21">
      <c r="A1550" s="19" t="s">
        <v>107</v>
      </c>
      <c r="B1550" s="74" t="s">
        <v>261</v>
      </c>
      <c r="C1550" s="36" t="str">
        <f t="shared" ref="C1550:C1613" si="111">VLOOKUP(D1550,$AL$4:$AN$42,3,)</f>
        <v>Whatcom</v>
      </c>
      <c r="D1550" s="9" t="s">
        <v>100</v>
      </c>
      <c r="E1550" s="9" t="s">
        <v>37</v>
      </c>
      <c r="F1550" s="9"/>
      <c r="G1550" s="9"/>
      <c r="H1550" s="9"/>
      <c r="I1550" s="9"/>
      <c r="J1550" s="9"/>
      <c r="K1550" s="9"/>
      <c r="L1550" s="9"/>
      <c r="M1550" s="9"/>
      <c r="N1550" s="9"/>
      <c r="O1550" s="9"/>
      <c r="P1550" s="9"/>
      <c r="Q1550" s="9"/>
      <c r="R1550" s="9"/>
      <c r="U1550" s="72">
        <v>2279</v>
      </c>
    </row>
    <row r="1551" spans="1:21">
      <c r="A1551" s="19" t="s">
        <v>107</v>
      </c>
      <c r="B1551" s="74" t="s">
        <v>261</v>
      </c>
      <c r="C1551" s="36" t="str">
        <f t="shared" si="111"/>
        <v>SE WA (Adams-Asotin-Columia-Garfield-Walla Walla-Whitman)</v>
      </c>
      <c r="D1551" s="9" t="s">
        <v>101</v>
      </c>
      <c r="E1551" s="9" t="s">
        <v>38</v>
      </c>
      <c r="F1551" s="9"/>
      <c r="G1551" s="9"/>
      <c r="H1551" s="9"/>
      <c r="I1551" s="9"/>
      <c r="J1551" s="9"/>
      <c r="K1551" s="9"/>
      <c r="L1551" s="9"/>
      <c r="M1551" s="9"/>
      <c r="N1551" s="9"/>
      <c r="O1551" s="9"/>
      <c r="P1551" s="9"/>
      <c r="Q1551" s="9"/>
      <c r="R1551" s="9"/>
      <c r="U1551" s="72">
        <v>422</v>
      </c>
    </row>
    <row r="1552" spans="1:21">
      <c r="A1552" s="19" t="s">
        <v>107</v>
      </c>
      <c r="B1552" s="74" t="s">
        <v>261</v>
      </c>
      <c r="C1552" s="19" t="str">
        <f t="shared" si="111"/>
        <v>Central WA (Grant-Kittitas-Klickitat-Skamania-Yakima)</v>
      </c>
      <c r="D1552" s="19" t="s">
        <v>102</v>
      </c>
      <c r="E1552" s="19" t="s">
        <v>39</v>
      </c>
      <c r="F1552" s="19"/>
      <c r="G1552" s="19"/>
      <c r="H1552" s="19"/>
      <c r="I1552" s="19"/>
      <c r="J1552" s="19"/>
      <c r="K1552" s="19"/>
      <c r="L1552" s="19"/>
      <c r="M1552" s="19"/>
      <c r="N1552" s="19"/>
      <c r="O1552" s="19"/>
      <c r="P1552" s="19"/>
      <c r="Q1552" s="19"/>
      <c r="R1552" s="19"/>
      <c r="S1552" s="48"/>
      <c r="T1552" s="48"/>
      <c r="U1552" s="73">
        <v>4124</v>
      </c>
    </row>
    <row r="1553" spans="1:21">
      <c r="A1553" s="74" t="s">
        <v>108</v>
      </c>
      <c r="B1553" s="74" t="s">
        <v>261</v>
      </c>
      <c r="C1553" s="36" t="str">
        <f t="shared" si="111"/>
        <v>SE WA (Adams-Asotin-Columia-Garfield-Walla Walla-Whitman)</v>
      </c>
      <c r="D1553" s="9" t="s">
        <v>64</v>
      </c>
      <c r="E1553" s="9" t="s">
        <v>1</v>
      </c>
      <c r="F1553" s="9"/>
      <c r="G1553" s="9"/>
      <c r="H1553" s="9"/>
      <c r="I1553" s="9"/>
      <c r="J1553" s="9"/>
      <c r="K1553" s="9"/>
      <c r="L1553" s="9"/>
      <c r="M1553" s="9"/>
      <c r="N1553" s="9"/>
      <c r="O1553" s="9"/>
      <c r="P1553" s="9"/>
      <c r="Q1553" s="9"/>
      <c r="R1553" s="9"/>
      <c r="U1553" s="72">
        <v>350</v>
      </c>
    </row>
    <row r="1554" spans="1:21">
      <c r="A1554" s="74" t="s">
        <v>108</v>
      </c>
      <c r="B1554" s="74" t="s">
        <v>261</v>
      </c>
      <c r="C1554" s="36" t="str">
        <f t="shared" si="111"/>
        <v>SE WA (Adams-Asotin-Columia-Garfield-Walla Walla-Whitman)</v>
      </c>
      <c r="D1554" s="9" t="s">
        <v>65</v>
      </c>
      <c r="E1554" s="9" t="s">
        <v>2</v>
      </c>
      <c r="F1554" s="9"/>
      <c r="G1554" s="9"/>
      <c r="H1554" s="9"/>
      <c r="I1554" s="9"/>
      <c r="J1554" s="9"/>
      <c r="K1554" s="9"/>
      <c r="L1554" s="9"/>
      <c r="M1554" s="9"/>
      <c r="N1554" s="9"/>
      <c r="O1554" s="9"/>
      <c r="P1554" s="9"/>
      <c r="Q1554" s="9"/>
      <c r="R1554" s="9"/>
      <c r="U1554" s="72">
        <v>19</v>
      </c>
    </row>
    <row r="1555" spans="1:21">
      <c r="A1555" s="74" t="s">
        <v>108</v>
      </c>
      <c r="B1555" s="74" t="s">
        <v>261</v>
      </c>
      <c r="C1555" s="36" t="str">
        <f t="shared" si="111"/>
        <v>Benton-Franklin</v>
      </c>
      <c r="D1555" s="9" t="s">
        <v>66</v>
      </c>
      <c r="E1555" s="9" t="s">
        <v>3</v>
      </c>
      <c r="F1555" s="9"/>
      <c r="G1555" s="9"/>
      <c r="H1555" s="9"/>
      <c r="I1555" s="9"/>
      <c r="J1555" s="9"/>
      <c r="K1555" s="9"/>
      <c r="L1555" s="9"/>
      <c r="M1555" s="9"/>
      <c r="N1555" s="9"/>
      <c r="O1555" s="9"/>
      <c r="P1555" s="9"/>
      <c r="Q1555" s="9"/>
      <c r="R1555" s="9"/>
      <c r="U1555" s="72">
        <v>2660</v>
      </c>
    </row>
    <row r="1556" spans="1:21">
      <c r="A1556" s="74" t="s">
        <v>108</v>
      </c>
      <c r="B1556" s="74" t="s">
        <v>261</v>
      </c>
      <c r="C1556" s="36" t="str">
        <f t="shared" si="111"/>
        <v>Chelan-Douglas-Okanogan</v>
      </c>
      <c r="D1556" s="9" t="s">
        <v>67</v>
      </c>
      <c r="E1556" s="9" t="s">
        <v>4</v>
      </c>
      <c r="F1556" s="9"/>
      <c r="G1556" s="9"/>
      <c r="H1556" s="9"/>
      <c r="I1556" s="9"/>
      <c r="J1556" s="9"/>
      <c r="K1556" s="9"/>
      <c r="L1556" s="9"/>
      <c r="M1556" s="9"/>
      <c r="N1556" s="9"/>
      <c r="O1556" s="9"/>
      <c r="P1556" s="9"/>
      <c r="Q1556" s="9"/>
      <c r="R1556" s="9"/>
      <c r="U1556" s="72">
        <v>953</v>
      </c>
    </row>
    <row r="1557" spans="1:21">
      <c r="A1557" s="74" t="s">
        <v>108</v>
      </c>
      <c r="B1557" s="74" t="s">
        <v>261</v>
      </c>
      <c r="C1557" s="36" t="str">
        <f t="shared" si="111"/>
        <v>Clallam-Jefferson-Kitsap</v>
      </c>
      <c r="D1557" s="9" t="s">
        <v>68</v>
      </c>
      <c r="E1557" s="9" t="s">
        <v>5</v>
      </c>
      <c r="F1557" s="9"/>
      <c r="G1557" s="9"/>
      <c r="H1557" s="9"/>
      <c r="I1557" s="9"/>
      <c r="J1557" s="9"/>
      <c r="K1557" s="9"/>
      <c r="L1557" s="9"/>
      <c r="M1557" s="9"/>
      <c r="N1557" s="9"/>
      <c r="O1557" s="9"/>
      <c r="P1557" s="9"/>
      <c r="Q1557" s="9"/>
      <c r="R1557" s="9"/>
      <c r="U1557" s="72">
        <v>667</v>
      </c>
    </row>
    <row r="1558" spans="1:21">
      <c r="A1558" s="74" t="s">
        <v>108</v>
      </c>
      <c r="B1558" s="74" t="s">
        <v>261</v>
      </c>
      <c r="C1558" s="36" t="str">
        <f t="shared" si="111"/>
        <v>Clark</v>
      </c>
      <c r="D1558" s="9" t="s">
        <v>69</v>
      </c>
      <c r="E1558" s="9" t="s">
        <v>6</v>
      </c>
      <c r="F1558" s="9"/>
      <c r="G1558" s="9"/>
      <c r="H1558" s="9"/>
      <c r="I1558" s="9"/>
      <c r="J1558" s="9"/>
      <c r="K1558" s="9"/>
      <c r="L1558" s="9"/>
      <c r="M1558" s="9"/>
      <c r="N1558" s="9"/>
      <c r="O1558" s="9"/>
      <c r="P1558" s="9"/>
      <c r="Q1558" s="9"/>
      <c r="R1558" s="9"/>
      <c r="U1558" s="72">
        <v>4997</v>
      </c>
    </row>
    <row r="1559" spans="1:21">
      <c r="A1559" s="74" t="s">
        <v>108</v>
      </c>
      <c r="B1559" s="74" t="s">
        <v>261</v>
      </c>
      <c r="C1559" s="36" t="str">
        <f t="shared" si="111"/>
        <v>SE WA (Adams-Asotin-Columia-Garfield-Walla Walla-Whitman)</v>
      </c>
      <c r="D1559" s="9" t="s">
        <v>70</v>
      </c>
      <c r="E1559" s="9" t="s">
        <v>7</v>
      </c>
      <c r="F1559" s="9"/>
      <c r="G1559" s="9"/>
      <c r="H1559" s="9"/>
      <c r="I1559" s="9"/>
      <c r="J1559" s="9"/>
      <c r="K1559" s="9"/>
      <c r="L1559" s="9"/>
      <c r="M1559" s="9"/>
      <c r="N1559" s="9"/>
      <c r="O1559" s="9"/>
      <c r="P1559" s="9"/>
      <c r="Q1559" s="9"/>
      <c r="R1559" s="9"/>
      <c r="U1559" s="72">
        <v>35</v>
      </c>
    </row>
    <row r="1560" spans="1:21">
      <c r="A1560" s="74" t="s">
        <v>108</v>
      </c>
      <c r="B1560" s="74" t="s">
        <v>261</v>
      </c>
      <c r="C1560" s="36" t="str">
        <f t="shared" si="111"/>
        <v>Rural SW WA (Cowlitz-Grays Harbor -Lewis - Mason -Pacific-Wahkiakum)</v>
      </c>
      <c r="D1560" s="9" t="s">
        <v>71</v>
      </c>
      <c r="E1560" s="9" t="s">
        <v>8</v>
      </c>
      <c r="F1560" s="9"/>
      <c r="G1560" s="9"/>
      <c r="H1560" s="9"/>
      <c r="I1560" s="9"/>
      <c r="J1560" s="9"/>
      <c r="K1560" s="9"/>
      <c r="L1560" s="9"/>
      <c r="M1560" s="9"/>
      <c r="N1560" s="9"/>
      <c r="O1560" s="9"/>
      <c r="P1560" s="9"/>
      <c r="Q1560" s="9"/>
      <c r="R1560" s="9"/>
      <c r="U1560" s="72">
        <v>1176</v>
      </c>
    </row>
    <row r="1561" spans="1:21">
      <c r="A1561" s="74" t="s">
        <v>108</v>
      </c>
      <c r="B1561" s="74" t="s">
        <v>261</v>
      </c>
      <c r="C1561" s="36" t="str">
        <f t="shared" si="111"/>
        <v>Chelan-Douglas-Okanogan</v>
      </c>
      <c r="D1561" s="9" t="s">
        <v>72</v>
      </c>
      <c r="E1561" s="9" t="s">
        <v>9</v>
      </c>
      <c r="F1561" s="9"/>
      <c r="G1561" s="9"/>
      <c r="H1561" s="9"/>
      <c r="I1561" s="9"/>
      <c r="J1561" s="9"/>
      <c r="K1561" s="9"/>
      <c r="L1561" s="9"/>
      <c r="M1561" s="9"/>
      <c r="N1561" s="9"/>
      <c r="O1561" s="9"/>
      <c r="P1561" s="9"/>
      <c r="Q1561" s="9"/>
      <c r="R1561" s="9"/>
      <c r="U1561" s="72">
        <v>549</v>
      </c>
    </row>
    <row r="1562" spans="1:21">
      <c r="A1562" s="74" t="s">
        <v>108</v>
      </c>
      <c r="B1562" s="74" t="s">
        <v>261</v>
      </c>
      <c r="C1562" s="36" t="str">
        <f t="shared" si="111"/>
        <v>NE WA (Ferry, Stevens, Lincoln, Pend Orielle)</v>
      </c>
      <c r="D1562" s="9" t="s">
        <v>73</v>
      </c>
      <c r="E1562" s="9" t="s">
        <v>10</v>
      </c>
      <c r="F1562" s="9"/>
      <c r="G1562" s="9"/>
      <c r="H1562" s="9"/>
      <c r="I1562" s="9"/>
      <c r="J1562" s="9"/>
      <c r="K1562" s="9"/>
      <c r="L1562" s="9"/>
      <c r="M1562" s="9"/>
      <c r="N1562" s="9"/>
      <c r="O1562" s="9"/>
      <c r="P1562" s="9"/>
      <c r="Q1562" s="9"/>
      <c r="R1562" s="9"/>
      <c r="U1562" s="72">
        <v>55</v>
      </c>
    </row>
    <row r="1563" spans="1:21">
      <c r="A1563" s="74" t="s">
        <v>108</v>
      </c>
      <c r="B1563" s="74" t="s">
        <v>261</v>
      </c>
      <c r="C1563" s="36" t="str">
        <f t="shared" si="111"/>
        <v>Benton-Franklin</v>
      </c>
      <c r="D1563" s="9" t="s">
        <v>74</v>
      </c>
      <c r="E1563" s="9" t="s">
        <v>11</v>
      </c>
      <c r="F1563" s="9"/>
      <c r="G1563" s="9"/>
      <c r="H1563" s="9"/>
      <c r="I1563" s="9"/>
      <c r="J1563" s="9"/>
      <c r="K1563" s="9"/>
      <c r="L1563" s="9"/>
      <c r="M1563" s="9"/>
      <c r="N1563" s="9"/>
      <c r="O1563" s="9"/>
      <c r="P1563" s="9"/>
      <c r="Q1563" s="9"/>
      <c r="R1563" s="9"/>
      <c r="U1563" s="72">
        <v>1664</v>
      </c>
    </row>
    <row r="1564" spans="1:21">
      <c r="A1564" s="74" t="s">
        <v>108</v>
      </c>
      <c r="B1564" s="74" t="s">
        <v>261</v>
      </c>
      <c r="C1564" s="36" t="str">
        <f t="shared" si="111"/>
        <v>SE WA (Adams-Asotin-Columia-Garfield-Walla Walla-Whitman)</v>
      </c>
      <c r="D1564" s="9" t="s">
        <v>75</v>
      </c>
      <c r="E1564" s="9" t="s">
        <v>12</v>
      </c>
      <c r="F1564" s="9"/>
      <c r="G1564" s="9"/>
      <c r="H1564" s="9"/>
      <c r="I1564" s="9"/>
      <c r="J1564" s="9"/>
      <c r="K1564" s="9"/>
      <c r="L1564" s="9"/>
      <c r="M1564" s="9"/>
      <c r="N1564" s="9"/>
      <c r="O1564" s="9"/>
      <c r="P1564" s="9"/>
      <c r="Q1564" s="9"/>
      <c r="R1564" s="9"/>
      <c r="U1564" s="72">
        <v>11</v>
      </c>
    </row>
    <row r="1565" spans="1:21">
      <c r="A1565" s="74" t="s">
        <v>108</v>
      </c>
      <c r="B1565" s="74" t="s">
        <v>261</v>
      </c>
      <c r="C1565" s="36" t="str">
        <f t="shared" si="111"/>
        <v>Central WA (Grant-Kittitas-Klickitat-Skamania-Yakima)</v>
      </c>
      <c r="D1565" s="9" t="s">
        <v>76</v>
      </c>
      <c r="E1565" s="9" t="s">
        <v>13</v>
      </c>
      <c r="F1565" s="9"/>
      <c r="G1565" s="9"/>
      <c r="H1565" s="9"/>
      <c r="I1565" s="9"/>
      <c r="J1565" s="9"/>
      <c r="K1565" s="9"/>
      <c r="L1565" s="9"/>
      <c r="M1565" s="9"/>
      <c r="N1565" s="9"/>
      <c r="O1565" s="9"/>
      <c r="P1565" s="9"/>
      <c r="Q1565" s="9"/>
      <c r="R1565" s="9"/>
      <c r="U1565" s="72">
        <v>1500</v>
      </c>
    </row>
    <row r="1566" spans="1:21">
      <c r="A1566" s="74" t="s">
        <v>108</v>
      </c>
      <c r="B1566" s="74" t="s">
        <v>261</v>
      </c>
      <c r="C1566" s="36" t="str">
        <f t="shared" si="111"/>
        <v>Rural SW WA (Cowlitz-Grays Harbor -Lewis - Mason -Pacific-Wahkiakum)</v>
      </c>
      <c r="D1566" s="9" t="s">
        <v>77</v>
      </c>
      <c r="E1566" s="9" t="s">
        <v>14</v>
      </c>
      <c r="F1566" s="9"/>
      <c r="G1566" s="9"/>
      <c r="H1566" s="9"/>
      <c r="I1566" s="9"/>
      <c r="J1566" s="9"/>
      <c r="K1566" s="9"/>
      <c r="L1566" s="9"/>
      <c r="M1566" s="9"/>
      <c r="N1566" s="9"/>
      <c r="O1566" s="9"/>
      <c r="P1566" s="9"/>
      <c r="Q1566" s="9"/>
      <c r="R1566" s="9"/>
      <c r="U1566" s="72">
        <v>778</v>
      </c>
    </row>
    <row r="1567" spans="1:21">
      <c r="A1567" s="74" t="s">
        <v>108</v>
      </c>
      <c r="B1567" s="74" t="s">
        <v>261</v>
      </c>
      <c r="C1567" s="36" t="str">
        <f t="shared" si="111"/>
        <v>Skagit-San Juan -Island</v>
      </c>
      <c r="D1567" s="9" t="s">
        <v>78</v>
      </c>
      <c r="E1567" s="9" t="s">
        <v>15</v>
      </c>
      <c r="F1567" s="9"/>
      <c r="G1567" s="9"/>
      <c r="H1567" s="9"/>
      <c r="I1567" s="9"/>
      <c r="J1567" s="9"/>
      <c r="K1567" s="9"/>
      <c r="L1567" s="9"/>
      <c r="M1567" s="9"/>
      <c r="N1567" s="9"/>
      <c r="O1567" s="9"/>
      <c r="P1567" s="9"/>
      <c r="Q1567" s="9"/>
      <c r="R1567" s="9"/>
      <c r="U1567" s="72">
        <v>946</v>
      </c>
    </row>
    <row r="1568" spans="1:21">
      <c r="A1568" s="74" t="s">
        <v>108</v>
      </c>
      <c r="B1568" s="74" t="s">
        <v>261</v>
      </c>
      <c r="C1568" s="36" t="str">
        <f t="shared" si="111"/>
        <v>Clallam-Jefferson-Kitsap</v>
      </c>
      <c r="D1568" s="9" t="s">
        <v>79</v>
      </c>
      <c r="E1568" s="9" t="s">
        <v>16</v>
      </c>
      <c r="F1568" s="9"/>
      <c r="G1568" s="9"/>
      <c r="H1568" s="9"/>
      <c r="I1568" s="9"/>
      <c r="J1568" s="9"/>
      <c r="K1568" s="9"/>
      <c r="L1568" s="9"/>
      <c r="M1568" s="9"/>
      <c r="N1568" s="9"/>
      <c r="O1568" s="9"/>
      <c r="P1568" s="9"/>
      <c r="Q1568" s="9"/>
      <c r="R1568" s="9"/>
      <c r="U1568" s="72">
        <v>187</v>
      </c>
    </row>
    <row r="1569" spans="1:21">
      <c r="A1569" s="74" t="s">
        <v>108</v>
      </c>
      <c r="B1569" s="74" t="s">
        <v>261</v>
      </c>
      <c r="C1569" s="36" t="str">
        <f t="shared" si="111"/>
        <v>King</v>
      </c>
      <c r="D1569" s="9" t="s">
        <v>80</v>
      </c>
      <c r="E1569" s="9" t="s">
        <v>17</v>
      </c>
      <c r="F1569" s="9"/>
      <c r="G1569" s="9"/>
      <c r="H1569" s="9"/>
      <c r="I1569" s="9"/>
      <c r="J1569" s="9"/>
      <c r="K1569" s="9"/>
      <c r="L1569" s="9"/>
      <c r="M1569" s="9"/>
      <c r="N1569" s="9"/>
      <c r="O1569" s="9"/>
      <c r="P1569" s="9"/>
      <c r="Q1569" s="9"/>
      <c r="R1569" s="9"/>
      <c r="U1569" s="72">
        <v>25426</v>
      </c>
    </row>
    <row r="1570" spans="1:21">
      <c r="A1570" s="74" t="s">
        <v>108</v>
      </c>
      <c r="B1570" s="74" t="s">
        <v>261</v>
      </c>
      <c r="C1570" s="36" t="str">
        <f t="shared" si="111"/>
        <v>Clallam-Jefferson-Kitsap</v>
      </c>
      <c r="D1570" s="9" t="s">
        <v>81</v>
      </c>
      <c r="E1570" s="9" t="s">
        <v>18</v>
      </c>
      <c r="F1570" s="9"/>
      <c r="G1570" s="9"/>
      <c r="H1570" s="9"/>
      <c r="I1570" s="9"/>
      <c r="J1570" s="9"/>
      <c r="K1570" s="9"/>
      <c r="L1570" s="9"/>
      <c r="M1570" s="9"/>
      <c r="N1570" s="9"/>
      <c r="O1570" s="9"/>
      <c r="P1570" s="9"/>
      <c r="Q1570" s="9"/>
      <c r="R1570" s="9"/>
      <c r="U1570" s="72">
        <v>3044</v>
      </c>
    </row>
    <row r="1571" spans="1:21">
      <c r="A1571" s="74" t="s">
        <v>108</v>
      </c>
      <c r="B1571" s="74" t="s">
        <v>261</v>
      </c>
      <c r="C1571" s="36" t="str">
        <f t="shared" si="111"/>
        <v>Central WA (Grant-Kittitas-Klickitat-Skamania-Yakima)</v>
      </c>
      <c r="D1571" s="9" t="s">
        <v>82</v>
      </c>
      <c r="E1571" s="9" t="s">
        <v>19</v>
      </c>
      <c r="F1571" s="9"/>
      <c r="G1571" s="9"/>
      <c r="H1571" s="9"/>
      <c r="I1571" s="9"/>
      <c r="J1571" s="9"/>
      <c r="K1571" s="9"/>
      <c r="L1571" s="9"/>
      <c r="M1571" s="9"/>
      <c r="N1571" s="9"/>
      <c r="O1571" s="9"/>
      <c r="P1571" s="9"/>
      <c r="Q1571" s="9"/>
      <c r="R1571" s="9"/>
      <c r="U1571" s="72">
        <v>422</v>
      </c>
    </row>
    <row r="1572" spans="1:21">
      <c r="A1572" s="74" t="s">
        <v>108</v>
      </c>
      <c r="B1572" s="74" t="s">
        <v>261</v>
      </c>
      <c r="C1572" s="36" t="str">
        <f t="shared" si="111"/>
        <v>Central WA (Grant-Kittitas-Klickitat-Skamania-Yakima)</v>
      </c>
      <c r="D1572" s="9" t="s">
        <v>83</v>
      </c>
      <c r="E1572" s="9" t="s">
        <v>20</v>
      </c>
      <c r="F1572" s="9"/>
      <c r="G1572" s="9"/>
      <c r="H1572" s="9"/>
      <c r="I1572" s="9"/>
      <c r="J1572" s="9"/>
      <c r="K1572" s="9"/>
      <c r="L1572" s="9"/>
      <c r="M1572" s="9"/>
      <c r="N1572" s="9"/>
      <c r="O1572" s="9"/>
      <c r="P1572" s="9"/>
      <c r="Q1572" s="9"/>
      <c r="R1572" s="9"/>
      <c r="U1572" s="72">
        <v>35</v>
      </c>
    </row>
    <row r="1573" spans="1:21">
      <c r="A1573" s="74" t="s">
        <v>108</v>
      </c>
      <c r="B1573" s="74" t="s">
        <v>261</v>
      </c>
      <c r="C1573" s="36" t="str">
        <f t="shared" si="111"/>
        <v>Rural SW WA (Cowlitz-Grays Harbor -Lewis - Mason -Pacific-Wahkiakum)</v>
      </c>
      <c r="D1573" s="9" t="s">
        <v>84</v>
      </c>
      <c r="E1573" s="9" t="s">
        <v>21</v>
      </c>
      <c r="F1573" s="9"/>
      <c r="G1573" s="9"/>
      <c r="H1573" s="9"/>
      <c r="I1573" s="9"/>
      <c r="J1573" s="9"/>
      <c r="K1573" s="9"/>
      <c r="L1573" s="9"/>
      <c r="M1573" s="9"/>
      <c r="N1573" s="9"/>
      <c r="O1573" s="9"/>
      <c r="P1573" s="9"/>
      <c r="Q1573" s="9"/>
      <c r="R1573" s="9"/>
      <c r="U1573" s="72">
        <v>885</v>
      </c>
    </row>
    <row r="1574" spans="1:21">
      <c r="A1574" s="74" t="s">
        <v>108</v>
      </c>
      <c r="B1574" s="74" t="s">
        <v>261</v>
      </c>
      <c r="C1574" s="36" t="str">
        <f t="shared" si="111"/>
        <v>NE WA (Ferry, Stevens, Lincoln, Pend Orielle)</v>
      </c>
      <c r="D1574" s="9" t="s">
        <v>85</v>
      </c>
      <c r="E1574" s="9" t="s">
        <v>22</v>
      </c>
      <c r="F1574" s="9"/>
      <c r="G1574" s="9"/>
      <c r="H1574" s="9"/>
      <c r="I1574" s="9"/>
      <c r="J1574" s="9"/>
      <c r="K1574" s="9"/>
      <c r="L1574" s="9"/>
      <c r="M1574" s="9"/>
      <c r="N1574" s="9"/>
      <c r="O1574" s="9"/>
      <c r="P1574" s="9"/>
      <c r="Q1574" s="9"/>
      <c r="R1574" s="9"/>
      <c r="U1574" s="72">
        <v>97</v>
      </c>
    </row>
    <row r="1575" spans="1:21">
      <c r="A1575" s="74" t="s">
        <v>108</v>
      </c>
      <c r="B1575" s="74" t="s">
        <v>261</v>
      </c>
      <c r="C1575" s="36" t="str">
        <f t="shared" si="111"/>
        <v>Rural SW WA (Cowlitz-Grays Harbor -Lewis - Mason -Pacific-Wahkiakum)</v>
      </c>
      <c r="D1575" s="9" t="s">
        <v>86</v>
      </c>
      <c r="E1575" s="9" t="s">
        <v>23</v>
      </c>
      <c r="F1575" s="9"/>
      <c r="G1575" s="9"/>
      <c r="H1575" s="9"/>
      <c r="I1575" s="9"/>
      <c r="J1575" s="9"/>
      <c r="K1575" s="9"/>
      <c r="L1575" s="9"/>
      <c r="M1575" s="9"/>
      <c r="N1575" s="9"/>
      <c r="O1575" s="9"/>
      <c r="P1575" s="9"/>
      <c r="Q1575" s="9"/>
      <c r="R1575" s="9"/>
      <c r="U1575" s="72">
        <v>625</v>
      </c>
    </row>
    <row r="1576" spans="1:21">
      <c r="A1576" s="74" t="s">
        <v>108</v>
      </c>
      <c r="B1576" s="74" t="s">
        <v>261</v>
      </c>
      <c r="C1576" s="36" t="str">
        <f t="shared" si="111"/>
        <v>Chelan-Douglas-Okanogan</v>
      </c>
      <c r="D1576" s="9" t="s">
        <v>87</v>
      </c>
      <c r="E1576" s="9" t="s">
        <v>24</v>
      </c>
      <c r="F1576" s="9"/>
      <c r="G1576" s="9"/>
      <c r="H1576" s="9"/>
      <c r="I1576" s="9"/>
      <c r="J1576" s="9"/>
      <c r="K1576" s="9"/>
      <c r="L1576" s="9"/>
      <c r="M1576" s="9"/>
      <c r="N1576" s="9"/>
      <c r="O1576" s="9"/>
      <c r="P1576" s="9"/>
      <c r="Q1576" s="9"/>
      <c r="R1576" s="9"/>
      <c r="U1576" s="72">
        <v>488</v>
      </c>
    </row>
    <row r="1577" spans="1:21">
      <c r="A1577" s="74" t="s">
        <v>108</v>
      </c>
      <c r="B1577" s="74" t="s">
        <v>261</v>
      </c>
      <c r="C1577" s="36" t="str">
        <f t="shared" si="111"/>
        <v>Rural SW WA (Cowlitz-Grays Harbor -Lewis - Mason -Pacific-Wahkiakum)</v>
      </c>
      <c r="D1577" s="9" t="s">
        <v>88</v>
      </c>
      <c r="E1577" s="9" t="s">
        <v>25</v>
      </c>
      <c r="F1577" s="9"/>
      <c r="G1577" s="9"/>
      <c r="H1577" s="9"/>
      <c r="I1577" s="9"/>
      <c r="J1577" s="9"/>
      <c r="K1577" s="9"/>
      <c r="L1577" s="9"/>
      <c r="M1577" s="9"/>
      <c r="N1577" s="9"/>
      <c r="O1577" s="9"/>
      <c r="P1577" s="9"/>
      <c r="Q1577" s="9"/>
      <c r="R1577" s="9"/>
      <c r="U1577" s="72">
        <v>116</v>
      </c>
    </row>
    <row r="1578" spans="1:21">
      <c r="A1578" s="74" t="s">
        <v>108</v>
      </c>
      <c r="B1578" s="74" t="s">
        <v>261</v>
      </c>
      <c r="C1578" s="36" t="str">
        <f t="shared" si="111"/>
        <v>NE WA (Ferry, Stevens, Lincoln, Pend Orielle)</v>
      </c>
      <c r="D1578" s="9" t="s">
        <v>89</v>
      </c>
      <c r="E1578" s="9" t="s">
        <v>26</v>
      </c>
      <c r="F1578" s="9"/>
      <c r="G1578" s="9"/>
      <c r="H1578" s="9"/>
      <c r="I1578" s="9"/>
      <c r="J1578" s="9"/>
      <c r="K1578" s="9"/>
      <c r="L1578" s="9"/>
      <c r="M1578" s="9"/>
      <c r="N1578" s="9"/>
      <c r="O1578" s="9"/>
      <c r="P1578" s="9"/>
      <c r="Q1578" s="9"/>
      <c r="R1578" s="9"/>
      <c r="U1578" s="72">
        <v>128</v>
      </c>
    </row>
    <row r="1579" spans="1:21">
      <c r="A1579" s="74" t="s">
        <v>108</v>
      </c>
      <c r="B1579" s="74" t="s">
        <v>261</v>
      </c>
      <c r="C1579" s="36" t="str">
        <f t="shared" si="111"/>
        <v>Pierce</v>
      </c>
      <c r="D1579" s="9" t="s">
        <v>90</v>
      </c>
      <c r="E1579" s="9" t="s">
        <v>27</v>
      </c>
      <c r="F1579" s="9"/>
      <c r="G1579" s="9"/>
      <c r="H1579" s="9"/>
      <c r="I1579" s="9"/>
      <c r="J1579" s="9"/>
      <c r="K1579" s="9"/>
      <c r="L1579" s="9"/>
      <c r="M1579" s="9"/>
      <c r="N1579" s="9"/>
      <c r="O1579" s="9"/>
      <c r="P1579" s="9"/>
      <c r="Q1579" s="9"/>
      <c r="R1579" s="9"/>
      <c r="U1579" s="72">
        <v>11510</v>
      </c>
    </row>
    <row r="1580" spans="1:21">
      <c r="A1580" s="74" t="s">
        <v>108</v>
      </c>
      <c r="B1580" s="74" t="s">
        <v>261</v>
      </c>
      <c r="C1580" s="36" t="str">
        <f t="shared" si="111"/>
        <v>Skagit-San Juan -Island</v>
      </c>
      <c r="D1580" s="9" t="s">
        <v>91</v>
      </c>
      <c r="E1580" s="9" t="s">
        <v>28</v>
      </c>
      <c r="F1580" s="9"/>
      <c r="G1580" s="9"/>
      <c r="H1580" s="9"/>
      <c r="I1580" s="9"/>
      <c r="J1580" s="9"/>
      <c r="K1580" s="9"/>
      <c r="L1580" s="9"/>
      <c r="M1580" s="9"/>
      <c r="N1580" s="9"/>
      <c r="O1580" s="9"/>
      <c r="P1580" s="9"/>
      <c r="Q1580" s="9"/>
      <c r="R1580" s="9"/>
      <c r="U1580" s="72">
        <v>83</v>
      </c>
    </row>
    <row r="1581" spans="1:21">
      <c r="A1581" s="74" t="s">
        <v>108</v>
      </c>
      <c r="B1581" s="74" t="s">
        <v>261</v>
      </c>
      <c r="C1581" s="36" t="str">
        <f t="shared" si="111"/>
        <v>Skagit-San Juan -Island</v>
      </c>
      <c r="D1581" s="9" t="s">
        <v>92</v>
      </c>
      <c r="E1581" s="9" t="s">
        <v>29</v>
      </c>
      <c r="F1581" s="9"/>
      <c r="G1581" s="9"/>
      <c r="H1581" s="9"/>
      <c r="I1581" s="9"/>
      <c r="J1581" s="9"/>
      <c r="K1581" s="9"/>
      <c r="L1581" s="9"/>
      <c r="M1581" s="9"/>
      <c r="N1581" s="9"/>
      <c r="O1581" s="9"/>
      <c r="P1581" s="9"/>
      <c r="Q1581" s="9"/>
      <c r="R1581" s="9"/>
      <c r="U1581" s="72">
        <v>1442</v>
      </c>
    </row>
    <row r="1582" spans="1:21">
      <c r="A1582" s="74" t="s">
        <v>108</v>
      </c>
      <c r="B1582" s="74" t="s">
        <v>261</v>
      </c>
      <c r="C1582" s="36" t="str">
        <f t="shared" si="111"/>
        <v>Central WA (Grant-Kittitas-Klickitat-Skamania-Yakima)</v>
      </c>
      <c r="D1582" s="9" t="s">
        <v>93</v>
      </c>
      <c r="E1582" s="9" t="s">
        <v>30</v>
      </c>
      <c r="F1582" s="9"/>
      <c r="G1582" s="9"/>
      <c r="H1582" s="9"/>
      <c r="I1582" s="9"/>
      <c r="J1582" s="9"/>
      <c r="K1582" s="9"/>
      <c r="L1582" s="9"/>
      <c r="M1582" s="9"/>
      <c r="N1582" s="9"/>
      <c r="O1582" s="9"/>
      <c r="P1582" s="9"/>
      <c r="Q1582" s="9"/>
      <c r="R1582" s="9"/>
      <c r="U1582" s="72">
        <v>36</v>
      </c>
    </row>
    <row r="1583" spans="1:21">
      <c r="A1583" s="74" t="s">
        <v>108</v>
      </c>
      <c r="B1583" s="74" t="s">
        <v>261</v>
      </c>
      <c r="C1583" s="36" t="str">
        <f t="shared" si="111"/>
        <v>Snohomish</v>
      </c>
      <c r="D1583" s="9" t="s">
        <v>94</v>
      </c>
      <c r="E1583" s="9" t="s">
        <v>31</v>
      </c>
      <c r="F1583" s="9"/>
      <c r="G1583" s="9"/>
      <c r="H1583" s="9"/>
      <c r="I1583" s="9"/>
      <c r="J1583" s="9"/>
      <c r="K1583" s="9"/>
      <c r="L1583" s="9"/>
      <c r="M1583" s="9"/>
      <c r="N1583" s="9"/>
      <c r="O1583" s="9"/>
      <c r="P1583" s="9"/>
      <c r="Q1583" s="9"/>
      <c r="R1583" s="9"/>
      <c r="U1583" s="72">
        <v>9743</v>
      </c>
    </row>
    <row r="1584" spans="1:21">
      <c r="A1584" s="74" t="s">
        <v>108</v>
      </c>
      <c r="B1584" s="74" t="s">
        <v>261</v>
      </c>
      <c r="C1584" s="36" t="str">
        <f t="shared" si="111"/>
        <v>Spokane</v>
      </c>
      <c r="D1584" s="9" t="s">
        <v>95</v>
      </c>
      <c r="E1584" s="9" t="s">
        <v>32</v>
      </c>
      <c r="F1584" s="9"/>
      <c r="G1584" s="9"/>
      <c r="H1584" s="9"/>
      <c r="I1584" s="9"/>
      <c r="J1584" s="9"/>
      <c r="K1584" s="9"/>
      <c r="L1584" s="9"/>
      <c r="M1584" s="9"/>
      <c r="N1584" s="9"/>
      <c r="O1584" s="9"/>
      <c r="P1584" s="9"/>
      <c r="Q1584" s="9"/>
      <c r="R1584" s="9"/>
      <c r="U1584" s="72">
        <v>6002</v>
      </c>
    </row>
    <row r="1585" spans="1:21">
      <c r="A1585" s="74" t="s">
        <v>108</v>
      </c>
      <c r="B1585" s="74" t="s">
        <v>261</v>
      </c>
      <c r="C1585" s="36" t="str">
        <f t="shared" si="111"/>
        <v>NE WA (Ferry, Stevens, Lincoln, Pend Orielle)</v>
      </c>
      <c r="D1585" s="9" t="s">
        <v>96</v>
      </c>
      <c r="E1585" s="9" t="s">
        <v>33</v>
      </c>
      <c r="F1585" s="9"/>
      <c r="G1585" s="9"/>
      <c r="H1585" s="9"/>
      <c r="I1585" s="9"/>
      <c r="J1585" s="9"/>
      <c r="K1585" s="9"/>
      <c r="L1585" s="9"/>
      <c r="M1585" s="9"/>
      <c r="N1585" s="9"/>
      <c r="O1585" s="9"/>
      <c r="P1585" s="9"/>
      <c r="Q1585" s="9"/>
      <c r="R1585" s="9"/>
      <c r="U1585" s="72">
        <v>429</v>
      </c>
    </row>
    <row r="1586" spans="1:21">
      <c r="A1586" s="74" t="s">
        <v>108</v>
      </c>
      <c r="B1586" s="74" t="s">
        <v>261</v>
      </c>
      <c r="C1586" s="36" t="str">
        <f t="shared" si="111"/>
        <v>Thurston</v>
      </c>
      <c r="D1586" s="9" t="s">
        <v>97</v>
      </c>
      <c r="E1586" s="9" t="s">
        <v>34</v>
      </c>
      <c r="F1586" s="9"/>
      <c r="G1586" s="9"/>
      <c r="H1586" s="9"/>
      <c r="I1586" s="9"/>
      <c r="J1586" s="9"/>
      <c r="K1586" s="9"/>
      <c r="L1586" s="9"/>
      <c r="M1586" s="9"/>
      <c r="N1586" s="9"/>
      <c r="O1586" s="9"/>
      <c r="P1586" s="9"/>
      <c r="Q1586" s="9"/>
      <c r="R1586" s="9"/>
      <c r="U1586" s="72">
        <v>3058</v>
      </c>
    </row>
    <row r="1587" spans="1:21">
      <c r="A1587" s="74" t="s">
        <v>108</v>
      </c>
      <c r="B1587" s="74" t="s">
        <v>261</v>
      </c>
      <c r="C1587" s="36" t="str">
        <f t="shared" si="111"/>
        <v>Rural SW WA (Cowlitz-Grays Harbor -Lewis - Mason -Pacific-Wahkiakum)</v>
      </c>
      <c r="D1587" s="9" t="s">
        <v>98</v>
      </c>
      <c r="E1587" s="9" t="s">
        <v>35</v>
      </c>
      <c r="F1587" s="9"/>
      <c r="G1587" s="9"/>
      <c r="H1587" s="9"/>
      <c r="I1587" s="9"/>
      <c r="J1587" s="9"/>
      <c r="K1587" s="9"/>
      <c r="L1587" s="9"/>
      <c r="M1587" s="9"/>
      <c r="N1587" s="9"/>
      <c r="O1587" s="9"/>
      <c r="P1587" s="9"/>
      <c r="Q1587" s="9"/>
      <c r="R1587" s="9"/>
      <c r="U1587" s="72">
        <v>22</v>
      </c>
    </row>
    <row r="1588" spans="1:21">
      <c r="A1588" s="74" t="s">
        <v>108</v>
      </c>
      <c r="B1588" s="74" t="s">
        <v>261</v>
      </c>
      <c r="C1588" s="36" t="str">
        <f t="shared" si="111"/>
        <v>SE WA (Adams-Asotin-Columia-Garfield-Walla Walla-Whitman)</v>
      </c>
      <c r="D1588" s="9" t="s">
        <v>99</v>
      </c>
      <c r="E1588" s="9" t="s">
        <v>36</v>
      </c>
      <c r="F1588" s="9"/>
      <c r="G1588" s="9"/>
      <c r="H1588" s="9"/>
      <c r="I1588" s="9"/>
      <c r="J1588" s="9"/>
      <c r="K1588" s="9"/>
      <c r="L1588" s="9"/>
      <c r="M1588" s="9"/>
      <c r="N1588" s="9"/>
      <c r="O1588" s="9"/>
      <c r="P1588" s="9"/>
      <c r="Q1588" s="9"/>
      <c r="R1588" s="9"/>
      <c r="U1588" s="72">
        <v>666</v>
      </c>
    </row>
    <row r="1589" spans="1:21">
      <c r="A1589" s="74" t="s">
        <v>108</v>
      </c>
      <c r="B1589" s="74" t="s">
        <v>261</v>
      </c>
      <c r="C1589" s="36" t="str">
        <f t="shared" si="111"/>
        <v>Whatcom</v>
      </c>
      <c r="D1589" s="9" t="s">
        <v>100</v>
      </c>
      <c r="E1589" s="9" t="s">
        <v>37</v>
      </c>
      <c r="F1589" s="9"/>
      <c r="G1589" s="9"/>
      <c r="H1589" s="9"/>
      <c r="I1589" s="9"/>
      <c r="J1589" s="9"/>
      <c r="K1589" s="9"/>
      <c r="L1589" s="9"/>
      <c r="M1589" s="9"/>
      <c r="N1589" s="9"/>
      <c r="O1589" s="9"/>
      <c r="P1589" s="9"/>
      <c r="Q1589" s="9"/>
      <c r="R1589" s="9"/>
      <c r="U1589" s="72">
        <v>2364</v>
      </c>
    </row>
    <row r="1590" spans="1:21">
      <c r="A1590" s="74" t="s">
        <v>108</v>
      </c>
      <c r="B1590" s="74" t="s">
        <v>261</v>
      </c>
      <c r="C1590" s="36" t="str">
        <f t="shared" si="111"/>
        <v>SE WA (Adams-Asotin-Columia-Garfield-Walla Walla-Whitman)</v>
      </c>
      <c r="D1590" s="9" t="s">
        <v>101</v>
      </c>
      <c r="E1590" s="9" t="s">
        <v>38</v>
      </c>
      <c r="F1590" s="9"/>
      <c r="G1590" s="9"/>
      <c r="H1590" s="9"/>
      <c r="I1590" s="9"/>
      <c r="J1590" s="9"/>
      <c r="K1590" s="9"/>
      <c r="L1590" s="9"/>
      <c r="M1590" s="9"/>
      <c r="N1590" s="9"/>
      <c r="O1590" s="9"/>
      <c r="P1590" s="9"/>
      <c r="Q1590" s="9"/>
      <c r="R1590" s="9"/>
      <c r="U1590" s="72">
        <v>409</v>
      </c>
    </row>
    <row r="1591" spans="1:21">
      <c r="A1591" s="75" t="s">
        <v>108</v>
      </c>
      <c r="B1591" s="74" t="s">
        <v>261</v>
      </c>
      <c r="C1591" s="19" t="str">
        <f t="shared" si="111"/>
        <v>Central WA (Grant-Kittitas-Klickitat-Skamania-Yakima)</v>
      </c>
      <c r="D1591" s="19" t="s">
        <v>102</v>
      </c>
      <c r="E1591" s="19" t="s">
        <v>39</v>
      </c>
      <c r="F1591" s="19"/>
      <c r="G1591" s="19"/>
      <c r="H1591" s="19"/>
      <c r="I1591" s="19"/>
      <c r="J1591" s="19"/>
      <c r="K1591" s="19"/>
      <c r="L1591" s="19"/>
      <c r="M1591" s="19"/>
      <c r="N1591" s="19"/>
      <c r="O1591" s="19"/>
      <c r="P1591" s="19"/>
      <c r="Q1591" s="19"/>
      <c r="R1591" s="19"/>
      <c r="S1591" s="48"/>
      <c r="T1591" s="48"/>
      <c r="U1591" s="73">
        <v>3991</v>
      </c>
    </row>
    <row r="1592" spans="1:21">
      <c r="A1592" s="74" t="s">
        <v>230</v>
      </c>
      <c r="B1592" s="74" t="s">
        <v>261</v>
      </c>
      <c r="C1592" s="36" t="str">
        <f t="shared" si="111"/>
        <v>SE WA (Adams-Asotin-Columia-Garfield-Walla Walla-Whitman)</v>
      </c>
      <c r="D1592" s="9" t="s">
        <v>64</v>
      </c>
      <c r="E1592" s="9" t="s">
        <v>1</v>
      </c>
      <c r="F1592" s="9"/>
      <c r="G1592" s="9"/>
      <c r="H1592" s="9"/>
      <c r="I1592" s="9"/>
      <c r="J1592" s="9"/>
      <c r="K1592" s="9"/>
      <c r="L1592" s="9"/>
      <c r="M1592" s="9"/>
      <c r="N1592" s="9"/>
      <c r="O1592" s="9"/>
      <c r="P1592" s="9"/>
      <c r="Q1592" s="9"/>
      <c r="R1592" s="9"/>
      <c r="U1592" s="72">
        <v>373</v>
      </c>
    </row>
    <row r="1593" spans="1:21">
      <c r="A1593" s="74" t="s">
        <v>230</v>
      </c>
      <c r="B1593" s="74" t="s">
        <v>261</v>
      </c>
      <c r="C1593" s="36" t="str">
        <f t="shared" si="111"/>
        <v>SE WA (Adams-Asotin-Columia-Garfield-Walla Walla-Whitman)</v>
      </c>
      <c r="D1593" s="9" t="s">
        <v>65</v>
      </c>
      <c r="E1593" s="9" t="s">
        <v>2</v>
      </c>
      <c r="F1593" s="9"/>
      <c r="G1593" s="9"/>
      <c r="H1593" s="9"/>
      <c r="I1593" s="9"/>
      <c r="J1593" s="9"/>
      <c r="K1593" s="9"/>
      <c r="L1593" s="9"/>
      <c r="M1593" s="9"/>
      <c r="N1593" s="9"/>
      <c r="O1593" s="9"/>
      <c r="P1593" s="9"/>
      <c r="Q1593" s="9"/>
      <c r="R1593" s="9"/>
      <c r="U1593" s="72">
        <v>24</v>
      </c>
    </row>
    <row r="1594" spans="1:21">
      <c r="A1594" s="74" t="s">
        <v>230</v>
      </c>
      <c r="B1594" s="74" t="s">
        <v>261</v>
      </c>
      <c r="C1594" s="36" t="str">
        <f t="shared" si="111"/>
        <v>Benton-Franklin</v>
      </c>
      <c r="D1594" s="9" t="s">
        <v>66</v>
      </c>
      <c r="E1594" s="9" t="s">
        <v>3</v>
      </c>
      <c r="F1594" s="9"/>
      <c r="G1594" s="9"/>
      <c r="H1594" s="9"/>
      <c r="I1594" s="9"/>
      <c r="J1594" s="9"/>
      <c r="K1594" s="9"/>
      <c r="L1594" s="9"/>
      <c r="M1594" s="9"/>
      <c r="N1594" s="9"/>
      <c r="O1594" s="9"/>
      <c r="P1594" s="9"/>
      <c r="Q1594" s="9"/>
      <c r="R1594" s="9"/>
      <c r="U1594" s="72">
        <v>2747</v>
      </c>
    </row>
    <row r="1595" spans="1:21">
      <c r="A1595" s="74" t="s">
        <v>230</v>
      </c>
      <c r="B1595" s="74" t="s">
        <v>261</v>
      </c>
      <c r="C1595" s="36" t="str">
        <f t="shared" si="111"/>
        <v>Chelan-Douglas-Okanogan</v>
      </c>
      <c r="D1595" s="9" t="s">
        <v>67</v>
      </c>
      <c r="E1595" s="9" t="s">
        <v>4</v>
      </c>
      <c r="F1595" s="9"/>
      <c r="G1595" s="9"/>
      <c r="H1595" s="9"/>
      <c r="I1595" s="9"/>
      <c r="J1595" s="9"/>
      <c r="K1595" s="9"/>
      <c r="L1595" s="9"/>
      <c r="M1595" s="9"/>
      <c r="N1595" s="9"/>
      <c r="O1595" s="9"/>
      <c r="P1595" s="9"/>
      <c r="Q1595" s="9"/>
      <c r="R1595" s="9"/>
      <c r="U1595" s="72">
        <v>921</v>
      </c>
    </row>
    <row r="1596" spans="1:21">
      <c r="A1596" s="74" t="s">
        <v>230</v>
      </c>
      <c r="B1596" s="74" t="s">
        <v>261</v>
      </c>
      <c r="C1596" s="36" t="str">
        <f t="shared" si="111"/>
        <v>Clallam-Jefferson-Kitsap</v>
      </c>
      <c r="D1596" s="9" t="s">
        <v>68</v>
      </c>
      <c r="E1596" s="9" t="s">
        <v>5</v>
      </c>
      <c r="F1596" s="9"/>
      <c r="G1596" s="9"/>
      <c r="H1596" s="9"/>
      <c r="I1596" s="9"/>
      <c r="J1596" s="9"/>
      <c r="K1596" s="9"/>
      <c r="L1596" s="9"/>
      <c r="M1596" s="9"/>
      <c r="N1596" s="9"/>
      <c r="O1596" s="9"/>
      <c r="P1596" s="9"/>
      <c r="Q1596" s="9"/>
      <c r="R1596" s="9"/>
      <c r="U1596" s="72">
        <v>653</v>
      </c>
    </row>
    <row r="1597" spans="1:21">
      <c r="A1597" s="74" t="s">
        <v>230</v>
      </c>
      <c r="B1597" s="74" t="s">
        <v>261</v>
      </c>
      <c r="C1597" s="36" t="str">
        <f t="shared" si="111"/>
        <v>Clark</v>
      </c>
      <c r="D1597" s="9" t="s">
        <v>69</v>
      </c>
      <c r="E1597" s="9" t="s">
        <v>6</v>
      </c>
      <c r="F1597" s="9"/>
      <c r="G1597" s="9"/>
      <c r="H1597" s="9"/>
      <c r="I1597" s="9"/>
      <c r="J1597" s="9"/>
      <c r="K1597" s="9"/>
      <c r="L1597" s="9"/>
      <c r="M1597" s="9"/>
      <c r="N1597" s="9"/>
      <c r="O1597" s="9"/>
      <c r="P1597" s="9"/>
      <c r="Q1597" s="9"/>
      <c r="R1597" s="9"/>
      <c r="U1597" s="72">
        <v>5085</v>
      </c>
    </row>
    <row r="1598" spans="1:21">
      <c r="A1598" s="74" t="s">
        <v>230</v>
      </c>
      <c r="B1598" s="74" t="s">
        <v>261</v>
      </c>
      <c r="C1598" s="36" t="str">
        <f t="shared" si="111"/>
        <v>SE WA (Adams-Asotin-Columia-Garfield-Walla Walla-Whitman)</v>
      </c>
      <c r="D1598" s="9" t="s">
        <v>70</v>
      </c>
      <c r="E1598" s="9" t="s">
        <v>7</v>
      </c>
      <c r="F1598" s="9"/>
      <c r="G1598" s="9"/>
      <c r="H1598" s="9"/>
      <c r="I1598" s="9"/>
      <c r="J1598" s="9"/>
      <c r="K1598" s="9"/>
      <c r="L1598" s="9"/>
      <c r="M1598" s="9"/>
      <c r="N1598" s="9"/>
      <c r="O1598" s="9"/>
      <c r="P1598" s="9"/>
      <c r="Q1598" s="9"/>
      <c r="R1598" s="9"/>
      <c r="U1598" s="72">
        <v>38</v>
      </c>
    </row>
    <row r="1599" spans="1:21">
      <c r="A1599" s="74" t="s">
        <v>230</v>
      </c>
      <c r="B1599" s="74" t="s">
        <v>261</v>
      </c>
      <c r="C1599" s="36" t="str">
        <f t="shared" si="111"/>
        <v>Rural SW WA (Cowlitz-Grays Harbor -Lewis - Mason -Pacific-Wahkiakum)</v>
      </c>
      <c r="D1599" s="9" t="s">
        <v>71</v>
      </c>
      <c r="E1599" s="9" t="s">
        <v>8</v>
      </c>
      <c r="F1599" s="9"/>
      <c r="G1599" s="9"/>
      <c r="H1599" s="9"/>
      <c r="I1599" s="9"/>
      <c r="J1599" s="9"/>
      <c r="K1599" s="9"/>
      <c r="L1599" s="9"/>
      <c r="M1599" s="9"/>
      <c r="N1599" s="9"/>
      <c r="O1599" s="9"/>
      <c r="P1599" s="9"/>
      <c r="Q1599" s="9"/>
      <c r="R1599" s="9"/>
      <c r="U1599" s="72">
        <v>1238</v>
      </c>
    </row>
    <row r="1600" spans="1:21">
      <c r="A1600" s="74" t="s">
        <v>230</v>
      </c>
      <c r="B1600" s="74" t="s">
        <v>261</v>
      </c>
      <c r="C1600" s="36" t="str">
        <f t="shared" si="111"/>
        <v>Chelan-Douglas-Okanogan</v>
      </c>
      <c r="D1600" s="9" t="s">
        <v>72</v>
      </c>
      <c r="E1600" s="9" t="s">
        <v>9</v>
      </c>
      <c r="F1600" s="9"/>
      <c r="G1600" s="9"/>
      <c r="H1600" s="9"/>
      <c r="I1600" s="9"/>
      <c r="J1600" s="9"/>
      <c r="K1600" s="9"/>
      <c r="L1600" s="9"/>
      <c r="M1600" s="9"/>
      <c r="N1600" s="9"/>
      <c r="O1600" s="9"/>
      <c r="P1600" s="9"/>
      <c r="Q1600" s="9"/>
      <c r="R1600" s="9"/>
      <c r="U1600" s="72">
        <v>515</v>
      </c>
    </row>
    <row r="1601" spans="1:21">
      <c r="A1601" s="74" t="s">
        <v>230</v>
      </c>
      <c r="B1601" s="74" t="s">
        <v>261</v>
      </c>
      <c r="C1601" s="36" t="str">
        <f t="shared" si="111"/>
        <v>NE WA (Ferry, Stevens, Lincoln, Pend Orielle)</v>
      </c>
      <c r="D1601" s="9" t="s">
        <v>73</v>
      </c>
      <c r="E1601" s="9" t="s">
        <v>10</v>
      </c>
      <c r="F1601" s="9"/>
      <c r="G1601" s="9"/>
      <c r="H1601" s="9"/>
      <c r="I1601" s="9"/>
      <c r="J1601" s="9"/>
      <c r="K1601" s="9"/>
      <c r="L1601" s="9"/>
      <c r="M1601" s="9"/>
      <c r="N1601" s="9"/>
      <c r="O1601" s="9"/>
      <c r="P1601" s="9"/>
      <c r="Q1601" s="9"/>
      <c r="R1601" s="9"/>
      <c r="U1601" s="72">
        <v>80</v>
      </c>
    </row>
    <row r="1602" spans="1:21">
      <c r="A1602" s="74" t="s">
        <v>230</v>
      </c>
      <c r="B1602" s="74" t="s">
        <v>261</v>
      </c>
      <c r="C1602" s="36" t="str">
        <f t="shared" si="111"/>
        <v>Benton-Franklin</v>
      </c>
      <c r="D1602" s="9" t="s">
        <v>74</v>
      </c>
      <c r="E1602" s="9" t="s">
        <v>11</v>
      </c>
      <c r="F1602" s="9"/>
      <c r="G1602" s="9"/>
      <c r="H1602" s="9"/>
      <c r="I1602" s="9"/>
      <c r="J1602" s="9"/>
      <c r="K1602" s="9"/>
      <c r="L1602" s="9"/>
      <c r="M1602" s="9"/>
      <c r="N1602" s="9"/>
      <c r="O1602" s="9"/>
      <c r="P1602" s="9"/>
      <c r="Q1602" s="9"/>
      <c r="R1602" s="9"/>
      <c r="U1602" s="72">
        <v>1634</v>
      </c>
    </row>
    <row r="1603" spans="1:21">
      <c r="A1603" s="74" t="s">
        <v>230</v>
      </c>
      <c r="B1603" s="74" t="s">
        <v>261</v>
      </c>
      <c r="C1603" s="36" t="str">
        <f t="shared" si="111"/>
        <v>SE WA (Adams-Asotin-Columia-Garfield-Walla Walla-Whitman)</v>
      </c>
      <c r="D1603" s="9" t="s">
        <v>75</v>
      </c>
      <c r="E1603" s="9" t="s">
        <v>12</v>
      </c>
      <c r="F1603" s="9"/>
      <c r="G1603" s="9"/>
      <c r="H1603" s="9"/>
      <c r="I1603" s="9"/>
      <c r="J1603" s="9"/>
      <c r="K1603" s="9"/>
      <c r="L1603" s="9"/>
      <c r="M1603" s="9"/>
      <c r="N1603" s="9"/>
      <c r="O1603" s="9"/>
      <c r="P1603" s="9"/>
      <c r="Q1603" s="9"/>
      <c r="R1603" s="9"/>
      <c r="U1603" s="72">
        <v>0</v>
      </c>
    </row>
    <row r="1604" spans="1:21">
      <c r="A1604" s="74" t="s">
        <v>230</v>
      </c>
      <c r="B1604" s="74" t="s">
        <v>261</v>
      </c>
      <c r="C1604" s="36" t="str">
        <f t="shared" si="111"/>
        <v>Central WA (Grant-Kittitas-Klickitat-Skamania-Yakima)</v>
      </c>
      <c r="D1604" s="9" t="s">
        <v>76</v>
      </c>
      <c r="E1604" s="9" t="s">
        <v>13</v>
      </c>
      <c r="F1604" s="9"/>
      <c r="G1604" s="9"/>
      <c r="H1604" s="9"/>
      <c r="I1604" s="9"/>
      <c r="J1604" s="9"/>
      <c r="K1604" s="9"/>
      <c r="L1604" s="9"/>
      <c r="M1604" s="9"/>
      <c r="N1604" s="9"/>
      <c r="O1604" s="9"/>
      <c r="P1604" s="9"/>
      <c r="Q1604" s="9"/>
      <c r="R1604" s="9"/>
      <c r="U1604" s="72">
        <v>1470</v>
      </c>
    </row>
    <row r="1605" spans="1:21">
      <c r="A1605" s="74" t="s">
        <v>230</v>
      </c>
      <c r="B1605" s="74" t="s">
        <v>261</v>
      </c>
      <c r="C1605" s="36" t="str">
        <f t="shared" si="111"/>
        <v>Rural SW WA (Cowlitz-Grays Harbor -Lewis - Mason -Pacific-Wahkiakum)</v>
      </c>
      <c r="D1605" s="9" t="s">
        <v>77</v>
      </c>
      <c r="E1605" s="9" t="s">
        <v>14</v>
      </c>
      <c r="F1605" s="9"/>
      <c r="G1605" s="9"/>
      <c r="H1605" s="9"/>
      <c r="I1605" s="9"/>
      <c r="J1605" s="9"/>
      <c r="K1605" s="9"/>
      <c r="L1605" s="9"/>
      <c r="M1605" s="9"/>
      <c r="N1605" s="9"/>
      <c r="O1605" s="9"/>
      <c r="P1605" s="9"/>
      <c r="Q1605" s="9"/>
      <c r="R1605" s="9"/>
      <c r="U1605" s="72">
        <v>766</v>
      </c>
    </row>
    <row r="1606" spans="1:21">
      <c r="A1606" s="74" t="s">
        <v>230</v>
      </c>
      <c r="B1606" s="74" t="s">
        <v>261</v>
      </c>
      <c r="C1606" s="36" t="str">
        <f t="shared" si="111"/>
        <v>Skagit-San Juan -Island</v>
      </c>
      <c r="D1606" s="9" t="s">
        <v>78</v>
      </c>
      <c r="E1606" s="9" t="s">
        <v>15</v>
      </c>
      <c r="F1606" s="9"/>
      <c r="G1606" s="9"/>
      <c r="H1606" s="9"/>
      <c r="I1606" s="9"/>
      <c r="J1606" s="9"/>
      <c r="K1606" s="9"/>
      <c r="L1606" s="9"/>
      <c r="M1606" s="9"/>
      <c r="N1606" s="9"/>
      <c r="O1606" s="9"/>
      <c r="P1606" s="9"/>
      <c r="Q1606" s="9"/>
      <c r="R1606" s="9"/>
      <c r="U1606" s="72">
        <v>938</v>
      </c>
    </row>
    <row r="1607" spans="1:21">
      <c r="A1607" s="74" t="s">
        <v>230</v>
      </c>
      <c r="B1607" s="74" t="s">
        <v>261</v>
      </c>
      <c r="C1607" s="36" t="str">
        <f t="shared" si="111"/>
        <v>Clallam-Jefferson-Kitsap</v>
      </c>
      <c r="D1607" s="9" t="s">
        <v>79</v>
      </c>
      <c r="E1607" s="9" t="s">
        <v>16</v>
      </c>
      <c r="F1607" s="9"/>
      <c r="G1607" s="9"/>
      <c r="H1607" s="9"/>
      <c r="I1607" s="9"/>
      <c r="J1607" s="9"/>
      <c r="K1607" s="9"/>
      <c r="L1607" s="9"/>
      <c r="M1607" s="9"/>
      <c r="N1607" s="9"/>
      <c r="O1607" s="9"/>
      <c r="P1607" s="9"/>
      <c r="Q1607" s="9"/>
      <c r="R1607" s="9"/>
      <c r="U1607" s="72">
        <v>191</v>
      </c>
    </row>
    <row r="1608" spans="1:21">
      <c r="A1608" s="74" t="s">
        <v>230</v>
      </c>
      <c r="B1608" s="74" t="s">
        <v>261</v>
      </c>
      <c r="C1608" s="36" t="str">
        <f t="shared" si="111"/>
        <v>King</v>
      </c>
      <c r="D1608" s="9" t="s">
        <v>80</v>
      </c>
      <c r="E1608" s="9" t="s">
        <v>17</v>
      </c>
      <c r="F1608" s="9"/>
      <c r="G1608" s="9"/>
      <c r="H1608" s="9"/>
      <c r="I1608" s="9"/>
      <c r="J1608" s="9"/>
      <c r="K1608" s="9"/>
      <c r="L1608" s="9"/>
      <c r="M1608" s="9"/>
      <c r="N1608" s="9"/>
      <c r="O1608" s="9"/>
      <c r="P1608" s="9"/>
      <c r="Q1608" s="9"/>
      <c r="R1608" s="9"/>
      <c r="U1608" s="72">
        <v>25951</v>
      </c>
    </row>
    <row r="1609" spans="1:21">
      <c r="A1609" s="74" t="s">
        <v>230</v>
      </c>
      <c r="B1609" s="74" t="s">
        <v>261</v>
      </c>
      <c r="C1609" s="36" t="str">
        <f t="shared" si="111"/>
        <v>Clallam-Jefferson-Kitsap</v>
      </c>
      <c r="D1609" s="9" t="s">
        <v>81</v>
      </c>
      <c r="E1609" s="9" t="s">
        <v>18</v>
      </c>
      <c r="F1609" s="9"/>
      <c r="G1609" s="9"/>
      <c r="H1609" s="9"/>
      <c r="I1609" s="9"/>
      <c r="J1609" s="9"/>
      <c r="K1609" s="9"/>
      <c r="L1609" s="9"/>
      <c r="M1609" s="9"/>
      <c r="N1609" s="9"/>
      <c r="O1609" s="9"/>
      <c r="P1609" s="9"/>
      <c r="Q1609" s="9"/>
      <c r="R1609" s="9"/>
      <c r="U1609" s="72">
        <v>3131</v>
      </c>
    </row>
    <row r="1610" spans="1:21">
      <c r="A1610" s="74" t="s">
        <v>230</v>
      </c>
      <c r="B1610" s="74" t="s">
        <v>261</v>
      </c>
      <c r="C1610" s="36" t="str">
        <f t="shared" si="111"/>
        <v>Central WA (Grant-Kittitas-Klickitat-Skamania-Yakima)</v>
      </c>
      <c r="D1610" s="9" t="s">
        <v>82</v>
      </c>
      <c r="E1610" s="9" t="s">
        <v>19</v>
      </c>
      <c r="F1610" s="9"/>
      <c r="G1610" s="9"/>
      <c r="H1610" s="9"/>
      <c r="I1610" s="9"/>
      <c r="J1610" s="9"/>
      <c r="K1610" s="9"/>
      <c r="L1610" s="9"/>
      <c r="M1610" s="9"/>
      <c r="N1610" s="9"/>
      <c r="O1610" s="9"/>
      <c r="P1610" s="9"/>
      <c r="Q1610" s="9"/>
      <c r="R1610" s="9"/>
      <c r="U1610" s="72">
        <v>405</v>
      </c>
    </row>
    <row r="1611" spans="1:21">
      <c r="A1611" s="74" t="s">
        <v>230</v>
      </c>
      <c r="B1611" s="74" t="s">
        <v>261</v>
      </c>
      <c r="C1611" s="36" t="str">
        <f t="shared" si="111"/>
        <v>Central WA (Grant-Kittitas-Klickitat-Skamania-Yakima)</v>
      </c>
      <c r="D1611" s="9" t="s">
        <v>83</v>
      </c>
      <c r="E1611" s="9" t="s">
        <v>20</v>
      </c>
      <c r="F1611" s="9"/>
      <c r="G1611" s="9"/>
      <c r="H1611" s="9"/>
      <c r="I1611" s="9"/>
      <c r="J1611" s="9"/>
      <c r="K1611" s="9"/>
      <c r="L1611" s="9"/>
      <c r="M1611" s="9"/>
      <c r="N1611" s="9"/>
      <c r="O1611" s="9"/>
      <c r="P1611" s="9"/>
      <c r="Q1611" s="9"/>
      <c r="R1611" s="9"/>
      <c r="U1611" s="72">
        <v>20</v>
      </c>
    </row>
    <row r="1612" spans="1:21">
      <c r="A1612" s="74" t="s">
        <v>230</v>
      </c>
      <c r="B1612" s="74" t="s">
        <v>261</v>
      </c>
      <c r="C1612" s="36" t="str">
        <f t="shared" si="111"/>
        <v>Rural SW WA (Cowlitz-Grays Harbor -Lewis - Mason -Pacific-Wahkiakum)</v>
      </c>
      <c r="D1612" s="9" t="s">
        <v>84</v>
      </c>
      <c r="E1612" s="9" t="s">
        <v>21</v>
      </c>
      <c r="F1612" s="9"/>
      <c r="G1612" s="9"/>
      <c r="H1612" s="9"/>
      <c r="I1612" s="9"/>
      <c r="J1612" s="9"/>
      <c r="K1612" s="9"/>
      <c r="L1612" s="9"/>
      <c r="M1612" s="9"/>
      <c r="N1612" s="9"/>
      <c r="O1612" s="9"/>
      <c r="P1612" s="9"/>
      <c r="Q1612" s="9"/>
      <c r="R1612" s="9"/>
      <c r="U1612" s="72">
        <v>963</v>
      </c>
    </row>
    <row r="1613" spans="1:21">
      <c r="A1613" s="74" t="s">
        <v>230</v>
      </c>
      <c r="B1613" s="74" t="s">
        <v>261</v>
      </c>
      <c r="C1613" s="36" t="str">
        <f t="shared" si="111"/>
        <v>NE WA (Ferry, Stevens, Lincoln, Pend Orielle)</v>
      </c>
      <c r="D1613" s="9" t="s">
        <v>85</v>
      </c>
      <c r="E1613" s="9" t="s">
        <v>22</v>
      </c>
      <c r="F1613" s="9"/>
      <c r="G1613" s="9"/>
      <c r="H1613" s="9"/>
      <c r="I1613" s="9"/>
      <c r="J1613" s="9"/>
      <c r="K1613" s="9"/>
      <c r="L1613" s="9"/>
      <c r="M1613" s="9"/>
      <c r="N1613" s="9"/>
      <c r="O1613" s="9"/>
      <c r="P1613" s="9"/>
      <c r="Q1613" s="9"/>
      <c r="R1613" s="9"/>
      <c r="U1613" s="72">
        <v>101</v>
      </c>
    </row>
    <row r="1614" spans="1:21">
      <c r="A1614" s="74" t="s">
        <v>230</v>
      </c>
      <c r="B1614" s="74" t="s">
        <v>261</v>
      </c>
      <c r="C1614" s="36" t="str">
        <f t="shared" ref="C1614:C1630" si="112">VLOOKUP(D1614,$AL$4:$AN$42,3,)</f>
        <v>Rural SW WA (Cowlitz-Grays Harbor -Lewis - Mason -Pacific-Wahkiakum)</v>
      </c>
      <c r="D1614" s="9" t="s">
        <v>86</v>
      </c>
      <c r="E1614" s="9" t="s">
        <v>23</v>
      </c>
      <c r="F1614" s="9"/>
      <c r="G1614" s="9"/>
      <c r="H1614" s="9"/>
      <c r="I1614" s="9"/>
      <c r="J1614" s="9"/>
      <c r="K1614" s="9"/>
      <c r="L1614" s="9"/>
      <c r="M1614" s="9"/>
      <c r="N1614" s="9"/>
      <c r="O1614" s="9"/>
      <c r="P1614" s="9"/>
      <c r="Q1614" s="9"/>
      <c r="R1614" s="9"/>
      <c r="U1614" s="72">
        <v>669</v>
      </c>
    </row>
    <row r="1615" spans="1:21">
      <c r="A1615" s="74" t="s">
        <v>230</v>
      </c>
      <c r="B1615" s="74" t="s">
        <v>261</v>
      </c>
      <c r="C1615" s="36" t="str">
        <f t="shared" si="112"/>
        <v>Chelan-Douglas-Okanogan</v>
      </c>
      <c r="D1615" s="9" t="s">
        <v>87</v>
      </c>
      <c r="E1615" s="9" t="s">
        <v>24</v>
      </c>
      <c r="F1615" s="9"/>
      <c r="G1615" s="9"/>
      <c r="H1615" s="9"/>
      <c r="I1615" s="9"/>
      <c r="J1615" s="9"/>
      <c r="K1615" s="9"/>
      <c r="L1615" s="9"/>
      <c r="M1615" s="9"/>
      <c r="N1615" s="9"/>
      <c r="O1615" s="9"/>
      <c r="P1615" s="9"/>
      <c r="Q1615" s="9"/>
      <c r="R1615" s="9"/>
      <c r="U1615" s="72">
        <v>509</v>
      </c>
    </row>
    <row r="1616" spans="1:21">
      <c r="A1616" s="74" t="s">
        <v>230</v>
      </c>
      <c r="B1616" s="74" t="s">
        <v>261</v>
      </c>
      <c r="C1616" s="36" t="str">
        <f t="shared" si="112"/>
        <v>Rural SW WA (Cowlitz-Grays Harbor -Lewis - Mason -Pacific-Wahkiakum)</v>
      </c>
      <c r="D1616" s="9" t="s">
        <v>88</v>
      </c>
      <c r="E1616" s="9" t="s">
        <v>25</v>
      </c>
      <c r="F1616" s="9"/>
      <c r="G1616" s="9"/>
      <c r="H1616" s="9"/>
      <c r="I1616" s="9"/>
      <c r="J1616" s="9"/>
      <c r="K1616" s="9"/>
      <c r="L1616" s="9"/>
      <c r="M1616" s="9"/>
      <c r="N1616" s="9"/>
      <c r="O1616" s="9"/>
      <c r="P1616" s="9"/>
      <c r="Q1616" s="9"/>
      <c r="R1616" s="9"/>
      <c r="U1616" s="72">
        <v>114</v>
      </c>
    </row>
    <row r="1617" spans="1:21">
      <c r="A1617" s="74" t="s">
        <v>230</v>
      </c>
      <c r="B1617" s="74" t="s">
        <v>261</v>
      </c>
      <c r="C1617" s="36" t="str">
        <f t="shared" si="112"/>
        <v>NE WA (Ferry, Stevens, Lincoln, Pend Orielle)</v>
      </c>
      <c r="D1617" s="9" t="s">
        <v>89</v>
      </c>
      <c r="E1617" s="9" t="s">
        <v>26</v>
      </c>
      <c r="F1617" s="9"/>
      <c r="G1617" s="9"/>
      <c r="H1617" s="9"/>
      <c r="I1617" s="9"/>
      <c r="J1617" s="9"/>
      <c r="K1617" s="9"/>
      <c r="L1617" s="9"/>
      <c r="M1617" s="9"/>
      <c r="N1617" s="9"/>
      <c r="O1617" s="9"/>
      <c r="P1617" s="9"/>
      <c r="Q1617" s="9"/>
      <c r="R1617" s="9"/>
      <c r="U1617" s="72">
        <v>116</v>
      </c>
    </row>
    <row r="1618" spans="1:21">
      <c r="A1618" s="74" t="s">
        <v>230</v>
      </c>
      <c r="B1618" s="74" t="s">
        <v>261</v>
      </c>
      <c r="C1618" s="36" t="str">
        <f t="shared" si="112"/>
        <v>Pierce</v>
      </c>
      <c r="D1618" s="9" t="s">
        <v>90</v>
      </c>
      <c r="E1618" s="9" t="s">
        <v>27</v>
      </c>
      <c r="F1618" s="9"/>
      <c r="G1618" s="9"/>
      <c r="H1618" s="9"/>
      <c r="I1618" s="9"/>
      <c r="J1618" s="9"/>
      <c r="K1618" s="9"/>
      <c r="L1618" s="9"/>
      <c r="M1618" s="9"/>
      <c r="N1618" s="9"/>
      <c r="O1618" s="9"/>
      <c r="P1618" s="9"/>
      <c r="Q1618" s="9"/>
      <c r="R1618" s="9"/>
      <c r="U1618" s="72">
        <v>11721</v>
      </c>
    </row>
    <row r="1619" spans="1:21">
      <c r="A1619" s="74" t="s">
        <v>230</v>
      </c>
      <c r="B1619" s="74" t="s">
        <v>261</v>
      </c>
      <c r="C1619" s="36" t="str">
        <f t="shared" si="112"/>
        <v>Skagit-San Juan -Island</v>
      </c>
      <c r="D1619" s="9" t="s">
        <v>91</v>
      </c>
      <c r="E1619" s="9" t="s">
        <v>28</v>
      </c>
      <c r="F1619" s="9"/>
      <c r="G1619" s="9"/>
      <c r="H1619" s="9"/>
      <c r="I1619" s="9"/>
      <c r="J1619" s="9"/>
      <c r="K1619" s="9"/>
      <c r="L1619" s="9"/>
      <c r="M1619" s="9"/>
      <c r="N1619" s="9"/>
      <c r="O1619" s="9"/>
      <c r="P1619" s="9"/>
      <c r="Q1619" s="9"/>
      <c r="R1619" s="9"/>
      <c r="U1619" s="72">
        <v>74</v>
      </c>
    </row>
    <row r="1620" spans="1:21">
      <c r="A1620" s="74" t="s">
        <v>230</v>
      </c>
      <c r="B1620" s="74" t="s">
        <v>261</v>
      </c>
      <c r="C1620" s="36" t="str">
        <f t="shared" si="112"/>
        <v>Skagit-San Juan -Island</v>
      </c>
      <c r="D1620" s="9" t="s">
        <v>92</v>
      </c>
      <c r="E1620" s="9" t="s">
        <v>29</v>
      </c>
      <c r="F1620" s="9"/>
      <c r="G1620" s="9"/>
      <c r="H1620" s="9"/>
      <c r="I1620" s="9"/>
      <c r="J1620" s="9"/>
      <c r="K1620" s="9"/>
      <c r="L1620" s="9"/>
      <c r="M1620" s="9"/>
      <c r="N1620" s="9"/>
      <c r="O1620" s="9"/>
      <c r="P1620" s="9"/>
      <c r="Q1620" s="9"/>
      <c r="R1620" s="9"/>
      <c r="U1620" s="72">
        <v>1510</v>
      </c>
    </row>
    <row r="1621" spans="1:21">
      <c r="A1621" s="74" t="s">
        <v>230</v>
      </c>
      <c r="B1621" s="74" t="s">
        <v>261</v>
      </c>
      <c r="C1621" s="36" t="str">
        <f t="shared" si="112"/>
        <v>Central WA (Grant-Kittitas-Klickitat-Skamania-Yakima)</v>
      </c>
      <c r="D1621" s="9" t="s">
        <v>93</v>
      </c>
      <c r="E1621" s="9" t="s">
        <v>30</v>
      </c>
      <c r="F1621" s="9"/>
      <c r="G1621" s="9"/>
      <c r="H1621" s="9"/>
      <c r="I1621" s="9"/>
      <c r="J1621" s="9"/>
      <c r="K1621" s="9"/>
      <c r="L1621" s="9"/>
      <c r="M1621" s="9"/>
      <c r="N1621" s="9"/>
      <c r="O1621" s="9"/>
      <c r="P1621" s="9"/>
      <c r="Q1621" s="9"/>
      <c r="R1621" s="9"/>
      <c r="U1621" s="72">
        <v>49</v>
      </c>
    </row>
    <row r="1622" spans="1:21">
      <c r="A1622" s="74" t="s">
        <v>230</v>
      </c>
      <c r="B1622" s="74" t="s">
        <v>261</v>
      </c>
      <c r="C1622" s="36" t="str">
        <f t="shared" si="112"/>
        <v>Snohomish</v>
      </c>
      <c r="D1622" s="9" t="s">
        <v>94</v>
      </c>
      <c r="E1622" s="9" t="s">
        <v>31</v>
      </c>
      <c r="F1622" s="9"/>
      <c r="G1622" s="9"/>
      <c r="H1622" s="9"/>
      <c r="I1622" s="9"/>
      <c r="J1622" s="9"/>
      <c r="K1622" s="9"/>
      <c r="L1622" s="9"/>
      <c r="M1622" s="9"/>
      <c r="N1622" s="9"/>
      <c r="O1622" s="9"/>
      <c r="P1622" s="9"/>
      <c r="Q1622" s="9"/>
      <c r="R1622" s="9"/>
      <c r="U1622" s="72">
        <v>10031</v>
      </c>
    </row>
    <row r="1623" spans="1:21">
      <c r="A1623" s="74" t="s">
        <v>230</v>
      </c>
      <c r="B1623" s="74" t="s">
        <v>261</v>
      </c>
      <c r="C1623" s="36" t="str">
        <f t="shared" si="112"/>
        <v>Spokane</v>
      </c>
      <c r="D1623" s="9" t="s">
        <v>95</v>
      </c>
      <c r="E1623" s="9" t="s">
        <v>32</v>
      </c>
      <c r="F1623" s="9"/>
      <c r="G1623" s="9"/>
      <c r="H1623" s="9"/>
      <c r="I1623" s="9"/>
      <c r="J1623" s="9"/>
      <c r="K1623" s="9"/>
      <c r="L1623" s="9"/>
      <c r="M1623" s="9"/>
      <c r="N1623" s="9"/>
      <c r="O1623" s="9"/>
      <c r="P1623" s="9"/>
      <c r="Q1623" s="9"/>
      <c r="R1623" s="9"/>
      <c r="U1623" s="72">
        <v>6096</v>
      </c>
    </row>
    <row r="1624" spans="1:21">
      <c r="A1624" s="74" t="s">
        <v>230</v>
      </c>
      <c r="B1624" s="74" t="s">
        <v>261</v>
      </c>
      <c r="C1624" s="36" t="str">
        <f t="shared" si="112"/>
        <v>NE WA (Ferry, Stevens, Lincoln, Pend Orielle)</v>
      </c>
      <c r="D1624" s="9" t="s">
        <v>96</v>
      </c>
      <c r="E1624" s="9" t="s">
        <v>33</v>
      </c>
      <c r="F1624" s="9"/>
      <c r="G1624" s="9"/>
      <c r="H1624" s="9"/>
      <c r="I1624" s="9"/>
      <c r="J1624" s="9"/>
      <c r="K1624" s="9"/>
      <c r="L1624" s="9"/>
      <c r="M1624" s="9"/>
      <c r="N1624" s="9"/>
      <c r="O1624" s="9"/>
      <c r="P1624" s="9"/>
      <c r="Q1624" s="9"/>
      <c r="R1624" s="9"/>
      <c r="U1624" s="72">
        <v>438</v>
      </c>
    </row>
    <row r="1625" spans="1:21">
      <c r="A1625" s="74" t="s">
        <v>230</v>
      </c>
      <c r="B1625" s="74" t="s">
        <v>261</v>
      </c>
      <c r="C1625" s="36" t="str">
        <f t="shared" si="112"/>
        <v>Thurston</v>
      </c>
      <c r="D1625" s="9" t="s">
        <v>97</v>
      </c>
      <c r="E1625" s="9" t="s">
        <v>34</v>
      </c>
      <c r="F1625" s="9"/>
      <c r="G1625" s="9"/>
      <c r="H1625" s="9"/>
      <c r="I1625" s="9"/>
      <c r="J1625" s="9"/>
      <c r="K1625" s="9"/>
      <c r="L1625" s="9"/>
      <c r="M1625" s="9"/>
      <c r="N1625" s="9"/>
      <c r="O1625" s="9"/>
      <c r="P1625" s="9"/>
      <c r="Q1625" s="9"/>
      <c r="R1625" s="9"/>
      <c r="U1625" s="72">
        <v>3193</v>
      </c>
    </row>
    <row r="1626" spans="1:21">
      <c r="A1626" s="74" t="s">
        <v>230</v>
      </c>
      <c r="B1626" s="74" t="s">
        <v>261</v>
      </c>
      <c r="C1626" s="36" t="str">
        <f t="shared" si="112"/>
        <v>Rural SW WA (Cowlitz-Grays Harbor -Lewis - Mason -Pacific-Wahkiakum)</v>
      </c>
      <c r="D1626" s="9" t="s">
        <v>98</v>
      </c>
      <c r="E1626" s="9" t="s">
        <v>35</v>
      </c>
      <c r="F1626" s="9"/>
      <c r="G1626" s="9"/>
      <c r="H1626" s="9"/>
      <c r="I1626" s="9"/>
      <c r="J1626" s="9"/>
      <c r="K1626" s="9"/>
      <c r="L1626" s="9"/>
      <c r="M1626" s="9"/>
      <c r="N1626" s="9"/>
      <c r="O1626" s="9"/>
      <c r="P1626" s="9"/>
      <c r="Q1626" s="9"/>
      <c r="R1626" s="9"/>
      <c r="U1626" s="72">
        <v>11</v>
      </c>
    </row>
    <row r="1627" spans="1:21">
      <c r="A1627" s="74" t="s">
        <v>230</v>
      </c>
      <c r="B1627" s="74" t="s">
        <v>261</v>
      </c>
      <c r="C1627" s="36" t="str">
        <f t="shared" si="112"/>
        <v>SE WA (Adams-Asotin-Columia-Garfield-Walla Walla-Whitman)</v>
      </c>
      <c r="D1627" s="9" t="s">
        <v>99</v>
      </c>
      <c r="E1627" s="9" t="s">
        <v>36</v>
      </c>
      <c r="F1627" s="9"/>
      <c r="G1627" s="9"/>
      <c r="H1627" s="9"/>
      <c r="I1627" s="9"/>
      <c r="J1627" s="9"/>
      <c r="K1627" s="9"/>
      <c r="L1627" s="9"/>
      <c r="M1627" s="9"/>
      <c r="N1627" s="9"/>
      <c r="O1627" s="9"/>
      <c r="P1627" s="9"/>
      <c r="Q1627" s="9"/>
      <c r="R1627" s="9"/>
      <c r="U1627" s="72">
        <v>660</v>
      </c>
    </row>
    <row r="1628" spans="1:21">
      <c r="A1628" s="74" t="s">
        <v>230</v>
      </c>
      <c r="B1628" s="74" t="s">
        <v>261</v>
      </c>
      <c r="C1628" s="36" t="str">
        <f t="shared" si="112"/>
        <v>Whatcom</v>
      </c>
      <c r="D1628" s="9" t="s">
        <v>100</v>
      </c>
      <c r="E1628" s="9" t="s">
        <v>37</v>
      </c>
      <c r="F1628" s="9"/>
      <c r="G1628" s="9"/>
      <c r="H1628" s="9"/>
      <c r="I1628" s="9"/>
      <c r="J1628" s="9"/>
      <c r="K1628" s="9"/>
      <c r="L1628" s="9"/>
      <c r="M1628" s="9"/>
      <c r="N1628" s="9"/>
      <c r="O1628" s="9"/>
      <c r="P1628" s="9"/>
      <c r="Q1628" s="9"/>
      <c r="R1628" s="9"/>
      <c r="U1628" s="72">
        <v>2276</v>
      </c>
    </row>
    <row r="1629" spans="1:21">
      <c r="A1629" s="74" t="s">
        <v>230</v>
      </c>
      <c r="B1629" s="74" t="s">
        <v>261</v>
      </c>
      <c r="C1629" s="36" t="str">
        <f t="shared" si="112"/>
        <v>SE WA (Adams-Asotin-Columia-Garfield-Walla Walla-Whitman)</v>
      </c>
      <c r="D1629" s="9" t="s">
        <v>101</v>
      </c>
      <c r="E1629" s="9" t="s">
        <v>38</v>
      </c>
      <c r="F1629" s="9"/>
      <c r="G1629" s="9"/>
      <c r="H1629" s="9"/>
      <c r="I1629" s="9"/>
      <c r="J1629" s="9"/>
      <c r="K1629" s="9"/>
      <c r="L1629" s="9"/>
      <c r="M1629" s="9"/>
      <c r="N1629" s="9"/>
      <c r="O1629" s="9"/>
      <c r="P1629" s="9"/>
      <c r="Q1629" s="9"/>
      <c r="R1629" s="9"/>
      <c r="U1629" s="72">
        <v>407</v>
      </c>
    </row>
    <row r="1630" spans="1:21">
      <c r="A1630" s="75" t="s">
        <v>230</v>
      </c>
      <c r="B1630" s="75" t="s">
        <v>261</v>
      </c>
      <c r="C1630" s="19" t="str">
        <f t="shared" si="112"/>
        <v>Central WA (Grant-Kittitas-Klickitat-Skamania-Yakima)</v>
      </c>
      <c r="D1630" s="19" t="s">
        <v>102</v>
      </c>
      <c r="E1630" s="19" t="s">
        <v>39</v>
      </c>
      <c r="F1630" s="19"/>
      <c r="G1630" s="19"/>
      <c r="H1630" s="19"/>
      <c r="I1630" s="19"/>
      <c r="J1630" s="19"/>
      <c r="K1630" s="19"/>
      <c r="L1630" s="19"/>
      <c r="M1630" s="19"/>
      <c r="N1630" s="19"/>
      <c r="O1630" s="19"/>
      <c r="P1630" s="19"/>
      <c r="Q1630" s="19"/>
      <c r="R1630" s="19"/>
      <c r="S1630" s="48"/>
      <c r="T1630" s="48"/>
      <c r="U1630" s="73">
        <v>3930</v>
      </c>
    </row>
    <row r="1631" spans="1:21">
      <c r="A1631" s="74" t="s">
        <v>234</v>
      </c>
      <c r="B1631" s="74" t="s">
        <v>261</v>
      </c>
      <c r="C1631" s="9" t="s">
        <v>185</v>
      </c>
      <c r="D1631" s="9" t="s">
        <v>64</v>
      </c>
      <c r="E1631" s="9" t="s">
        <v>1</v>
      </c>
      <c r="F1631" s="9"/>
      <c r="G1631" s="9"/>
      <c r="H1631" s="9"/>
      <c r="I1631" s="9"/>
      <c r="J1631" s="9"/>
      <c r="K1631" s="9"/>
      <c r="L1631" s="9"/>
      <c r="M1631" s="9"/>
      <c r="N1631" s="9"/>
      <c r="O1631" s="9"/>
      <c r="P1631" s="9"/>
      <c r="Q1631" s="9"/>
      <c r="R1631" s="9"/>
      <c r="U1631" s="72">
        <v>392</v>
      </c>
    </row>
    <row r="1632" spans="1:21">
      <c r="A1632" s="74" t="s">
        <v>234</v>
      </c>
      <c r="B1632" s="74" t="s">
        <v>261</v>
      </c>
      <c r="C1632" s="9" t="s">
        <v>185</v>
      </c>
      <c r="D1632" s="9" t="s">
        <v>65</v>
      </c>
      <c r="E1632" s="9" t="s">
        <v>2</v>
      </c>
      <c r="F1632" s="9"/>
      <c r="G1632" s="9"/>
      <c r="H1632" s="9"/>
      <c r="I1632" s="9"/>
      <c r="J1632" s="9"/>
      <c r="K1632" s="9"/>
      <c r="L1632" s="9"/>
      <c r="M1632" s="9"/>
      <c r="N1632" s="9"/>
      <c r="O1632" s="9"/>
      <c r="P1632" s="9"/>
      <c r="Q1632" s="9"/>
      <c r="R1632" s="9"/>
      <c r="U1632" s="72">
        <v>182</v>
      </c>
    </row>
    <row r="1633" spans="1:21">
      <c r="A1633" s="74" t="s">
        <v>234</v>
      </c>
      <c r="B1633" s="74" t="s">
        <v>261</v>
      </c>
      <c r="C1633" s="9" t="s">
        <v>186</v>
      </c>
      <c r="D1633" s="9" t="s">
        <v>66</v>
      </c>
      <c r="E1633" s="9" t="s">
        <v>3</v>
      </c>
      <c r="F1633" s="9"/>
      <c r="G1633" s="9"/>
      <c r="H1633" s="9"/>
      <c r="I1633" s="9"/>
      <c r="J1633" s="9"/>
      <c r="K1633" s="9"/>
      <c r="L1633" s="9"/>
      <c r="M1633" s="9"/>
      <c r="N1633" s="9"/>
      <c r="O1633" s="9"/>
      <c r="P1633" s="9"/>
      <c r="Q1633" s="9"/>
      <c r="R1633" s="9"/>
      <c r="U1633" s="72">
        <v>2563</v>
      </c>
    </row>
    <row r="1634" spans="1:21">
      <c r="A1634" s="74" t="s">
        <v>234</v>
      </c>
      <c r="B1634" s="74" t="s">
        <v>261</v>
      </c>
      <c r="C1634" s="9" t="s">
        <v>181</v>
      </c>
      <c r="D1634" s="9" t="s">
        <v>67</v>
      </c>
      <c r="E1634" s="9" t="s">
        <v>4</v>
      </c>
      <c r="F1634" s="9"/>
      <c r="G1634" s="9"/>
      <c r="H1634" s="9"/>
      <c r="I1634" s="9"/>
      <c r="J1634" s="9"/>
      <c r="K1634" s="9"/>
      <c r="L1634" s="9"/>
      <c r="M1634" s="9"/>
      <c r="N1634" s="9"/>
      <c r="O1634" s="9"/>
      <c r="P1634" s="9"/>
      <c r="Q1634" s="9"/>
      <c r="R1634" s="9"/>
      <c r="U1634" s="72">
        <v>851</v>
      </c>
    </row>
    <row r="1635" spans="1:21">
      <c r="A1635" s="74" t="s">
        <v>234</v>
      </c>
      <c r="B1635" s="74" t="s">
        <v>261</v>
      </c>
      <c r="C1635" s="9" t="s">
        <v>220</v>
      </c>
      <c r="D1635" s="9" t="s">
        <v>68</v>
      </c>
      <c r="E1635" s="9" t="s">
        <v>5</v>
      </c>
      <c r="F1635" s="9"/>
      <c r="G1635" s="9"/>
      <c r="H1635" s="9"/>
      <c r="I1635" s="9"/>
      <c r="J1635" s="9"/>
      <c r="K1635" s="9"/>
      <c r="L1635" s="9"/>
      <c r="M1635" s="9"/>
      <c r="N1635" s="9"/>
      <c r="O1635" s="9"/>
      <c r="P1635" s="9"/>
      <c r="Q1635" s="9"/>
      <c r="R1635" s="9"/>
      <c r="U1635" s="72">
        <v>661</v>
      </c>
    </row>
    <row r="1636" spans="1:21">
      <c r="A1636" s="74" t="s">
        <v>234</v>
      </c>
      <c r="B1636" s="74" t="s">
        <v>261</v>
      </c>
      <c r="C1636" s="9" t="s">
        <v>6</v>
      </c>
      <c r="D1636" s="9" t="s">
        <v>69</v>
      </c>
      <c r="E1636" s="9" t="s">
        <v>6</v>
      </c>
      <c r="F1636" s="9"/>
      <c r="G1636" s="9"/>
      <c r="H1636" s="9"/>
      <c r="I1636" s="9"/>
      <c r="J1636" s="9"/>
      <c r="K1636" s="9"/>
      <c r="L1636" s="9"/>
      <c r="M1636" s="9"/>
      <c r="N1636" s="9"/>
      <c r="O1636" s="9"/>
      <c r="P1636" s="9"/>
      <c r="Q1636" s="9"/>
      <c r="R1636" s="9"/>
      <c r="U1636" s="72">
        <v>5514</v>
      </c>
    </row>
    <row r="1637" spans="1:21">
      <c r="A1637" s="74" t="s">
        <v>234</v>
      </c>
      <c r="B1637" s="74" t="s">
        <v>261</v>
      </c>
      <c r="C1637" s="9" t="s">
        <v>185</v>
      </c>
      <c r="D1637" s="9" t="s">
        <v>70</v>
      </c>
      <c r="E1637" s="9" t="s">
        <v>7</v>
      </c>
      <c r="F1637" s="9"/>
      <c r="G1637" s="9"/>
      <c r="H1637" s="9"/>
      <c r="I1637" s="9"/>
      <c r="J1637" s="9"/>
      <c r="K1637" s="9"/>
      <c r="L1637" s="9"/>
      <c r="M1637" s="9"/>
      <c r="N1637" s="9"/>
      <c r="O1637" s="9"/>
      <c r="P1637" s="9"/>
      <c r="Q1637" s="9"/>
      <c r="R1637" s="9"/>
      <c r="U1637" s="72">
        <v>35</v>
      </c>
    </row>
    <row r="1638" spans="1:21">
      <c r="A1638" s="74" t="s">
        <v>234</v>
      </c>
      <c r="B1638" s="74" t="s">
        <v>261</v>
      </c>
      <c r="C1638" s="9" t="s">
        <v>224</v>
      </c>
      <c r="D1638" s="9" t="s">
        <v>71</v>
      </c>
      <c r="E1638" s="9" t="s">
        <v>8</v>
      </c>
      <c r="F1638" s="9"/>
      <c r="G1638" s="9"/>
      <c r="H1638" s="9"/>
      <c r="I1638" s="9"/>
      <c r="J1638" s="9"/>
      <c r="K1638" s="9"/>
      <c r="L1638" s="9"/>
      <c r="M1638" s="9"/>
      <c r="N1638" s="9"/>
      <c r="O1638" s="9"/>
      <c r="P1638" s="9"/>
      <c r="Q1638" s="9"/>
      <c r="R1638" s="9"/>
      <c r="U1638" s="72">
        <v>1294</v>
      </c>
    </row>
    <row r="1639" spans="1:21">
      <c r="A1639" s="74" t="s">
        <v>234</v>
      </c>
      <c r="B1639" s="74" t="s">
        <v>261</v>
      </c>
      <c r="C1639" s="9" t="s">
        <v>181</v>
      </c>
      <c r="D1639" s="9" t="s">
        <v>72</v>
      </c>
      <c r="E1639" s="9" t="s">
        <v>9</v>
      </c>
      <c r="F1639" s="9"/>
      <c r="G1639" s="9"/>
      <c r="H1639" s="9"/>
      <c r="I1639" s="9"/>
      <c r="J1639" s="9"/>
      <c r="K1639" s="9"/>
      <c r="L1639" s="9"/>
      <c r="M1639" s="9"/>
      <c r="N1639" s="9"/>
      <c r="O1639" s="9"/>
      <c r="P1639" s="9"/>
      <c r="Q1639" s="9"/>
      <c r="R1639" s="9"/>
      <c r="U1639" s="72">
        <v>560</v>
      </c>
    </row>
    <row r="1640" spans="1:21">
      <c r="A1640" s="74" t="s">
        <v>234</v>
      </c>
      <c r="B1640" s="74" t="s">
        <v>261</v>
      </c>
      <c r="C1640" s="9" t="s">
        <v>184</v>
      </c>
      <c r="D1640" s="9" t="s">
        <v>73</v>
      </c>
      <c r="E1640" s="9" t="s">
        <v>10</v>
      </c>
      <c r="F1640" s="9"/>
      <c r="G1640" s="9"/>
      <c r="H1640" s="9"/>
      <c r="I1640" s="9"/>
      <c r="J1640" s="9"/>
      <c r="K1640" s="9"/>
      <c r="L1640" s="9"/>
      <c r="M1640" s="9"/>
      <c r="N1640" s="9"/>
      <c r="O1640" s="9"/>
      <c r="P1640" s="9"/>
      <c r="Q1640" s="9"/>
      <c r="R1640" s="9"/>
      <c r="U1640" s="72">
        <v>71</v>
      </c>
    </row>
    <row r="1641" spans="1:21">
      <c r="A1641" s="74" t="s">
        <v>234</v>
      </c>
      <c r="B1641" s="74" t="s">
        <v>261</v>
      </c>
      <c r="C1641" s="9" t="s">
        <v>186</v>
      </c>
      <c r="D1641" s="9" t="s">
        <v>74</v>
      </c>
      <c r="E1641" s="9" t="s">
        <v>11</v>
      </c>
      <c r="F1641" s="9"/>
      <c r="G1641" s="9"/>
      <c r="H1641" s="9"/>
      <c r="I1641" s="9"/>
      <c r="J1641" s="9"/>
      <c r="K1641" s="9"/>
      <c r="L1641" s="9"/>
      <c r="M1641" s="9"/>
      <c r="N1641" s="9"/>
      <c r="O1641" s="9"/>
      <c r="P1641" s="9"/>
      <c r="Q1641" s="9"/>
      <c r="R1641" s="9"/>
      <c r="U1641" s="72">
        <v>1574</v>
      </c>
    </row>
    <row r="1642" spans="1:21">
      <c r="A1642" s="74" t="s">
        <v>234</v>
      </c>
      <c r="B1642" s="74" t="s">
        <v>261</v>
      </c>
      <c r="C1642" s="9" t="s">
        <v>185</v>
      </c>
      <c r="D1642" s="9" t="s">
        <v>75</v>
      </c>
      <c r="E1642" s="9" t="s">
        <v>12</v>
      </c>
      <c r="F1642" s="9"/>
      <c r="G1642" s="9"/>
      <c r="H1642" s="9"/>
      <c r="I1642" s="9"/>
      <c r="J1642" s="9"/>
      <c r="K1642" s="9"/>
      <c r="L1642" s="9"/>
      <c r="M1642" s="9"/>
      <c r="N1642" s="9"/>
      <c r="O1642" s="9"/>
      <c r="P1642" s="9"/>
      <c r="Q1642" s="9"/>
      <c r="R1642" s="9"/>
      <c r="U1642" s="72">
        <v>25</v>
      </c>
    </row>
    <row r="1643" spans="1:21">
      <c r="A1643" s="74" t="s">
        <v>234</v>
      </c>
      <c r="B1643" s="74" t="s">
        <v>261</v>
      </c>
      <c r="C1643" s="9" t="s">
        <v>221</v>
      </c>
      <c r="D1643" s="9" t="s">
        <v>76</v>
      </c>
      <c r="E1643" s="9" t="s">
        <v>13</v>
      </c>
      <c r="F1643" s="9"/>
      <c r="G1643" s="9"/>
      <c r="H1643" s="9"/>
      <c r="I1643" s="9"/>
      <c r="J1643" s="9"/>
      <c r="K1643" s="9"/>
      <c r="L1643" s="9"/>
      <c r="M1643" s="9"/>
      <c r="N1643" s="9"/>
      <c r="O1643" s="9"/>
      <c r="P1643" s="9"/>
      <c r="Q1643" s="9"/>
      <c r="R1643" s="9"/>
      <c r="U1643" s="72">
        <v>1444</v>
      </c>
    </row>
    <row r="1644" spans="1:21">
      <c r="A1644" s="74" t="s">
        <v>234</v>
      </c>
      <c r="B1644" s="74" t="s">
        <v>261</v>
      </c>
      <c r="C1644" s="9" t="s">
        <v>224</v>
      </c>
      <c r="D1644" s="9" t="s">
        <v>77</v>
      </c>
      <c r="E1644" s="9" t="s">
        <v>14</v>
      </c>
      <c r="F1644" s="9"/>
      <c r="G1644" s="9"/>
      <c r="H1644" s="9"/>
      <c r="I1644" s="9"/>
      <c r="J1644" s="9"/>
      <c r="K1644" s="9"/>
      <c r="L1644" s="9"/>
      <c r="M1644" s="9"/>
      <c r="N1644" s="9"/>
      <c r="O1644" s="9"/>
      <c r="P1644" s="9"/>
      <c r="Q1644" s="9"/>
      <c r="R1644" s="9"/>
      <c r="U1644" s="72">
        <v>699</v>
      </c>
    </row>
    <row r="1645" spans="1:21">
      <c r="A1645" s="74" t="s">
        <v>234</v>
      </c>
      <c r="B1645" s="74" t="s">
        <v>261</v>
      </c>
      <c r="C1645" s="9" t="s">
        <v>225</v>
      </c>
      <c r="D1645" s="9" t="s">
        <v>78</v>
      </c>
      <c r="E1645" s="9" t="s">
        <v>15</v>
      </c>
      <c r="F1645" s="9"/>
      <c r="G1645" s="9"/>
      <c r="H1645" s="9"/>
      <c r="I1645" s="9"/>
      <c r="J1645" s="9"/>
      <c r="K1645" s="9"/>
      <c r="L1645" s="9"/>
      <c r="M1645" s="9"/>
      <c r="N1645" s="9"/>
      <c r="O1645" s="9"/>
      <c r="P1645" s="9"/>
      <c r="Q1645" s="9"/>
      <c r="R1645" s="9"/>
      <c r="U1645" s="72">
        <v>935</v>
      </c>
    </row>
    <row r="1646" spans="1:21">
      <c r="A1646" s="74" t="s">
        <v>234</v>
      </c>
      <c r="B1646" s="74" t="s">
        <v>261</v>
      </c>
      <c r="C1646" s="9" t="s">
        <v>220</v>
      </c>
      <c r="D1646" s="9" t="s">
        <v>79</v>
      </c>
      <c r="E1646" s="9" t="s">
        <v>16</v>
      </c>
      <c r="F1646" s="9"/>
      <c r="G1646" s="9"/>
      <c r="H1646" s="9"/>
      <c r="I1646" s="9"/>
      <c r="J1646" s="9"/>
      <c r="K1646" s="9"/>
      <c r="L1646" s="9"/>
      <c r="M1646" s="9"/>
      <c r="N1646" s="9"/>
      <c r="O1646" s="9"/>
      <c r="P1646" s="9"/>
      <c r="Q1646" s="9"/>
      <c r="R1646" s="9"/>
      <c r="U1646" s="72">
        <v>165</v>
      </c>
    </row>
    <row r="1647" spans="1:21">
      <c r="A1647" s="74" t="s">
        <v>234</v>
      </c>
      <c r="B1647" s="74" t="s">
        <v>261</v>
      </c>
      <c r="C1647" s="9" t="s">
        <v>17</v>
      </c>
      <c r="D1647" s="9" t="s">
        <v>80</v>
      </c>
      <c r="E1647" s="9" t="s">
        <v>17</v>
      </c>
      <c r="F1647" s="9"/>
      <c r="G1647" s="9"/>
      <c r="H1647" s="9"/>
      <c r="I1647" s="9"/>
      <c r="J1647" s="9"/>
      <c r="K1647" s="9"/>
      <c r="L1647" s="9"/>
      <c r="M1647" s="9"/>
      <c r="N1647" s="9"/>
      <c r="O1647" s="9"/>
      <c r="P1647" s="9"/>
      <c r="Q1647" s="9"/>
      <c r="R1647" s="9"/>
      <c r="U1647" s="72">
        <v>25274</v>
      </c>
    </row>
    <row r="1648" spans="1:21">
      <c r="A1648" s="74" t="s">
        <v>234</v>
      </c>
      <c r="B1648" s="74" t="s">
        <v>261</v>
      </c>
      <c r="C1648" s="9" t="s">
        <v>220</v>
      </c>
      <c r="D1648" s="9" t="s">
        <v>81</v>
      </c>
      <c r="E1648" s="9" t="s">
        <v>18</v>
      </c>
      <c r="F1648" s="9"/>
      <c r="G1648" s="9"/>
      <c r="H1648" s="9"/>
      <c r="I1648" s="9"/>
      <c r="J1648" s="9"/>
      <c r="K1648" s="9"/>
      <c r="L1648" s="9"/>
      <c r="M1648" s="9"/>
      <c r="N1648" s="9"/>
      <c r="O1648" s="9"/>
      <c r="P1648" s="9"/>
      <c r="Q1648" s="9"/>
      <c r="R1648" s="9"/>
      <c r="U1648" s="72">
        <v>2978</v>
      </c>
    </row>
    <row r="1649" spans="1:21">
      <c r="A1649" s="74" t="s">
        <v>234</v>
      </c>
      <c r="B1649" s="74" t="s">
        <v>261</v>
      </c>
      <c r="C1649" s="9" t="s">
        <v>221</v>
      </c>
      <c r="D1649" s="9" t="s">
        <v>82</v>
      </c>
      <c r="E1649" s="9" t="s">
        <v>19</v>
      </c>
      <c r="F1649" s="9"/>
      <c r="G1649" s="9"/>
      <c r="H1649" s="9"/>
      <c r="I1649" s="9"/>
      <c r="J1649" s="9"/>
      <c r="K1649" s="9"/>
      <c r="L1649" s="9"/>
      <c r="M1649" s="9"/>
      <c r="N1649" s="9"/>
      <c r="O1649" s="9"/>
      <c r="P1649" s="9"/>
      <c r="Q1649" s="9"/>
      <c r="R1649" s="9"/>
      <c r="U1649" s="72">
        <v>420</v>
      </c>
    </row>
    <row r="1650" spans="1:21">
      <c r="A1650" s="74" t="s">
        <v>234</v>
      </c>
      <c r="B1650" s="74" t="s">
        <v>261</v>
      </c>
      <c r="C1650" s="9" t="s">
        <v>221</v>
      </c>
      <c r="D1650" s="9" t="s">
        <v>83</v>
      </c>
      <c r="E1650" s="9" t="s">
        <v>20</v>
      </c>
      <c r="F1650" s="9"/>
      <c r="G1650" s="9"/>
      <c r="H1650" s="9"/>
      <c r="I1650" s="9"/>
      <c r="J1650" s="9"/>
      <c r="K1650" s="9"/>
      <c r="L1650" s="9"/>
      <c r="M1650" s="9"/>
      <c r="N1650" s="9"/>
      <c r="O1650" s="9"/>
      <c r="P1650" s="9"/>
      <c r="Q1650" s="9"/>
      <c r="R1650" s="9"/>
      <c r="U1650" s="72">
        <v>216</v>
      </c>
    </row>
    <row r="1651" spans="1:21">
      <c r="A1651" s="74" t="s">
        <v>234</v>
      </c>
      <c r="B1651" s="74" t="s">
        <v>261</v>
      </c>
      <c r="C1651" s="9" t="s">
        <v>224</v>
      </c>
      <c r="D1651" s="9" t="s">
        <v>84</v>
      </c>
      <c r="E1651" s="9" t="s">
        <v>21</v>
      </c>
      <c r="F1651" s="9"/>
      <c r="G1651" s="9"/>
      <c r="H1651" s="9"/>
      <c r="I1651" s="9"/>
      <c r="J1651" s="9"/>
      <c r="K1651" s="9"/>
      <c r="L1651" s="9"/>
      <c r="M1651" s="9"/>
      <c r="N1651" s="9"/>
      <c r="O1651" s="9"/>
      <c r="P1651" s="9"/>
      <c r="Q1651" s="9"/>
      <c r="R1651" s="9"/>
      <c r="U1651" s="72">
        <v>883</v>
      </c>
    </row>
    <row r="1652" spans="1:21">
      <c r="A1652" s="74" t="s">
        <v>234</v>
      </c>
      <c r="B1652" s="74" t="s">
        <v>261</v>
      </c>
      <c r="C1652" s="9" t="s">
        <v>184</v>
      </c>
      <c r="D1652" s="9" t="s">
        <v>85</v>
      </c>
      <c r="E1652" s="9" t="s">
        <v>22</v>
      </c>
      <c r="F1652" s="9"/>
      <c r="G1652" s="9"/>
      <c r="H1652" s="9"/>
      <c r="I1652" s="9"/>
      <c r="J1652" s="9"/>
      <c r="K1652" s="9"/>
      <c r="L1652" s="9"/>
      <c r="M1652" s="9"/>
      <c r="N1652" s="9"/>
      <c r="O1652" s="9"/>
      <c r="P1652" s="9"/>
      <c r="Q1652" s="9"/>
      <c r="R1652" s="9"/>
      <c r="U1652" s="72">
        <v>107</v>
      </c>
    </row>
    <row r="1653" spans="1:21">
      <c r="A1653" s="74" t="s">
        <v>234</v>
      </c>
      <c r="B1653" s="74" t="s">
        <v>261</v>
      </c>
      <c r="C1653" s="9" t="s">
        <v>224</v>
      </c>
      <c r="D1653" s="9" t="s">
        <v>86</v>
      </c>
      <c r="E1653" s="9" t="s">
        <v>23</v>
      </c>
      <c r="F1653" s="9"/>
      <c r="G1653" s="9"/>
      <c r="H1653" s="9"/>
      <c r="I1653" s="9"/>
      <c r="J1653" s="9"/>
      <c r="K1653" s="9"/>
      <c r="L1653" s="9"/>
      <c r="M1653" s="9"/>
      <c r="N1653" s="9"/>
      <c r="O1653" s="9"/>
      <c r="P1653" s="9"/>
      <c r="Q1653" s="9"/>
      <c r="R1653" s="9"/>
      <c r="U1653" s="72">
        <v>643</v>
      </c>
    </row>
    <row r="1654" spans="1:21">
      <c r="A1654" s="74" t="s">
        <v>234</v>
      </c>
      <c r="B1654" s="74" t="s">
        <v>261</v>
      </c>
      <c r="C1654" s="9" t="s">
        <v>181</v>
      </c>
      <c r="D1654" s="9" t="s">
        <v>87</v>
      </c>
      <c r="E1654" s="9" t="s">
        <v>24</v>
      </c>
      <c r="F1654" s="9"/>
      <c r="G1654" s="9"/>
      <c r="H1654" s="9"/>
      <c r="I1654" s="9"/>
      <c r="J1654" s="9"/>
      <c r="K1654" s="9"/>
      <c r="L1654" s="9"/>
      <c r="M1654" s="9"/>
      <c r="N1654" s="9"/>
      <c r="O1654" s="9"/>
      <c r="P1654" s="9"/>
      <c r="Q1654" s="9"/>
      <c r="R1654" s="9"/>
      <c r="U1654" s="72">
        <v>503</v>
      </c>
    </row>
    <row r="1655" spans="1:21">
      <c r="A1655" s="74" t="s">
        <v>234</v>
      </c>
      <c r="B1655" s="74" t="s">
        <v>261</v>
      </c>
      <c r="C1655" s="9" t="s">
        <v>224</v>
      </c>
      <c r="D1655" s="9" t="s">
        <v>88</v>
      </c>
      <c r="E1655" s="9" t="s">
        <v>25</v>
      </c>
      <c r="F1655" s="9"/>
      <c r="G1655" s="9"/>
      <c r="H1655" s="9"/>
      <c r="I1655" s="9"/>
      <c r="J1655" s="9"/>
      <c r="K1655" s="9"/>
      <c r="L1655" s="9"/>
      <c r="M1655" s="9"/>
      <c r="N1655" s="9"/>
      <c r="O1655" s="9"/>
      <c r="P1655" s="9"/>
      <c r="Q1655" s="9"/>
      <c r="R1655" s="9"/>
      <c r="U1655" s="72">
        <v>177</v>
      </c>
    </row>
    <row r="1656" spans="1:21">
      <c r="A1656" s="74" t="s">
        <v>234</v>
      </c>
      <c r="B1656" s="74" t="s">
        <v>261</v>
      </c>
      <c r="C1656" s="9" t="s">
        <v>184</v>
      </c>
      <c r="D1656" s="9" t="s">
        <v>89</v>
      </c>
      <c r="E1656" s="9" t="s">
        <v>26</v>
      </c>
      <c r="F1656" s="9"/>
      <c r="G1656" s="9"/>
      <c r="H1656" s="9"/>
      <c r="I1656" s="9"/>
      <c r="J1656" s="9"/>
      <c r="K1656" s="9"/>
      <c r="L1656" s="9"/>
      <c r="M1656" s="9"/>
      <c r="N1656" s="9"/>
      <c r="O1656" s="9"/>
      <c r="P1656" s="9"/>
      <c r="Q1656" s="9"/>
      <c r="R1656" s="9"/>
      <c r="U1656" s="72">
        <v>120</v>
      </c>
    </row>
    <row r="1657" spans="1:21">
      <c r="A1657" s="74" t="s">
        <v>234</v>
      </c>
      <c r="B1657" s="74" t="s">
        <v>261</v>
      </c>
      <c r="C1657" s="9" t="s">
        <v>27</v>
      </c>
      <c r="D1657" s="9" t="s">
        <v>90</v>
      </c>
      <c r="E1657" s="9" t="s">
        <v>27</v>
      </c>
      <c r="F1657" s="9"/>
      <c r="G1657" s="9"/>
      <c r="H1657" s="9"/>
      <c r="I1657" s="9"/>
      <c r="J1657" s="9"/>
      <c r="K1657" s="9"/>
      <c r="L1657" s="9"/>
      <c r="M1657" s="9"/>
      <c r="N1657" s="9"/>
      <c r="O1657" s="9"/>
      <c r="P1657" s="9"/>
      <c r="Q1657" s="9"/>
      <c r="R1657" s="9"/>
      <c r="U1657" s="72">
        <v>11285</v>
      </c>
    </row>
    <row r="1658" spans="1:21">
      <c r="A1658" s="74" t="s">
        <v>234</v>
      </c>
      <c r="B1658" s="74" t="s">
        <v>261</v>
      </c>
      <c r="C1658" s="9" t="s">
        <v>225</v>
      </c>
      <c r="D1658" s="9" t="s">
        <v>91</v>
      </c>
      <c r="E1658" s="9" t="s">
        <v>28</v>
      </c>
      <c r="F1658" s="9"/>
      <c r="G1658" s="9"/>
      <c r="H1658" s="9"/>
      <c r="I1658" s="9"/>
      <c r="J1658" s="9"/>
      <c r="K1658" s="9"/>
      <c r="L1658" s="9"/>
      <c r="M1658" s="9"/>
      <c r="N1658" s="9"/>
      <c r="O1658" s="9"/>
      <c r="P1658" s="9"/>
      <c r="Q1658" s="9"/>
      <c r="R1658" s="9"/>
      <c r="U1658" s="72">
        <v>84</v>
      </c>
    </row>
    <row r="1659" spans="1:21">
      <c r="A1659" s="74" t="s">
        <v>234</v>
      </c>
      <c r="B1659" s="74" t="s">
        <v>261</v>
      </c>
      <c r="C1659" s="9" t="s">
        <v>225</v>
      </c>
      <c r="D1659" s="9" t="s">
        <v>92</v>
      </c>
      <c r="E1659" s="9" t="s">
        <v>29</v>
      </c>
      <c r="F1659" s="9"/>
      <c r="G1659" s="9"/>
      <c r="H1659" s="9"/>
      <c r="I1659" s="9"/>
      <c r="J1659" s="9"/>
      <c r="K1659" s="9"/>
      <c r="L1659" s="9"/>
      <c r="M1659" s="9"/>
      <c r="N1659" s="9"/>
      <c r="O1659" s="9"/>
      <c r="P1659" s="9"/>
      <c r="Q1659" s="9"/>
      <c r="R1659" s="9"/>
      <c r="U1659" s="72">
        <v>1430</v>
      </c>
    </row>
    <row r="1660" spans="1:21">
      <c r="A1660" s="74" t="s">
        <v>234</v>
      </c>
      <c r="B1660" s="74" t="s">
        <v>261</v>
      </c>
      <c r="C1660" s="9" t="s">
        <v>221</v>
      </c>
      <c r="D1660" s="9" t="s">
        <v>93</v>
      </c>
      <c r="E1660" s="9" t="s">
        <v>30</v>
      </c>
      <c r="F1660" s="9"/>
      <c r="G1660" s="9"/>
      <c r="H1660" s="9"/>
      <c r="I1660" s="9"/>
      <c r="J1660" s="9"/>
      <c r="K1660" s="9"/>
      <c r="L1660" s="9"/>
      <c r="M1660" s="9"/>
      <c r="N1660" s="9"/>
      <c r="O1660" s="9"/>
      <c r="P1660" s="9"/>
      <c r="Q1660" s="9"/>
      <c r="R1660" s="9"/>
      <c r="U1660" s="72">
        <v>100</v>
      </c>
    </row>
    <row r="1661" spans="1:21">
      <c r="A1661" s="74" t="s">
        <v>234</v>
      </c>
      <c r="B1661" s="74" t="s">
        <v>261</v>
      </c>
      <c r="C1661" s="9" t="s">
        <v>31</v>
      </c>
      <c r="D1661" s="9" t="s">
        <v>94</v>
      </c>
      <c r="E1661" s="9" t="s">
        <v>31</v>
      </c>
      <c r="F1661" s="9"/>
      <c r="G1661" s="9"/>
      <c r="H1661" s="9"/>
      <c r="I1661" s="9"/>
      <c r="J1661" s="9"/>
      <c r="K1661" s="9"/>
      <c r="L1661" s="9"/>
      <c r="M1661" s="9"/>
      <c r="N1661" s="9"/>
      <c r="O1661" s="9"/>
      <c r="P1661" s="9"/>
      <c r="Q1661" s="9"/>
      <c r="R1661" s="9"/>
      <c r="U1661" s="72">
        <v>9877</v>
      </c>
    </row>
    <row r="1662" spans="1:21">
      <c r="A1662" s="74" t="s">
        <v>234</v>
      </c>
      <c r="B1662" s="74" t="s">
        <v>261</v>
      </c>
      <c r="C1662" s="9" t="s">
        <v>32</v>
      </c>
      <c r="D1662" s="9" t="s">
        <v>95</v>
      </c>
      <c r="E1662" s="9" t="s">
        <v>32</v>
      </c>
      <c r="F1662" s="9"/>
      <c r="G1662" s="9"/>
      <c r="H1662" s="9"/>
      <c r="I1662" s="9"/>
      <c r="J1662" s="9"/>
      <c r="K1662" s="9"/>
      <c r="L1662" s="9"/>
      <c r="M1662" s="9"/>
      <c r="N1662" s="9"/>
      <c r="O1662" s="9"/>
      <c r="P1662" s="9"/>
      <c r="Q1662" s="9"/>
      <c r="R1662" s="9"/>
      <c r="U1662" s="72">
        <v>5886</v>
      </c>
    </row>
    <row r="1663" spans="1:21">
      <c r="A1663" s="74" t="s">
        <v>234</v>
      </c>
      <c r="B1663" s="74" t="s">
        <v>261</v>
      </c>
      <c r="C1663" s="9" t="s">
        <v>184</v>
      </c>
      <c r="D1663" s="9" t="s">
        <v>96</v>
      </c>
      <c r="E1663" s="9" t="s">
        <v>33</v>
      </c>
      <c r="F1663" s="9"/>
      <c r="G1663" s="9"/>
      <c r="H1663" s="9"/>
      <c r="I1663" s="9"/>
      <c r="J1663" s="9"/>
      <c r="K1663" s="9"/>
      <c r="L1663" s="9"/>
      <c r="M1663" s="9"/>
      <c r="N1663" s="9"/>
      <c r="O1663" s="9"/>
      <c r="P1663" s="9"/>
      <c r="Q1663" s="9"/>
      <c r="R1663" s="9"/>
      <c r="U1663" s="72">
        <v>432</v>
      </c>
    </row>
    <row r="1664" spans="1:21">
      <c r="A1664" s="74" t="s">
        <v>234</v>
      </c>
      <c r="B1664" s="74" t="s">
        <v>261</v>
      </c>
      <c r="C1664" s="9" t="s">
        <v>34</v>
      </c>
      <c r="D1664" s="9" t="s">
        <v>97</v>
      </c>
      <c r="E1664" s="9" t="s">
        <v>34</v>
      </c>
      <c r="F1664" s="9"/>
      <c r="G1664" s="9"/>
      <c r="H1664" s="9"/>
      <c r="I1664" s="9"/>
      <c r="J1664" s="9"/>
      <c r="K1664" s="9"/>
      <c r="L1664" s="9"/>
      <c r="M1664" s="9"/>
      <c r="N1664" s="9"/>
      <c r="O1664" s="9"/>
      <c r="P1664" s="9"/>
      <c r="Q1664" s="9"/>
      <c r="R1664" s="9"/>
      <c r="U1664" s="72">
        <v>3071</v>
      </c>
    </row>
    <row r="1665" spans="1:21">
      <c r="A1665" s="74" t="s">
        <v>234</v>
      </c>
      <c r="B1665" s="74" t="s">
        <v>261</v>
      </c>
      <c r="C1665" s="9" t="s">
        <v>224</v>
      </c>
      <c r="D1665" s="9" t="s">
        <v>98</v>
      </c>
      <c r="E1665" s="9" t="s">
        <v>35</v>
      </c>
      <c r="F1665" s="9"/>
      <c r="G1665" s="9"/>
      <c r="H1665" s="9"/>
      <c r="I1665" s="9"/>
      <c r="J1665" s="9"/>
      <c r="K1665" s="9"/>
      <c r="L1665" s="9"/>
      <c r="M1665" s="9"/>
      <c r="N1665" s="9"/>
      <c r="O1665" s="9"/>
      <c r="P1665" s="9"/>
      <c r="Q1665" s="9"/>
      <c r="R1665" s="9"/>
      <c r="U1665" s="72">
        <v>27</v>
      </c>
    </row>
    <row r="1666" spans="1:21">
      <c r="A1666" s="74" t="s">
        <v>234</v>
      </c>
      <c r="B1666" s="74" t="s">
        <v>261</v>
      </c>
      <c r="C1666" s="9" t="s">
        <v>185</v>
      </c>
      <c r="D1666" s="9" t="s">
        <v>99</v>
      </c>
      <c r="E1666" s="9" t="s">
        <v>36</v>
      </c>
      <c r="F1666" s="9"/>
      <c r="G1666" s="9"/>
      <c r="H1666" s="9"/>
      <c r="I1666" s="9"/>
      <c r="J1666" s="9"/>
      <c r="K1666" s="9"/>
      <c r="L1666" s="9"/>
      <c r="M1666" s="9"/>
      <c r="N1666" s="9"/>
      <c r="O1666" s="9"/>
      <c r="P1666" s="9"/>
      <c r="Q1666" s="9"/>
      <c r="R1666" s="9"/>
      <c r="U1666" s="72">
        <v>613</v>
      </c>
    </row>
    <row r="1667" spans="1:21">
      <c r="A1667" s="74" t="s">
        <v>234</v>
      </c>
      <c r="B1667" s="74" t="s">
        <v>261</v>
      </c>
      <c r="C1667" s="9" t="s">
        <v>37</v>
      </c>
      <c r="D1667" s="9" t="s">
        <v>100</v>
      </c>
      <c r="E1667" s="9" t="s">
        <v>37</v>
      </c>
      <c r="F1667" s="9"/>
      <c r="G1667" s="9"/>
      <c r="H1667" s="9"/>
      <c r="I1667" s="9"/>
      <c r="J1667" s="9"/>
      <c r="K1667" s="9"/>
      <c r="L1667" s="9"/>
      <c r="M1667" s="9"/>
      <c r="N1667" s="9"/>
      <c r="O1667" s="9"/>
      <c r="P1667" s="9"/>
      <c r="Q1667" s="9"/>
      <c r="R1667" s="9"/>
      <c r="U1667" s="72">
        <v>2164</v>
      </c>
    </row>
    <row r="1668" spans="1:21">
      <c r="A1668" s="74" t="s">
        <v>234</v>
      </c>
      <c r="B1668" s="74" t="s">
        <v>261</v>
      </c>
      <c r="C1668" s="9" t="s">
        <v>185</v>
      </c>
      <c r="D1668" s="9" t="s">
        <v>101</v>
      </c>
      <c r="E1668" s="9" t="s">
        <v>38</v>
      </c>
      <c r="F1668" s="9"/>
      <c r="G1668" s="9"/>
      <c r="H1668" s="9"/>
      <c r="I1668" s="9"/>
      <c r="J1668" s="9"/>
      <c r="K1668" s="9"/>
      <c r="L1668" s="9"/>
      <c r="M1668" s="9"/>
      <c r="N1668" s="9"/>
      <c r="O1668" s="9"/>
      <c r="P1668" s="9"/>
      <c r="Q1668" s="9"/>
      <c r="R1668" s="9"/>
      <c r="U1668" s="72">
        <v>418</v>
      </c>
    </row>
    <row r="1669" spans="1:21">
      <c r="A1669" s="75" t="s">
        <v>234</v>
      </c>
      <c r="B1669" s="75" t="s">
        <v>261</v>
      </c>
      <c r="C1669" s="19" t="s">
        <v>221</v>
      </c>
      <c r="D1669" s="19" t="s">
        <v>102</v>
      </c>
      <c r="E1669" s="19" t="s">
        <v>39</v>
      </c>
      <c r="F1669" s="19"/>
      <c r="G1669" s="19"/>
      <c r="H1669" s="19"/>
      <c r="I1669" s="19"/>
      <c r="J1669" s="19"/>
      <c r="K1669" s="19"/>
      <c r="L1669" s="19"/>
      <c r="M1669" s="19"/>
      <c r="N1669" s="19"/>
      <c r="O1669" s="19"/>
      <c r="P1669" s="19"/>
      <c r="Q1669" s="19"/>
      <c r="R1669" s="19"/>
      <c r="S1669" s="48"/>
      <c r="T1669" s="48"/>
      <c r="U1669" s="73">
        <v>3788</v>
      </c>
    </row>
  </sheetData>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3EBE1-35F4-47A5-B499-1DB85D6A0B67}">
  <dimension ref="B3:V45"/>
  <sheetViews>
    <sheetView workbookViewId="0">
      <selection activeCell="U11" sqref="U11:U12"/>
    </sheetView>
  </sheetViews>
  <sheetFormatPr defaultRowHeight="15"/>
  <cols>
    <col min="6" max="6" width="9.140625" style="72"/>
  </cols>
  <sheetData>
    <row r="3" spans="2:22">
      <c r="E3" t="s">
        <v>253</v>
      </c>
      <c r="F3" s="72" t="s">
        <v>103</v>
      </c>
      <c r="G3" s="9" t="s">
        <v>104</v>
      </c>
      <c r="H3" s="9" t="s">
        <v>105</v>
      </c>
      <c r="I3" s="9" t="s">
        <v>106</v>
      </c>
      <c r="J3" s="9" t="s">
        <v>107</v>
      </c>
      <c r="K3" s="9" t="s">
        <v>108</v>
      </c>
      <c r="L3" s="9" t="s">
        <v>230</v>
      </c>
      <c r="M3" s="9" t="s">
        <v>234</v>
      </c>
      <c r="N3" s="9" t="s">
        <v>254</v>
      </c>
      <c r="O3" s="9" t="s">
        <v>255</v>
      </c>
      <c r="P3" s="9" t="s">
        <v>256</v>
      </c>
      <c r="Q3" s="9" t="s">
        <v>257</v>
      </c>
      <c r="R3" s="9" t="s">
        <v>258</v>
      </c>
    </row>
    <row r="4" spans="2:22">
      <c r="E4" t="s">
        <v>252</v>
      </c>
      <c r="F4" s="72" t="s">
        <v>0</v>
      </c>
      <c r="G4" s="9" t="s">
        <v>103</v>
      </c>
      <c r="H4" s="9" t="s">
        <v>104</v>
      </c>
      <c r="I4" s="9" t="s">
        <v>105</v>
      </c>
      <c r="J4" s="9" t="s">
        <v>106</v>
      </c>
      <c r="K4" s="9" t="s">
        <v>107</v>
      </c>
      <c r="L4" s="9" t="s">
        <v>108</v>
      </c>
      <c r="M4" s="9" t="s">
        <v>230</v>
      </c>
      <c r="N4" s="9" t="s">
        <v>234</v>
      </c>
      <c r="O4" s="9" t="s">
        <v>254</v>
      </c>
      <c r="P4" s="9" t="s">
        <v>255</v>
      </c>
      <c r="Q4" s="9" t="s">
        <v>256</v>
      </c>
      <c r="R4" s="9" t="s">
        <v>257</v>
      </c>
    </row>
    <row r="5" spans="2:22">
      <c r="E5" s="59" t="s">
        <v>41</v>
      </c>
      <c r="F5" s="76">
        <v>2010</v>
      </c>
      <c r="G5" s="60">
        <v>2011</v>
      </c>
      <c r="H5" s="60">
        <v>2012</v>
      </c>
      <c r="I5" s="60">
        <v>2013</v>
      </c>
      <c r="J5" s="60">
        <v>2014</v>
      </c>
      <c r="K5" s="60">
        <v>2015</v>
      </c>
      <c r="L5" s="61">
        <v>2016</v>
      </c>
      <c r="M5" s="61">
        <v>2017</v>
      </c>
      <c r="N5" s="61">
        <v>2018</v>
      </c>
      <c r="O5" s="61">
        <v>2019</v>
      </c>
      <c r="P5" s="61">
        <v>2020</v>
      </c>
      <c r="Q5" s="61">
        <v>2021</v>
      </c>
      <c r="R5" s="61">
        <v>2022</v>
      </c>
      <c r="S5" s="61"/>
    </row>
    <row r="6" spans="2:22">
      <c r="E6" s="62" t="s">
        <v>126</v>
      </c>
      <c r="F6" s="77">
        <v>86480</v>
      </c>
      <c r="G6" s="63">
        <v>86956</v>
      </c>
      <c r="H6" s="63">
        <v>87359</v>
      </c>
      <c r="I6" s="63">
        <v>86431</v>
      </c>
      <c r="J6" s="62">
        <v>88428</v>
      </c>
      <c r="K6" s="63">
        <v>88919</v>
      </c>
      <c r="L6" s="63">
        <v>90301</v>
      </c>
      <c r="M6" s="64">
        <v>87508</v>
      </c>
      <c r="N6" s="63">
        <v>86046</v>
      </c>
      <c r="O6" s="63">
        <v>84918</v>
      </c>
      <c r="P6" s="63">
        <v>83101</v>
      </c>
      <c r="Q6" s="63">
        <v>83899</v>
      </c>
      <c r="R6" s="63">
        <v>83314</v>
      </c>
      <c r="S6" s="62"/>
      <c r="U6" s="5"/>
      <c r="V6" s="7"/>
    </row>
    <row r="7" spans="2:22">
      <c r="B7" s="9"/>
      <c r="C7" s="5" t="s">
        <v>64</v>
      </c>
      <c r="D7" s="7" t="s">
        <v>1</v>
      </c>
      <c r="E7" s="65" t="s">
        <v>1</v>
      </c>
      <c r="F7" s="78">
        <v>468</v>
      </c>
      <c r="G7" s="66">
        <v>402</v>
      </c>
      <c r="H7" s="81">
        <v>385</v>
      </c>
      <c r="I7" s="66">
        <v>399</v>
      </c>
      <c r="J7" s="81">
        <v>382</v>
      </c>
      <c r="K7" s="66">
        <v>350</v>
      </c>
      <c r="L7" s="81">
        <v>373</v>
      </c>
      <c r="M7" s="66">
        <v>392</v>
      </c>
      <c r="N7" s="81">
        <v>384</v>
      </c>
      <c r="O7" s="66">
        <v>380</v>
      </c>
      <c r="P7" s="66">
        <v>328</v>
      </c>
      <c r="Q7" s="66">
        <v>372</v>
      </c>
      <c r="R7" s="66">
        <v>326</v>
      </c>
      <c r="S7" s="65"/>
      <c r="U7" s="5"/>
      <c r="V7" s="7"/>
    </row>
    <row r="8" spans="2:22">
      <c r="C8" s="5" t="s">
        <v>65</v>
      </c>
      <c r="D8" s="7" t="s">
        <v>2</v>
      </c>
      <c r="E8" s="65" t="s">
        <v>2</v>
      </c>
      <c r="F8" s="78">
        <v>23</v>
      </c>
      <c r="G8" s="66">
        <v>28</v>
      </c>
      <c r="H8" s="81">
        <v>22</v>
      </c>
      <c r="I8" s="66">
        <v>17</v>
      </c>
      <c r="J8" s="81">
        <v>22</v>
      </c>
      <c r="K8" s="66">
        <v>19</v>
      </c>
      <c r="L8" s="81">
        <v>24</v>
      </c>
      <c r="M8" s="66">
        <v>182</v>
      </c>
      <c r="N8" s="81">
        <v>256</v>
      </c>
      <c r="O8" s="66">
        <v>217</v>
      </c>
      <c r="P8" s="66">
        <v>212</v>
      </c>
      <c r="Q8" s="66">
        <v>223</v>
      </c>
      <c r="R8" s="66">
        <v>214</v>
      </c>
      <c r="S8" s="65"/>
      <c r="U8" s="5"/>
      <c r="V8" s="7"/>
    </row>
    <row r="9" spans="2:22">
      <c r="C9" s="5" t="s">
        <v>66</v>
      </c>
      <c r="D9" s="7" t="s">
        <v>3</v>
      </c>
      <c r="E9" s="65" t="s">
        <v>3</v>
      </c>
      <c r="F9" s="79">
        <v>2530</v>
      </c>
      <c r="G9" s="67">
        <v>2560</v>
      </c>
      <c r="H9" s="79">
        <v>2548</v>
      </c>
      <c r="I9" s="67">
        <v>2503</v>
      </c>
      <c r="J9" s="78">
        <v>2649</v>
      </c>
      <c r="K9" s="67">
        <v>2660</v>
      </c>
      <c r="L9" s="79">
        <v>2747</v>
      </c>
      <c r="M9" s="68">
        <v>2563</v>
      </c>
      <c r="N9" s="78">
        <v>2551</v>
      </c>
      <c r="O9" s="65">
        <v>2533</v>
      </c>
      <c r="P9" s="65">
        <v>2486</v>
      </c>
      <c r="Q9" s="65">
        <v>2552</v>
      </c>
      <c r="R9" s="65">
        <v>2496</v>
      </c>
      <c r="S9" s="65"/>
      <c r="U9" s="5"/>
      <c r="V9" s="7"/>
    </row>
    <row r="10" spans="2:22">
      <c r="C10" s="5" t="s">
        <v>67</v>
      </c>
      <c r="D10" s="7" t="s">
        <v>4</v>
      </c>
      <c r="E10" s="65" t="s">
        <v>4</v>
      </c>
      <c r="F10" s="79">
        <v>1011</v>
      </c>
      <c r="G10" s="65">
        <v>933</v>
      </c>
      <c r="H10" s="78">
        <v>921</v>
      </c>
      <c r="I10" s="65">
        <v>897</v>
      </c>
      <c r="J10" s="78">
        <v>931</v>
      </c>
      <c r="K10" s="65">
        <v>953</v>
      </c>
      <c r="L10" s="78">
        <v>921</v>
      </c>
      <c r="M10" s="68">
        <v>851</v>
      </c>
      <c r="N10" s="78">
        <v>852</v>
      </c>
      <c r="O10" s="65">
        <v>882</v>
      </c>
      <c r="P10" s="65">
        <v>794</v>
      </c>
      <c r="Q10" s="65">
        <v>808</v>
      </c>
      <c r="R10" s="65">
        <v>781</v>
      </c>
      <c r="S10" s="65"/>
      <c r="U10" s="5"/>
      <c r="V10" s="7"/>
    </row>
    <row r="11" spans="2:22">
      <c r="C11" s="5" t="s">
        <v>68</v>
      </c>
      <c r="D11" s="7" t="s">
        <v>5</v>
      </c>
      <c r="E11" s="65" t="s">
        <v>5</v>
      </c>
      <c r="F11" s="78">
        <v>679</v>
      </c>
      <c r="G11" s="65">
        <v>667</v>
      </c>
      <c r="H11" s="78">
        <v>645</v>
      </c>
      <c r="I11" s="65">
        <v>659</v>
      </c>
      <c r="J11" s="78">
        <v>684</v>
      </c>
      <c r="K11" s="65">
        <v>667</v>
      </c>
      <c r="L11" s="78">
        <v>653</v>
      </c>
      <c r="M11" s="68">
        <v>661</v>
      </c>
      <c r="N11" s="78">
        <v>598</v>
      </c>
      <c r="O11" s="65">
        <v>587</v>
      </c>
      <c r="P11" s="65">
        <v>606</v>
      </c>
      <c r="Q11" s="65">
        <v>607</v>
      </c>
      <c r="R11" s="65">
        <v>496</v>
      </c>
      <c r="S11" s="65"/>
      <c r="U11" s="5"/>
      <c r="V11" s="6"/>
    </row>
    <row r="12" spans="2:22">
      <c r="C12" s="5" t="s">
        <v>69</v>
      </c>
      <c r="D12" s="6" t="s">
        <v>6</v>
      </c>
      <c r="E12" s="65" t="s">
        <v>6</v>
      </c>
      <c r="F12" s="79">
        <v>5480</v>
      </c>
      <c r="G12" s="67">
        <v>5062</v>
      </c>
      <c r="H12" s="79">
        <v>4848</v>
      </c>
      <c r="I12" s="67">
        <v>4805</v>
      </c>
      <c r="J12" s="78">
        <v>5018</v>
      </c>
      <c r="K12" s="67">
        <v>4997</v>
      </c>
      <c r="L12" s="79">
        <v>5085</v>
      </c>
      <c r="M12" s="68">
        <v>5514</v>
      </c>
      <c r="N12" s="79">
        <v>5471</v>
      </c>
      <c r="O12" s="67">
        <v>5577</v>
      </c>
      <c r="P12" s="67">
        <v>5344</v>
      </c>
      <c r="Q12" s="65">
        <v>5615</v>
      </c>
      <c r="R12" s="65">
        <v>5524</v>
      </c>
      <c r="S12" s="65"/>
      <c r="U12" s="5"/>
      <c r="V12" s="6"/>
    </row>
    <row r="13" spans="2:22">
      <c r="C13" s="5" t="s">
        <v>70</v>
      </c>
      <c r="D13" s="6" t="s">
        <v>7</v>
      </c>
      <c r="E13" s="65" t="s">
        <v>7</v>
      </c>
      <c r="F13" s="78">
        <v>39</v>
      </c>
      <c r="G13" s="65">
        <v>36</v>
      </c>
      <c r="H13" s="78">
        <v>29</v>
      </c>
      <c r="I13" s="65">
        <v>33</v>
      </c>
      <c r="J13" s="78">
        <v>36</v>
      </c>
      <c r="K13" s="65">
        <v>35</v>
      </c>
      <c r="L13" s="78">
        <v>38</v>
      </c>
      <c r="M13" s="68">
        <v>35</v>
      </c>
      <c r="N13" s="78">
        <v>34</v>
      </c>
      <c r="O13" s="65">
        <v>30</v>
      </c>
      <c r="P13" s="65">
        <v>33</v>
      </c>
      <c r="Q13" s="65">
        <v>30</v>
      </c>
      <c r="R13" s="65">
        <v>37</v>
      </c>
      <c r="S13" s="65"/>
      <c r="U13" s="5"/>
      <c r="V13" s="6"/>
    </row>
    <row r="14" spans="2:22">
      <c r="C14" s="5" t="s">
        <v>71</v>
      </c>
      <c r="D14" s="6" t="s">
        <v>8</v>
      </c>
      <c r="E14" s="65" t="s">
        <v>8</v>
      </c>
      <c r="F14" s="79">
        <v>1193</v>
      </c>
      <c r="G14" s="67">
        <v>1229</v>
      </c>
      <c r="H14" s="79">
        <v>1081</v>
      </c>
      <c r="I14" s="67">
        <v>1131</v>
      </c>
      <c r="J14" s="78">
        <v>1132</v>
      </c>
      <c r="K14" s="67">
        <v>1176</v>
      </c>
      <c r="L14" s="79">
        <v>1238</v>
      </c>
      <c r="M14" s="68">
        <v>1294</v>
      </c>
      <c r="N14" s="78">
        <v>1234</v>
      </c>
      <c r="O14" s="65">
        <v>1238</v>
      </c>
      <c r="P14" s="65">
        <v>1236</v>
      </c>
      <c r="Q14" s="65">
        <v>1196</v>
      </c>
      <c r="R14" s="65">
        <v>1245</v>
      </c>
      <c r="S14" s="65"/>
      <c r="U14" s="5"/>
      <c r="V14" s="6"/>
    </row>
    <row r="15" spans="2:22">
      <c r="C15" s="5" t="s">
        <v>72</v>
      </c>
      <c r="D15" s="6" t="s">
        <v>9</v>
      </c>
      <c r="E15" s="65" t="s">
        <v>9</v>
      </c>
      <c r="F15" s="78">
        <v>524</v>
      </c>
      <c r="G15" s="65">
        <v>533</v>
      </c>
      <c r="H15" s="78">
        <v>519</v>
      </c>
      <c r="I15" s="65">
        <v>491</v>
      </c>
      <c r="J15" s="78">
        <v>530</v>
      </c>
      <c r="K15" s="65">
        <v>549</v>
      </c>
      <c r="L15" s="78">
        <v>515</v>
      </c>
      <c r="M15" s="68">
        <v>560</v>
      </c>
      <c r="N15" s="78">
        <v>486</v>
      </c>
      <c r="O15" s="65">
        <v>480</v>
      </c>
      <c r="P15" s="65">
        <v>465</v>
      </c>
      <c r="Q15" s="65">
        <v>508</v>
      </c>
      <c r="R15" s="65">
        <v>514</v>
      </c>
      <c r="S15" s="65"/>
      <c r="U15" s="5"/>
      <c r="V15" s="6"/>
    </row>
    <row r="16" spans="2:22">
      <c r="C16" s="5" t="s">
        <v>73</v>
      </c>
      <c r="D16" s="6" t="s">
        <v>10</v>
      </c>
      <c r="E16" s="65" t="s">
        <v>10</v>
      </c>
      <c r="F16" s="78">
        <v>64</v>
      </c>
      <c r="G16" s="65">
        <v>72</v>
      </c>
      <c r="H16" s="78">
        <v>71</v>
      </c>
      <c r="I16" s="65">
        <v>64</v>
      </c>
      <c r="J16" s="78">
        <v>84</v>
      </c>
      <c r="K16" s="65">
        <v>55</v>
      </c>
      <c r="L16" s="78">
        <v>80</v>
      </c>
      <c r="M16" s="68">
        <v>71</v>
      </c>
      <c r="N16" s="78">
        <v>64</v>
      </c>
      <c r="O16" s="65">
        <v>70</v>
      </c>
      <c r="P16" s="65">
        <v>64</v>
      </c>
      <c r="Q16" s="65">
        <v>71</v>
      </c>
      <c r="R16" s="65">
        <v>59</v>
      </c>
      <c r="S16" s="65"/>
      <c r="U16" s="5"/>
      <c r="V16" s="6"/>
    </row>
    <row r="17" spans="3:22">
      <c r="C17" s="5" t="s">
        <v>74</v>
      </c>
      <c r="D17" s="6" t="s">
        <v>11</v>
      </c>
      <c r="E17" s="65" t="s">
        <v>11</v>
      </c>
      <c r="F17" s="79">
        <v>1661</v>
      </c>
      <c r="G17" s="67">
        <v>1743</v>
      </c>
      <c r="H17" s="79">
        <v>1666</v>
      </c>
      <c r="I17" s="67">
        <v>1616</v>
      </c>
      <c r="J17" s="78">
        <v>1634</v>
      </c>
      <c r="K17" s="67">
        <v>1664</v>
      </c>
      <c r="L17" s="79">
        <v>1634</v>
      </c>
      <c r="M17" s="68">
        <v>1574</v>
      </c>
      <c r="N17" s="78">
        <v>1512</v>
      </c>
      <c r="O17" s="65">
        <v>1524</v>
      </c>
      <c r="P17" s="65">
        <v>1477</v>
      </c>
      <c r="Q17" s="65">
        <v>1454</v>
      </c>
      <c r="R17" s="65">
        <v>1448</v>
      </c>
      <c r="S17" s="65"/>
      <c r="U17" s="5"/>
      <c r="V17" s="6"/>
    </row>
    <row r="18" spans="3:22">
      <c r="C18" s="5" t="s">
        <v>75</v>
      </c>
      <c r="D18" s="6" t="s">
        <v>12</v>
      </c>
      <c r="E18" s="65" t="s">
        <v>12</v>
      </c>
      <c r="F18" s="78">
        <v>21</v>
      </c>
      <c r="G18" s="65">
        <v>0</v>
      </c>
      <c r="H18" s="78">
        <v>0</v>
      </c>
      <c r="I18" s="65">
        <v>0</v>
      </c>
      <c r="J18" s="78">
        <v>0</v>
      </c>
      <c r="K18" s="65">
        <v>11</v>
      </c>
      <c r="L18" s="78">
        <v>0</v>
      </c>
      <c r="M18" s="68">
        <v>25</v>
      </c>
      <c r="N18" s="78">
        <v>23</v>
      </c>
      <c r="O18" s="65">
        <v>21</v>
      </c>
      <c r="P18" s="65">
        <v>18</v>
      </c>
      <c r="Q18" s="65">
        <v>26</v>
      </c>
      <c r="R18" s="65">
        <v>28</v>
      </c>
      <c r="S18" s="65"/>
      <c r="U18" s="5"/>
      <c r="V18" s="6"/>
    </row>
    <row r="19" spans="3:22">
      <c r="C19" s="5" t="s">
        <v>76</v>
      </c>
      <c r="D19" s="6" t="s">
        <v>13</v>
      </c>
      <c r="E19" s="65" t="s">
        <v>13</v>
      </c>
      <c r="F19" s="79">
        <v>1637</v>
      </c>
      <c r="G19" s="67">
        <v>1583</v>
      </c>
      <c r="H19" s="79">
        <v>1591</v>
      </c>
      <c r="I19" s="67">
        <v>1465</v>
      </c>
      <c r="J19" s="78">
        <v>1481</v>
      </c>
      <c r="K19" s="67">
        <v>1500</v>
      </c>
      <c r="L19" s="79">
        <v>1470</v>
      </c>
      <c r="M19" s="68">
        <v>1444</v>
      </c>
      <c r="N19" s="78">
        <v>1495</v>
      </c>
      <c r="O19" s="65">
        <v>1428</v>
      </c>
      <c r="P19" s="65">
        <v>1381</v>
      </c>
      <c r="Q19" s="65">
        <v>1387</v>
      </c>
      <c r="R19" s="65">
        <v>1377</v>
      </c>
      <c r="S19" s="65"/>
      <c r="U19" s="5"/>
      <c r="V19" s="6"/>
    </row>
    <row r="20" spans="3:22">
      <c r="C20" s="5" t="s">
        <v>77</v>
      </c>
      <c r="D20" s="6" t="s">
        <v>14</v>
      </c>
      <c r="E20" s="65" t="s">
        <v>14</v>
      </c>
      <c r="F20" s="78">
        <v>846</v>
      </c>
      <c r="G20" s="65">
        <v>779</v>
      </c>
      <c r="H20" s="78">
        <v>810</v>
      </c>
      <c r="I20" s="65">
        <v>763</v>
      </c>
      <c r="J20" s="78">
        <v>764</v>
      </c>
      <c r="K20" s="65">
        <v>778</v>
      </c>
      <c r="L20" s="78">
        <v>766</v>
      </c>
      <c r="M20" s="68">
        <v>699</v>
      </c>
      <c r="N20" s="78">
        <v>756</v>
      </c>
      <c r="O20" s="65">
        <v>714</v>
      </c>
      <c r="P20" s="65">
        <v>683</v>
      </c>
      <c r="Q20" s="65">
        <v>679</v>
      </c>
      <c r="R20" s="65">
        <v>684</v>
      </c>
      <c r="S20" s="65"/>
      <c r="U20" s="5"/>
      <c r="V20" s="7"/>
    </row>
    <row r="21" spans="3:22">
      <c r="C21" s="5" t="s">
        <v>78</v>
      </c>
      <c r="D21" s="7" t="s">
        <v>15</v>
      </c>
      <c r="E21" s="65" t="s">
        <v>15</v>
      </c>
      <c r="F21" s="78">
        <v>929</v>
      </c>
      <c r="G21" s="65">
        <v>920</v>
      </c>
      <c r="H21" s="78">
        <v>858</v>
      </c>
      <c r="I21" s="65">
        <v>873</v>
      </c>
      <c r="J21" s="78">
        <v>874</v>
      </c>
      <c r="K21" s="65">
        <v>946</v>
      </c>
      <c r="L21" s="78">
        <v>938</v>
      </c>
      <c r="M21" s="68">
        <v>935</v>
      </c>
      <c r="N21" s="78">
        <v>878</v>
      </c>
      <c r="O21" s="65">
        <v>894</v>
      </c>
      <c r="P21" s="65">
        <v>787</v>
      </c>
      <c r="Q21" s="65">
        <v>767</v>
      </c>
      <c r="R21" s="65">
        <v>779</v>
      </c>
      <c r="S21" s="65"/>
      <c r="U21" s="5"/>
      <c r="V21" s="6"/>
    </row>
    <row r="22" spans="3:22">
      <c r="C22" s="5" t="s">
        <v>79</v>
      </c>
      <c r="D22" s="6" t="s">
        <v>16</v>
      </c>
      <c r="E22" s="65" t="s">
        <v>16</v>
      </c>
      <c r="F22" s="78">
        <v>199</v>
      </c>
      <c r="G22" s="65">
        <v>203</v>
      </c>
      <c r="H22" s="78">
        <v>176</v>
      </c>
      <c r="I22" s="65">
        <v>205</v>
      </c>
      <c r="J22" s="78">
        <v>181</v>
      </c>
      <c r="K22" s="65">
        <v>187</v>
      </c>
      <c r="L22" s="78">
        <v>191</v>
      </c>
      <c r="M22" s="68">
        <v>165</v>
      </c>
      <c r="N22" s="78">
        <v>187</v>
      </c>
      <c r="O22" s="65">
        <v>199</v>
      </c>
      <c r="P22" s="65">
        <v>129</v>
      </c>
      <c r="Q22" s="65">
        <v>159</v>
      </c>
      <c r="R22" s="65">
        <v>155</v>
      </c>
      <c r="S22" s="65"/>
      <c r="U22" s="4"/>
      <c r="V22" s="7"/>
    </row>
    <row r="23" spans="3:22">
      <c r="C23" s="4" t="s">
        <v>80</v>
      </c>
      <c r="D23" s="7" t="s">
        <v>17</v>
      </c>
      <c r="E23" s="65" t="s">
        <v>17</v>
      </c>
      <c r="F23" s="79">
        <v>24514</v>
      </c>
      <c r="G23" s="67">
        <v>24578</v>
      </c>
      <c r="H23" s="79">
        <v>24970</v>
      </c>
      <c r="I23" s="67">
        <v>24849</v>
      </c>
      <c r="J23" s="78">
        <v>25306</v>
      </c>
      <c r="K23" s="67">
        <v>25426</v>
      </c>
      <c r="L23" s="79">
        <v>25951</v>
      </c>
      <c r="M23" s="68">
        <v>25274</v>
      </c>
      <c r="N23" s="79">
        <v>24337</v>
      </c>
      <c r="O23" s="67">
        <v>24090</v>
      </c>
      <c r="P23" s="67">
        <v>23638</v>
      </c>
      <c r="Q23" s="67">
        <v>23390</v>
      </c>
      <c r="R23" s="67">
        <v>23012</v>
      </c>
      <c r="S23" s="65"/>
      <c r="U23" s="5"/>
      <c r="V23" s="7"/>
    </row>
    <row r="24" spans="3:22">
      <c r="C24" s="5" t="s">
        <v>81</v>
      </c>
      <c r="D24" s="7" t="s">
        <v>18</v>
      </c>
      <c r="E24" s="65" t="s">
        <v>18</v>
      </c>
      <c r="F24" s="79">
        <v>2931</v>
      </c>
      <c r="G24" s="67">
        <v>2936</v>
      </c>
      <c r="H24" s="79">
        <v>2985</v>
      </c>
      <c r="I24" s="67">
        <v>2825</v>
      </c>
      <c r="J24" s="78">
        <v>3058</v>
      </c>
      <c r="K24" s="67">
        <v>3044</v>
      </c>
      <c r="L24" s="79">
        <v>3131</v>
      </c>
      <c r="M24" s="68">
        <v>2978</v>
      </c>
      <c r="N24" s="78">
        <v>2994</v>
      </c>
      <c r="O24" s="67">
        <v>2952</v>
      </c>
      <c r="P24" s="65">
        <v>2794</v>
      </c>
      <c r="Q24" s="65">
        <v>2735</v>
      </c>
      <c r="R24" s="65">
        <v>2934</v>
      </c>
      <c r="S24" s="65"/>
      <c r="U24" s="5"/>
      <c r="V24" s="7"/>
    </row>
    <row r="25" spans="3:22">
      <c r="C25" s="5" t="s">
        <v>82</v>
      </c>
      <c r="D25" s="7" t="s">
        <v>19</v>
      </c>
      <c r="E25" s="65" t="s">
        <v>19</v>
      </c>
      <c r="F25" s="78">
        <v>424</v>
      </c>
      <c r="G25" s="65">
        <v>394</v>
      </c>
      <c r="H25" s="78">
        <v>407</v>
      </c>
      <c r="I25" s="65">
        <v>413</v>
      </c>
      <c r="J25" s="78">
        <v>370</v>
      </c>
      <c r="K25" s="65">
        <v>422</v>
      </c>
      <c r="L25" s="78">
        <v>405</v>
      </c>
      <c r="M25" s="68">
        <v>420</v>
      </c>
      <c r="N25" s="78">
        <v>409</v>
      </c>
      <c r="O25" s="65">
        <v>394</v>
      </c>
      <c r="P25" s="65">
        <v>392</v>
      </c>
      <c r="Q25" s="65">
        <v>367</v>
      </c>
      <c r="R25" s="65">
        <v>434</v>
      </c>
      <c r="S25" s="65"/>
      <c r="U25" s="5"/>
      <c r="V25" s="7"/>
    </row>
    <row r="26" spans="3:22">
      <c r="C26" s="5" t="s">
        <v>83</v>
      </c>
      <c r="D26" s="7" t="s">
        <v>20</v>
      </c>
      <c r="E26" s="65" t="s">
        <v>20</v>
      </c>
      <c r="F26" s="78">
        <v>226</v>
      </c>
      <c r="G26" s="65">
        <v>69</v>
      </c>
      <c r="H26" s="78">
        <v>41</v>
      </c>
      <c r="I26" s="65">
        <v>25</v>
      </c>
      <c r="J26" s="78">
        <v>30</v>
      </c>
      <c r="K26" s="65">
        <v>35</v>
      </c>
      <c r="L26" s="78">
        <v>20</v>
      </c>
      <c r="M26" s="68">
        <v>216</v>
      </c>
      <c r="N26" s="78">
        <v>216</v>
      </c>
      <c r="O26" s="65">
        <v>213</v>
      </c>
      <c r="P26" s="65">
        <v>202</v>
      </c>
      <c r="Q26" s="65">
        <v>190</v>
      </c>
      <c r="R26" s="65">
        <v>193</v>
      </c>
      <c r="S26" s="65"/>
      <c r="U26" s="5"/>
      <c r="V26" s="7"/>
    </row>
    <row r="27" spans="3:22">
      <c r="C27" s="5" t="s">
        <v>84</v>
      </c>
      <c r="D27" s="7" t="s">
        <v>21</v>
      </c>
      <c r="E27" s="65" t="s">
        <v>21</v>
      </c>
      <c r="F27" s="78">
        <v>926</v>
      </c>
      <c r="G27" s="65">
        <v>873</v>
      </c>
      <c r="H27" s="78">
        <v>850</v>
      </c>
      <c r="I27" s="65">
        <v>872</v>
      </c>
      <c r="J27" s="78">
        <v>858</v>
      </c>
      <c r="K27" s="65">
        <v>885</v>
      </c>
      <c r="L27" s="78">
        <v>963</v>
      </c>
      <c r="M27" s="68">
        <v>883</v>
      </c>
      <c r="N27" s="78">
        <v>879</v>
      </c>
      <c r="O27" s="65">
        <v>922</v>
      </c>
      <c r="P27" s="65">
        <v>890</v>
      </c>
      <c r="Q27" s="65">
        <v>919</v>
      </c>
      <c r="R27" s="65">
        <v>952</v>
      </c>
      <c r="S27" s="65"/>
      <c r="U27" s="5"/>
      <c r="V27" s="7"/>
    </row>
    <row r="28" spans="3:22">
      <c r="C28" s="5" t="s">
        <v>85</v>
      </c>
      <c r="D28" s="7" t="s">
        <v>22</v>
      </c>
      <c r="E28" s="65" t="s">
        <v>22</v>
      </c>
      <c r="F28" s="78">
        <v>95</v>
      </c>
      <c r="G28" s="65">
        <v>106</v>
      </c>
      <c r="H28" s="78">
        <v>92</v>
      </c>
      <c r="I28" s="65">
        <v>94</v>
      </c>
      <c r="J28" s="78">
        <v>99</v>
      </c>
      <c r="K28" s="65">
        <v>97</v>
      </c>
      <c r="L28" s="78">
        <v>101</v>
      </c>
      <c r="M28" s="68">
        <v>107</v>
      </c>
      <c r="N28" s="78">
        <v>105</v>
      </c>
      <c r="O28" s="65">
        <v>89</v>
      </c>
      <c r="P28" s="65">
        <v>117</v>
      </c>
      <c r="Q28" s="65">
        <v>83</v>
      </c>
      <c r="R28" s="65">
        <v>119</v>
      </c>
      <c r="S28" s="65"/>
      <c r="U28" s="5"/>
      <c r="V28" s="7"/>
    </row>
    <row r="29" spans="3:22">
      <c r="C29" s="5" t="s">
        <v>86</v>
      </c>
      <c r="D29" s="7" t="s">
        <v>23</v>
      </c>
      <c r="E29" s="65" t="s">
        <v>23</v>
      </c>
      <c r="F29" s="78">
        <v>622</v>
      </c>
      <c r="G29" s="65">
        <v>616</v>
      </c>
      <c r="H29" s="78">
        <v>698</v>
      </c>
      <c r="I29" s="65">
        <v>594</v>
      </c>
      <c r="J29" s="78">
        <v>611</v>
      </c>
      <c r="K29" s="65">
        <v>625</v>
      </c>
      <c r="L29" s="78">
        <v>669</v>
      </c>
      <c r="M29" s="68">
        <v>643</v>
      </c>
      <c r="N29" s="78">
        <v>634</v>
      </c>
      <c r="O29" s="65">
        <v>620</v>
      </c>
      <c r="P29" s="65">
        <v>669</v>
      </c>
      <c r="Q29" s="65">
        <v>599</v>
      </c>
      <c r="R29" s="65">
        <v>648</v>
      </c>
      <c r="S29" s="65"/>
      <c r="U29" s="5"/>
      <c r="V29" s="7"/>
    </row>
    <row r="30" spans="3:22">
      <c r="C30" s="5" t="s">
        <v>87</v>
      </c>
      <c r="D30" s="7" t="s">
        <v>24</v>
      </c>
      <c r="E30" s="65" t="s">
        <v>24</v>
      </c>
      <c r="F30" s="78">
        <v>570</v>
      </c>
      <c r="G30" s="65">
        <v>572</v>
      </c>
      <c r="H30" s="78">
        <v>537</v>
      </c>
      <c r="I30" s="65">
        <v>511</v>
      </c>
      <c r="J30" s="78">
        <v>499</v>
      </c>
      <c r="K30" s="65">
        <v>488</v>
      </c>
      <c r="L30" s="78">
        <v>509</v>
      </c>
      <c r="M30" s="68">
        <v>503</v>
      </c>
      <c r="N30" s="78">
        <v>472</v>
      </c>
      <c r="O30" s="65">
        <v>459</v>
      </c>
      <c r="P30" s="65">
        <v>419</v>
      </c>
      <c r="Q30" s="65">
        <v>440</v>
      </c>
      <c r="R30" s="65">
        <v>455</v>
      </c>
      <c r="S30" s="65"/>
      <c r="U30" s="5"/>
      <c r="V30" s="7"/>
    </row>
    <row r="31" spans="3:22">
      <c r="C31" s="5" t="s">
        <v>88</v>
      </c>
      <c r="D31" s="7" t="s">
        <v>25</v>
      </c>
      <c r="E31" s="65" t="s">
        <v>25</v>
      </c>
      <c r="F31" s="78">
        <v>201</v>
      </c>
      <c r="G31" s="65">
        <v>111</v>
      </c>
      <c r="H31" s="78">
        <v>109</v>
      </c>
      <c r="I31" s="65">
        <v>93</v>
      </c>
      <c r="J31" s="78">
        <v>125</v>
      </c>
      <c r="K31" s="65">
        <v>116</v>
      </c>
      <c r="L31" s="78">
        <v>114</v>
      </c>
      <c r="M31" s="68">
        <v>177</v>
      </c>
      <c r="N31" s="78">
        <v>172</v>
      </c>
      <c r="O31" s="65">
        <v>162</v>
      </c>
      <c r="P31" s="65">
        <v>177</v>
      </c>
      <c r="Q31" s="65">
        <v>154</v>
      </c>
      <c r="R31" s="65">
        <v>149</v>
      </c>
      <c r="S31" s="65"/>
      <c r="U31" s="5"/>
      <c r="V31" s="7"/>
    </row>
    <row r="32" spans="3:22">
      <c r="C32" s="5" t="s">
        <v>89</v>
      </c>
      <c r="D32" s="7" t="s">
        <v>26</v>
      </c>
      <c r="E32" s="65" t="s">
        <v>26</v>
      </c>
      <c r="F32" s="78">
        <v>119</v>
      </c>
      <c r="G32" s="65">
        <v>97</v>
      </c>
      <c r="H32" s="78">
        <v>119</v>
      </c>
      <c r="I32" s="65">
        <v>108</v>
      </c>
      <c r="J32" s="78">
        <v>112</v>
      </c>
      <c r="K32" s="65">
        <v>128</v>
      </c>
      <c r="L32" s="78">
        <v>116</v>
      </c>
      <c r="M32" s="68">
        <v>120</v>
      </c>
      <c r="N32" s="78">
        <v>114</v>
      </c>
      <c r="O32" s="65">
        <v>116</v>
      </c>
      <c r="P32" s="65">
        <v>110</v>
      </c>
      <c r="Q32" s="65">
        <v>130</v>
      </c>
      <c r="R32" s="65">
        <v>105</v>
      </c>
      <c r="S32" s="65"/>
      <c r="U32" s="5"/>
      <c r="V32" s="7"/>
    </row>
    <row r="33" spans="3:22">
      <c r="C33" s="5" t="s">
        <v>90</v>
      </c>
      <c r="D33" s="7" t="s">
        <v>27</v>
      </c>
      <c r="E33" s="65" t="s">
        <v>27</v>
      </c>
      <c r="F33" s="79">
        <v>10686</v>
      </c>
      <c r="G33" s="67">
        <v>11206</v>
      </c>
      <c r="H33" s="79">
        <v>11268</v>
      </c>
      <c r="I33" s="67">
        <v>11085</v>
      </c>
      <c r="J33" s="78">
        <v>11632</v>
      </c>
      <c r="K33" s="67">
        <v>11510</v>
      </c>
      <c r="L33" s="79">
        <v>11721</v>
      </c>
      <c r="M33" s="68">
        <v>11285</v>
      </c>
      <c r="N33" s="79">
        <v>11462</v>
      </c>
      <c r="O33" s="67">
        <v>11051</v>
      </c>
      <c r="P33" s="67">
        <v>11045</v>
      </c>
      <c r="Q33" s="67">
        <v>11070</v>
      </c>
      <c r="R33" s="65">
        <v>10963</v>
      </c>
      <c r="S33" s="65"/>
      <c r="U33" s="5"/>
      <c r="V33" s="7"/>
    </row>
    <row r="34" spans="3:22">
      <c r="C34" s="5" t="s">
        <v>91</v>
      </c>
      <c r="D34" s="7" t="s">
        <v>28</v>
      </c>
      <c r="E34" s="65" t="s">
        <v>28</v>
      </c>
      <c r="F34" s="78">
        <v>99</v>
      </c>
      <c r="G34" s="65">
        <v>81</v>
      </c>
      <c r="H34" s="78">
        <v>64</v>
      </c>
      <c r="I34" s="65">
        <v>104</v>
      </c>
      <c r="J34" s="78">
        <v>92</v>
      </c>
      <c r="K34" s="65">
        <v>83</v>
      </c>
      <c r="L34" s="78">
        <v>74</v>
      </c>
      <c r="M34" s="68">
        <v>84</v>
      </c>
      <c r="N34" s="78">
        <v>85</v>
      </c>
      <c r="O34" s="65">
        <v>100</v>
      </c>
      <c r="P34" s="65">
        <v>110</v>
      </c>
      <c r="Q34" s="65">
        <v>102</v>
      </c>
      <c r="R34" s="65">
        <v>107</v>
      </c>
      <c r="S34" s="65"/>
      <c r="U34" s="5"/>
      <c r="V34" s="7"/>
    </row>
    <row r="35" spans="3:22">
      <c r="C35" s="5" t="s">
        <v>92</v>
      </c>
      <c r="D35" s="7" t="s">
        <v>29</v>
      </c>
      <c r="E35" s="65" t="s">
        <v>29</v>
      </c>
      <c r="F35" s="79">
        <v>1471</v>
      </c>
      <c r="G35" s="67">
        <v>1452</v>
      </c>
      <c r="H35" s="79">
        <v>1425</v>
      </c>
      <c r="I35" s="67">
        <v>1436</v>
      </c>
      <c r="J35" s="78">
        <v>1425</v>
      </c>
      <c r="K35" s="67">
        <v>1442</v>
      </c>
      <c r="L35" s="79">
        <v>1510</v>
      </c>
      <c r="M35" s="68">
        <v>1430</v>
      </c>
      <c r="N35" s="78">
        <v>1387</v>
      </c>
      <c r="O35" s="65">
        <v>1392</v>
      </c>
      <c r="P35" s="65">
        <v>1350</v>
      </c>
      <c r="Q35" s="65">
        <v>1393</v>
      </c>
      <c r="R35" s="65">
        <v>1411</v>
      </c>
      <c r="S35" s="65"/>
      <c r="U35" s="5"/>
      <c r="V35" s="7"/>
    </row>
    <row r="36" spans="3:22">
      <c r="C36" s="5" t="s">
        <v>93</v>
      </c>
      <c r="D36" s="7" t="s">
        <v>30</v>
      </c>
      <c r="E36" s="65" t="s">
        <v>30</v>
      </c>
      <c r="F36" s="78">
        <v>88</v>
      </c>
      <c r="G36" s="65">
        <v>65</v>
      </c>
      <c r="H36" s="78">
        <v>50</v>
      </c>
      <c r="I36" s="65">
        <v>39</v>
      </c>
      <c r="J36" s="78">
        <v>35</v>
      </c>
      <c r="K36" s="65">
        <v>36</v>
      </c>
      <c r="L36" s="78">
        <v>49</v>
      </c>
      <c r="M36" s="68">
        <v>100</v>
      </c>
      <c r="N36" s="78">
        <v>93</v>
      </c>
      <c r="O36" s="65">
        <v>100</v>
      </c>
      <c r="P36" s="65">
        <v>109</v>
      </c>
      <c r="Q36" s="65">
        <v>89</v>
      </c>
      <c r="R36" s="65">
        <v>95</v>
      </c>
      <c r="S36" s="65"/>
      <c r="U36" s="5"/>
      <c r="V36" s="7"/>
    </row>
    <row r="37" spans="3:22">
      <c r="C37" s="5" t="s">
        <v>94</v>
      </c>
      <c r="D37" s="7" t="s">
        <v>31</v>
      </c>
      <c r="E37" s="65" t="s">
        <v>31</v>
      </c>
      <c r="F37" s="79">
        <v>9001</v>
      </c>
      <c r="G37" s="67">
        <v>8907</v>
      </c>
      <c r="H37" s="79">
        <v>9209</v>
      </c>
      <c r="I37" s="67">
        <v>9388</v>
      </c>
      <c r="J37" s="78">
        <v>9505</v>
      </c>
      <c r="K37" s="67">
        <v>9743</v>
      </c>
      <c r="L37" s="79">
        <v>10031</v>
      </c>
      <c r="M37" s="68">
        <v>9877</v>
      </c>
      <c r="N37" s="79">
        <v>9754</v>
      </c>
      <c r="O37" s="67">
        <v>9669</v>
      </c>
      <c r="P37" s="67">
        <v>9339</v>
      </c>
      <c r="Q37" s="67">
        <v>9756</v>
      </c>
      <c r="R37" s="65">
        <v>9855</v>
      </c>
      <c r="S37" s="65"/>
      <c r="U37" s="5"/>
      <c r="V37" s="7"/>
    </row>
    <row r="38" spans="3:22">
      <c r="C38" s="5" t="s">
        <v>95</v>
      </c>
      <c r="D38" s="7" t="s">
        <v>32</v>
      </c>
      <c r="E38" s="65" t="s">
        <v>32</v>
      </c>
      <c r="F38" s="79">
        <v>5788</v>
      </c>
      <c r="G38" s="67">
        <v>5834</v>
      </c>
      <c r="H38" s="79">
        <v>5958</v>
      </c>
      <c r="I38" s="67">
        <v>6026</v>
      </c>
      <c r="J38" s="78">
        <v>5855</v>
      </c>
      <c r="K38" s="67">
        <v>6002</v>
      </c>
      <c r="L38" s="79">
        <v>6096</v>
      </c>
      <c r="M38" s="68">
        <v>5886</v>
      </c>
      <c r="N38" s="79">
        <v>5728</v>
      </c>
      <c r="O38" s="67">
        <v>5809</v>
      </c>
      <c r="P38" s="67">
        <v>5718</v>
      </c>
      <c r="Q38" s="65">
        <v>5846</v>
      </c>
      <c r="R38" s="65">
        <v>5865</v>
      </c>
      <c r="S38" s="65"/>
      <c r="U38" s="5"/>
      <c r="V38" s="7"/>
    </row>
    <row r="39" spans="3:22">
      <c r="C39" s="5" t="s">
        <v>96</v>
      </c>
      <c r="D39" s="7" t="s">
        <v>33</v>
      </c>
      <c r="E39" s="65" t="s">
        <v>33</v>
      </c>
      <c r="F39" s="78">
        <v>431</v>
      </c>
      <c r="G39" s="65">
        <v>435</v>
      </c>
      <c r="H39" s="78">
        <v>438</v>
      </c>
      <c r="I39" s="65">
        <v>436</v>
      </c>
      <c r="J39" s="78">
        <v>465</v>
      </c>
      <c r="K39" s="65">
        <v>429</v>
      </c>
      <c r="L39" s="78">
        <v>438</v>
      </c>
      <c r="M39" s="68">
        <v>432</v>
      </c>
      <c r="N39" s="78">
        <v>429</v>
      </c>
      <c r="O39" s="65">
        <v>375</v>
      </c>
      <c r="P39" s="65">
        <v>407</v>
      </c>
      <c r="Q39" s="65">
        <v>458</v>
      </c>
      <c r="R39" s="65">
        <v>453</v>
      </c>
      <c r="S39" s="65"/>
      <c r="U39" s="5"/>
      <c r="V39" s="7"/>
    </row>
    <row r="40" spans="3:22">
      <c r="C40" s="5" t="s">
        <v>97</v>
      </c>
      <c r="D40" s="7" t="s">
        <v>34</v>
      </c>
      <c r="E40" s="65" t="s">
        <v>34</v>
      </c>
      <c r="F40" s="79">
        <v>2955</v>
      </c>
      <c r="G40" s="67">
        <v>3126</v>
      </c>
      <c r="H40" s="79">
        <v>3111</v>
      </c>
      <c r="I40" s="67">
        <v>3032</v>
      </c>
      <c r="J40" s="78">
        <v>3175</v>
      </c>
      <c r="K40" s="67">
        <v>3058</v>
      </c>
      <c r="L40" s="79">
        <v>3193</v>
      </c>
      <c r="M40" s="68">
        <v>3071</v>
      </c>
      <c r="N40" s="78">
        <v>3105</v>
      </c>
      <c r="O40" s="67">
        <v>3063</v>
      </c>
      <c r="P40" s="65">
        <v>2942</v>
      </c>
      <c r="Q40" s="65">
        <v>3126</v>
      </c>
      <c r="R40" s="65">
        <v>3011</v>
      </c>
      <c r="S40" s="65"/>
      <c r="U40" s="5"/>
      <c r="V40" s="7"/>
    </row>
    <row r="41" spans="3:22">
      <c r="C41" s="5" t="s">
        <v>98</v>
      </c>
      <c r="D41" s="7" t="s">
        <v>35</v>
      </c>
      <c r="E41" s="65" t="s">
        <v>35</v>
      </c>
      <c r="F41" s="78">
        <v>33</v>
      </c>
      <c r="G41" s="65">
        <v>19</v>
      </c>
      <c r="H41" s="78">
        <v>34</v>
      </c>
      <c r="I41" s="65">
        <v>26</v>
      </c>
      <c r="J41" s="78">
        <v>21</v>
      </c>
      <c r="K41" s="65">
        <v>22</v>
      </c>
      <c r="L41" s="78">
        <v>11</v>
      </c>
      <c r="M41" s="68">
        <v>27</v>
      </c>
      <c r="N41" s="78">
        <v>36</v>
      </c>
      <c r="O41" s="65">
        <v>21</v>
      </c>
      <c r="P41" s="65">
        <v>26</v>
      </c>
      <c r="Q41" s="65">
        <v>29</v>
      </c>
      <c r="R41" s="65">
        <v>32</v>
      </c>
      <c r="S41" s="65"/>
      <c r="U41" s="5"/>
      <c r="V41" s="7"/>
    </row>
    <row r="42" spans="3:22">
      <c r="C42" s="5" t="s">
        <v>99</v>
      </c>
      <c r="D42" s="7" t="s">
        <v>36</v>
      </c>
      <c r="E42" s="65" t="s">
        <v>36</v>
      </c>
      <c r="F42" s="78">
        <v>660</v>
      </c>
      <c r="G42" s="65">
        <v>659</v>
      </c>
      <c r="H42" s="78">
        <v>692</v>
      </c>
      <c r="I42" s="65">
        <v>684</v>
      </c>
      <c r="J42" s="78">
        <v>652</v>
      </c>
      <c r="K42" s="65">
        <v>666</v>
      </c>
      <c r="L42" s="78">
        <v>660</v>
      </c>
      <c r="M42" s="68">
        <v>613</v>
      </c>
      <c r="N42" s="78">
        <v>604</v>
      </c>
      <c r="O42" s="65">
        <v>618</v>
      </c>
      <c r="P42" s="65">
        <v>559</v>
      </c>
      <c r="Q42" s="65">
        <v>604</v>
      </c>
      <c r="R42" s="65">
        <v>514</v>
      </c>
      <c r="S42" s="65"/>
      <c r="U42" s="5"/>
      <c r="V42" s="7"/>
    </row>
    <row r="43" spans="3:22">
      <c r="C43" s="5" t="s">
        <v>100</v>
      </c>
      <c r="D43" s="7" t="s">
        <v>37</v>
      </c>
      <c r="E43" s="65" t="s">
        <v>37</v>
      </c>
      <c r="F43" s="79">
        <v>2321</v>
      </c>
      <c r="G43" s="67">
        <v>2253</v>
      </c>
      <c r="H43" s="79">
        <v>2256</v>
      </c>
      <c r="I43" s="67">
        <v>2242</v>
      </c>
      <c r="J43" s="78">
        <v>2279</v>
      </c>
      <c r="K43" s="67">
        <v>2364</v>
      </c>
      <c r="L43" s="79">
        <v>2276</v>
      </c>
      <c r="M43" s="68">
        <v>2164</v>
      </c>
      <c r="N43" s="78">
        <v>2161</v>
      </c>
      <c r="O43" s="65">
        <v>1992</v>
      </c>
      <c r="P43" s="65">
        <v>2003</v>
      </c>
      <c r="Q43" s="65">
        <v>2022</v>
      </c>
      <c r="R43" s="65">
        <v>1955</v>
      </c>
      <c r="S43" s="65"/>
      <c r="U43" s="5"/>
      <c r="V43" s="7"/>
    </row>
    <row r="44" spans="3:22">
      <c r="C44" s="5" t="s">
        <v>101</v>
      </c>
      <c r="D44" s="7" t="s">
        <v>38</v>
      </c>
      <c r="E44" s="65" t="s">
        <v>38</v>
      </c>
      <c r="F44" s="78">
        <v>422</v>
      </c>
      <c r="G44" s="65">
        <v>392</v>
      </c>
      <c r="H44" s="78">
        <v>461</v>
      </c>
      <c r="I44" s="65">
        <v>427</v>
      </c>
      <c r="J44" s="78">
        <v>422</v>
      </c>
      <c r="K44" s="65">
        <v>409</v>
      </c>
      <c r="L44" s="78">
        <v>407</v>
      </c>
      <c r="M44" s="68">
        <v>418</v>
      </c>
      <c r="N44" s="78">
        <v>361</v>
      </c>
      <c r="O44" s="65">
        <v>348</v>
      </c>
      <c r="P44" s="65">
        <v>378</v>
      </c>
      <c r="Q44" s="65">
        <v>375</v>
      </c>
      <c r="R44" s="65">
        <v>418</v>
      </c>
      <c r="S44" s="65"/>
      <c r="U44" s="38"/>
      <c r="V44" s="39"/>
    </row>
    <row r="45" spans="3:22">
      <c r="C45" s="38" t="s">
        <v>102</v>
      </c>
      <c r="D45" s="39" t="s">
        <v>39</v>
      </c>
      <c r="E45" s="69" t="s">
        <v>39</v>
      </c>
      <c r="F45" s="80">
        <v>4374</v>
      </c>
      <c r="G45" s="70">
        <v>4204</v>
      </c>
      <c r="H45" s="80">
        <v>4117</v>
      </c>
      <c r="I45" s="70">
        <v>3942</v>
      </c>
      <c r="J45" s="82">
        <v>4124</v>
      </c>
      <c r="K45" s="70">
        <v>3991</v>
      </c>
      <c r="L45" s="80">
        <v>3930</v>
      </c>
      <c r="M45" s="71">
        <v>3788</v>
      </c>
      <c r="N45" s="80">
        <v>3688</v>
      </c>
      <c r="O45" s="70">
        <v>3489</v>
      </c>
      <c r="P45" s="69">
        <v>3563</v>
      </c>
      <c r="Q45" s="69">
        <v>3383</v>
      </c>
      <c r="R45" s="69">
        <v>3449</v>
      </c>
      <c r="S45" s="6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EF38D-717C-4D65-A53C-33CC94A1ED23}">
  <dimension ref="A1:X190"/>
  <sheetViews>
    <sheetView zoomScale="70" zoomScaleNormal="70" workbookViewId="0">
      <selection activeCell="I124" sqref="I124"/>
    </sheetView>
  </sheetViews>
  <sheetFormatPr defaultRowHeight="15"/>
  <cols>
    <col min="1" max="1" width="14.28515625" style="9" bestFit="1" customWidth="1"/>
    <col min="2" max="2" width="30.5703125" style="9" customWidth="1"/>
    <col min="3" max="3" width="21.7109375" style="9" bestFit="1" customWidth="1"/>
    <col min="4" max="6" width="13.5703125" style="9" bestFit="1" customWidth="1"/>
    <col min="7" max="9" width="14" style="9" bestFit="1" customWidth="1"/>
    <col min="10" max="11" width="14.42578125" style="9" bestFit="1" customWidth="1"/>
    <col min="12" max="12" width="15" style="9" bestFit="1" customWidth="1"/>
    <col min="13" max="13" width="18.140625" style="9" customWidth="1"/>
    <col min="14" max="14" width="18.140625" style="9" bestFit="1" customWidth="1"/>
    <col min="15" max="15" width="14" style="9" bestFit="1" customWidth="1"/>
    <col min="16" max="16" width="18.140625" style="9" bestFit="1" customWidth="1"/>
    <col min="17" max="17" width="14.42578125" style="9" bestFit="1" customWidth="1"/>
    <col min="18" max="18" width="18.140625" style="9" bestFit="1" customWidth="1"/>
    <col min="19" max="19" width="14.42578125" style="9" bestFit="1" customWidth="1"/>
    <col min="20" max="20" width="18.140625" style="9" bestFit="1" customWidth="1"/>
    <col min="21" max="21" width="14" style="9" bestFit="1" customWidth="1"/>
    <col min="22" max="23" width="14.42578125" style="9" bestFit="1" customWidth="1"/>
    <col min="24" max="24" width="14.85546875" style="9" customWidth="1"/>
    <col min="25" max="16384" width="9.140625" style="9"/>
  </cols>
  <sheetData>
    <row r="1" spans="1:23">
      <c r="B1" s="1" t="s">
        <v>202</v>
      </c>
      <c r="C1" s="9" t="s">
        <v>129</v>
      </c>
      <c r="M1" s="1" t="s">
        <v>202</v>
      </c>
      <c r="N1" s="9" t="s">
        <v>268</v>
      </c>
    </row>
    <row r="3" spans="1:23">
      <c r="B3" s="128" t="s">
        <v>127</v>
      </c>
      <c r="C3" s="128" t="s">
        <v>112</v>
      </c>
      <c r="D3" s="128"/>
      <c r="E3" s="128"/>
      <c r="F3" s="128"/>
      <c r="G3" s="128"/>
      <c r="H3" s="128"/>
      <c r="I3" s="128"/>
      <c r="J3" s="128"/>
      <c r="K3" s="128"/>
    </row>
    <row r="4" spans="1:23">
      <c r="B4" s="129" t="s">
        <v>110</v>
      </c>
      <c r="C4" s="129" t="s">
        <v>0</v>
      </c>
      <c r="D4" s="129" t="s">
        <v>103</v>
      </c>
      <c r="E4" s="129" t="s">
        <v>104</v>
      </c>
      <c r="F4" s="129" t="s">
        <v>105</v>
      </c>
      <c r="G4" s="129" t="s">
        <v>106</v>
      </c>
      <c r="H4" s="129" t="s">
        <v>107</v>
      </c>
      <c r="I4" s="129" t="s">
        <v>108</v>
      </c>
      <c r="J4" s="129" t="s">
        <v>230</v>
      </c>
      <c r="K4" s="129" t="s">
        <v>234</v>
      </c>
      <c r="M4" s="1" t="s">
        <v>116</v>
      </c>
      <c r="N4" s="1" t="str">
        <f>A5</f>
        <v>State Total</v>
      </c>
      <c r="O4" s="1" t="str">
        <f t="shared" ref="O4:W4" si="0">C4</f>
        <v>2015-2016</v>
      </c>
      <c r="P4" s="1" t="str">
        <f t="shared" si="0"/>
        <v>2016-2017</v>
      </c>
      <c r="Q4" s="1" t="str">
        <f t="shared" si="0"/>
        <v>2017-2018</v>
      </c>
      <c r="R4" s="1" t="str">
        <f t="shared" si="0"/>
        <v>2018-2019</v>
      </c>
      <c r="S4" s="1" t="str">
        <f t="shared" si="0"/>
        <v>2019-2020</v>
      </c>
      <c r="T4" s="1" t="str">
        <f t="shared" si="0"/>
        <v>2020-2021</v>
      </c>
      <c r="U4" s="1" t="str">
        <f t="shared" si="0"/>
        <v>2021-2022</v>
      </c>
      <c r="V4" s="1" t="str">
        <f t="shared" si="0"/>
        <v>2022-2023</v>
      </c>
      <c r="W4" s="1" t="str">
        <f t="shared" si="0"/>
        <v>2023-2024</v>
      </c>
    </row>
    <row r="5" spans="1:23">
      <c r="A5" s="1" t="s">
        <v>126</v>
      </c>
      <c r="B5" s="10" t="s">
        <v>113</v>
      </c>
      <c r="C5" s="8">
        <v>2162</v>
      </c>
      <c r="D5" s="8">
        <v>2192</v>
      </c>
      <c r="E5" s="8">
        <v>2232.5</v>
      </c>
      <c r="F5" s="8">
        <v>2211</v>
      </c>
      <c r="G5" s="8">
        <v>2077</v>
      </c>
      <c r="H5" s="8">
        <v>4910</v>
      </c>
      <c r="I5" s="8">
        <v>3756.5</v>
      </c>
      <c r="J5" s="8">
        <v>3168</v>
      </c>
      <c r="K5" s="8">
        <v>3098</v>
      </c>
      <c r="N5" s="9" t="str">
        <f>B5</f>
        <v>Home-Based</v>
      </c>
      <c r="O5" s="11">
        <f>C5/C8</f>
        <v>2.4190209790209791E-2</v>
      </c>
      <c r="P5" s="11">
        <f t="shared" ref="P5:W5" si="1">D5/D8</f>
        <v>2.4208956872273455E-2</v>
      </c>
      <c r="Q5" s="11">
        <f t="shared" si="1"/>
        <v>2.4605295787066377E-2</v>
      </c>
      <c r="R5" s="11">
        <f t="shared" si="1"/>
        <v>2.4138608672867812E-2</v>
      </c>
      <c r="S5" s="11">
        <f t="shared" si="1"/>
        <v>2.2806131412508784E-2</v>
      </c>
      <c r="T5" s="11">
        <f t="shared" si="1"/>
        <v>5.9638766412807152E-2</v>
      </c>
      <c r="U5" s="11">
        <f t="shared" si="1"/>
        <v>4.2071016188913589E-2</v>
      </c>
      <c r="V5" s="11">
        <f t="shared" si="1"/>
        <v>3.6488027366020526E-2</v>
      </c>
      <c r="W5" s="11">
        <f t="shared" si="1"/>
        <v>3.7128920528769517E-2</v>
      </c>
    </row>
    <row r="6" spans="1:23">
      <c r="B6" s="10" t="s">
        <v>114</v>
      </c>
      <c r="C6" s="8">
        <v>7181</v>
      </c>
      <c r="D6" s="8">
        <v>7046</v>
      </c>
      <c r="E6" s="8">
        <v>7012</v>
      </c>
      <c r="F6" s="8">
        <v>7224</v>
      </c>
      <c r="G6" s="8">
        <v>6030</v>
      </c>
      <c r="H6" s="8">
        <v>6466</v>
      </c>
      <c r="I6" s="8">
        <v>7976</v>
      </c>
      <c r="J6" s="8">
        <v>8099</v>
      </c>
      <c r="K6" s="8">
        <v>7918</v>
      </c>
      <c r="N6" s="9" t="str">
        <f>B6</f>
        <v>Private</v>
      </c>
      <c r="O6" s="11">
        <f t="shared" ref="O6:W6" si="2">C6/C8</f>
        <v>8.034685314685315E-2</v>
      </c>
      <c r="P6" s="11">
        <f t="shared" si="2"/>
        <v>7.7817659727207472E-2</v>
      </c>
      <c r="Q6" s="11">
        <f t="shared" si="2"/>
        <v>7.7282120519108363E-2</v>
      </c>
      <c r="R6" s="11">
        <f t="shared" si="2"/>
        <v>7.8868072841608808E-2</v>
      </c>
      <c r="S6" s="11">
        <f t="shared" si="2"/>
        <v>6.6211349262122271E-2</v>
      </c>
      <c r="T6" s="11">
        <f t="shared" si="2"/>
        <v>7.8538546563179434E-2</v>
      </c>
      <c r="U6" s="11">
        <f t="shared" si="2"/>
        <v>8.9327412517709245E-2</v>
      </c>
      <c r="V6" s="11">
        <f t="shared" si="2"/>
        <v>9.3281734102714717E-2</v>
      </c>
      <c r="W6" s="11">
        <f t="shared" si="2"/>
        <v>9.4895672287539395E-2</v>
      </c>
    </row>
    <row r="7" spans="1:23">
      <c r="B7" s="10" t="s">
        <v>115</v>
      </c>
      <c r="C7" s="8">
        <v>80032</v>
      </c>
      <c r="D7" s="8">
        <v>81307</v>
      </c>
      <c r="E7" s="8">
        <v>81488</v>
      </c>
      <c r="F7" s="8">
        <v>82161</v>
      </c>
      <c r="G7" s="8">
        <v>82965</v>
      </c>
      <c r="H7" s="8">
        <v>70953</v>
      </c>
      <c r="I7" s="8">
        <v>77557</v>
      </c>
      <c r="J7" s="8">
        <v>75556</v>
      </c>
      <c r="K7" s="8">
        <v>72423</v>
      </c>
      <c r="N7" s="9" t="str">
        <f>B7</f>
        <v>Public</v>
      </c>
      <c r="O7" s="11">
        <f t="shared" ref="O7:W7" si="3">C7/C8</f>
        <v>0.89546293706293711</v>
      </c>
      <c r="P7" s="11">
        <f t="shared" si="3"/>
        <v>0.89797338340051913</v>
      </c>
      <c r="Q7" s="11">
        <f t="shared" si="3"/>
        <v>0.89811258369382529</v>
      </c>
      <c r="R7" s="11">
        <f t="shared" si="3"/>
        <v>0.89699331848552344</v>
      </c>
      <c r="S7" s="11">
        <f t="shared" si="3"/>
        <v>0.91098251932536889</v>
      </c>
      <c r="T7" s="11">
        <f t="shared" si="3"/>
        <v>0.86182268702401343</v>
      </c>
      <c r="U7" s="11">
        <f t="shared" si="3"/>
        <v>0.86860157129337712</v>
      </c>
      <c r="V7" s="11">
        <f t="shared" si="3"/>
        <v>0.8702302385312648</v>
      </c>
      <c r="W7" s="11">
        <f t="shared" si="3"/>
        <v>0.86797540718369104</v>
      </c>
    </row>
    <row r="8" spans="1:23">
      <c r="B8" s="130" t="s">
        <v>111</v>
      </c>
      <c r="C8" s="131">
        <v>89375</v>
      </c>
      <c r="D8" s="131">
        <v>90545</v>
      </c>
      <c r="E8" s="131">
        <v>90732.5</v>
      </c>
      <c r="F8" s="131">
        <v>91596</v>
      </c>
      <c r="G8" s="131">
        <v>91072</v>
      </c>
      <c r="H8" s="131">
        <v>82329</v>
      </c>
      <c r="I8" s="131">
        <v>89289.5</v>
      </c>
      <c r="J8" s="131">
        <v>86823</v>
      </c>
      <c r="K8" s="131">
        <v>83439</v>
      </c>
    </row>
    <row r="10" spans="1:23">
      <c r="A10" s="1" t="s">
        <v>203</v>
      </c>
      <c r="B10" s="1" t="s">
        <v>202</v>
      </c>
      <c r="C10" s="10"/>
      <c r="D10" s="10"/>
      <c r="E10" s="10"/>
      <c r="F10" s="10"/>
      <c r="G10" s="10"/>
      <c r="H10" s="10"/>
      <c r="I10" s="10"/>
      <c r="J10" s="10"/>
      <c r="K10" s="10"/>
      <c r="M10" s="1" t="s">
        <v>202</v>
      </c>
    </row>
    <row r="11" spans="1:23">
      <c r="B11" s="128" t="s">
        <v>127</v>
      </c>
      <c r="C11" s="128" t="s">
        <v>112</v>
      </c>
      <c r="D11" s="128"/>
      <c r="E11" s="128"/>
      <c r="F11" s="128"/>
      <c r="G11" s="128"/>
      <c r="H11" s="128"/>
      <c r="I11" s="128"/>
      <c r="J11" s="128"/>
      <c r="K11" s="128"/>
    </row>
    <row r="12" spans="1:23">
      <c r="B12" s="129" t="s">
        <v>110</v>
      </c>
      <c r="C12" s="129" t="s">
        <v>0</v>
      </c>
      <c r="D12" s="129" t="s">
        <v>103</v>
      </c>
      <c r="E12" s="129" t="s">
        <v>104</v>
      </c>
      <c r="F12" s="129" t="s">
        <v>105</v>
      </c>
      <c r="G12" s="129" t="s">
        <v>106</v>
      </c>
      <c r="H12" s="129" t="s">
        <v>107</v>
      </c>
      <c r="I12" s="129" t="s">
        <v>108</v>
      </c>
      <c r="J12" s="129" t="s">
        <v>230</v>
      </c>
      <c r="K12" s="129" t="s">
        <v>234</v>
      </c>
    </row>
    <row r="13" spans="1:23">
      <c r="B13" s="132" t="s">
        <v>186</v>
      </c>
      <c r="C13" s="133"/>
      <c r="D13" s="133"/>
      <c r="E13" s="133"/>
      <c r="F13" s="133"/>
      <c r="G13" s="133"/>
      <c r="H13" s="133"/>
      <c r="I13" s="133"/>
      <c r="J13" s="133"/>
      <c r="K13" s="133"/>
      <c r="M13" s="1" t="s">
        <v>116</v>
      </c>
      <c r="N13" s="1" t="str">
        <f>B13</f>
        <v>Benton-Franklin</v>
      </c>
      <c r="O13" s="1" t="str">
        <f>$C$12</f>
        <v>2015-2016</v>
      </c>
      <c r="P13" s="1" t="str">
        <f>$D$12</f>
        <v>2016-2017</v>
      </c>
      <c r="Q13" s="1" t="str">
        <f>$E$12</f>
        <v>2017-2018</v>
      </c>
      <c r="R13" s="1" t="str">
        <f>$F$12</f>
        <v>2018-2019</v>
      </c>
      <c r="S13" s="1" t="str">
        <f>$G$12</f>
        <v>2019-2020</v>
      </c>
      <c r="T13" s="1" t="str">
        <f>$H$12</f>
        <v>2020-2021</v>
      </c>
      <c r="U13" s="1" t="str">
        <f>$I$12</f>
        <v>2021-2022</v>
      </c>
      <c r="V13" s="1" t="str">
        <f>$J$12</f>
        <v>2022-2023</v>
      </c>
      <c r="W13" s="1" t="str">
        <f>$K$12</f>
        <v>2023-2024</v>
      </c>
    </row>
    <row r="14" spans="1:23">
      <c r="B14" s="3" t="s">
        <v>113</v>
      </c>
      <c r="C14" s="8">
        <v>74.5</v>
      </c>
      <c r="D14" s="8">
        <v>78</v>
      </c>
      <c r="E14" s="8">
        <v>76</v>
      </c>
      <c r="F14" s="8">
        <v>64</v>
      </c>
      <c r="G14" s="8">
        <v>86.5</v>
      </c>
      <c r="H14" s="8">
        <v>224.5</v>
      </c>
      <c r="I14" s="8">
        <v>135</v>
      </c>
      <c r="J14" s="8">
        <v>129</v>
      </c>
      <c r="K14" s="8">
        <v>137</v>
      </c>
      <c r="N14" s="9" t="str">
        <f>B14</f>
        <v>Home-Based</v>
      </c>
      <c r="O14" s="11">
        <f t="shared" ref="O14:W14" si="4">C14/C17</f>
        <v>1.6491422246817929E-2</v>
      </c>
      <c r="P14" s="11">
        <f t="shared" si="4"/>
        <v>1.7422381058744694E-2</v>
      </c>
      <c r="Q14" s="11">
        <f t="shared" si="4"/>
        <v>1.6464471403812825E-2</v>
      </c>
      <c r="R14" s="11">
        <f t="shared" si="4"/>
        <v>1.4311270125223614E-2</v>
      </c>
      <c r="S14" s="11">
        <f t="shared" si="4"/>
        <v>1.9156239619089802E-2</v>
      </c>
      <c r="T14" s="11">
        <f t="shared" si="4"/>
        <v>5.1901514275806263E-2</v>
      </c>
      <c r="U14" s="11">
        <f t="shared" si="4"/>
        <v>2.9354207436399216E-2</v>
      </c>
      <c r="V14" s="11">
        <f t="shared" si="4"/>
        <v>2.8884908195253023E-2</v>
      </c>
      <c r="W14" s="11">
        <f t="shared" si="4"/>
        <v>3.2091824783321621E-2</v>
      </c>
    </row>
    <row r="15" spans="1:23">
      <c r="B15" s="3" t="s">
        <v>114</v>
      </c>
      <c r="C15" s="8">
        <v>206</v>
      </c>
      <c r="D15" s="8">
        <v>187</v>
      </c>
      <c r="E15" s="8">
        <v>198</v>
      </c>
      <c r="F15" s="8">
        <v>175</v>
      </c>
      <c r="G15" s="8">
        <v>176</v>
      </c>
      <c r="H15" s="8">
        <v>218</v>
      </c>
      <c r="I15" s="8">
        <v>307</v>
      </c>
      <c r="J15" s="8">
        <v>291</v>
      </c>
      <c r="K15" s="8">
        <v>283</v>
      </c>
      <c r="N15" s="9" t="str">
        <f>B15</f>
        <v>Private</v>
      </c>
      <c r="O15" s="11">
        <f t="shared" ref="O15:W15" si="5">C15/C17</f>
        <v>4.5600442722744883E-2</v>
      </c>
      <c r="P15" s="11">
        <f t="shared" si="5"/>
        <v>4.1769041769041768E-2</v>
      </c>
      <c r="Q15" s="11">
        <f t="shared" si="5"/>
        <v>4.289428076256499E-2</v>
      </c>
      <c r="R15" s="11">
        <f t="shared" si="5"/>
        <v>3.9132379248658318E-2</v>
      </c>
      <c r="S15" s="11">
        <f t="shared" si="5"/>
        <v>3.8976857490864797E-2</v>
      </c>
      <c r="T15" s="11">
        <f t="shared" si="5"/>
        <v>5.0398797826840827E-2</v>
      </c>
      <c r="U15" s="11">
        <f t="shared" si="5"/>
        <v>6.6753642096107846E-2</v>
      </c>
      <c r="V15" s="11">
        <f t="shared" si="5"/>
        <v>6.5158978952082405E-2</v>
      </c>
      <c r="W15" s="11">
        <f t="shared" si="5"/>
        <v>6.6291871632700866E-2</v>
      </c>
    </row>
    <row r="16" spans="1:23">
      <c r="B16" s="3" t="s">
        <v>115</v>
      </c>
      <c r="C16" s="8">
        <v>4237</v>
      </c>
      <c r="D16" s="8">
        <v>4212</v>
      </c>
      <c r="E16" s="8">
        <v>4342</v>
      </c>
      <c r="F16" s="8">
        <v>4233</v>
      </c>
      <c r="G16" s="8">
        <v>4253</v>
      </c>
      <c r="H16" s="8">
        <v>3883</v>
      </c>
      <c r="I16" s="8">
        <v>4157</v>
      </c>
      <c r="J16" s="8">
        <v>4046</v>
      </c>
      <c r="K16" s="8">
        <v>3849</v>
      </c>
      <c r="N16" s="9" t="str">
        <f>B16</f>
        <v>Public</v>
      </c>
      <c r="O16" s="11">
        <f t="shared" ref="O16:W16" si="6">C16/C17</f>
        <v>0.93790813503043724</v>
      </c>
      <c r="P16" s="11">
        <f t="shared" si="6"/>
        <v>0.94080857717221356</v>
      </c>
      <c r="Q16" s="11">
        <f t="shared" si="6"/>
        <v>0.94064124783362213</v>
      </c>
      <c r="R16" s="11">
        <f t="shared" si="6"/>
        <v>0.94655635062611809</v>
      </c>
      <c r="S16" s="11">
        <f t="shared" si="6"/>
        <v>0.94186690289004538</v>
      </c>
      <c r="T16" s="11">
        <f t="shared" si="6"/>
        <v>0.89769968789735288</v>
      </c>
      <c r="U16" s="11">
        <f t="shared" si="6"/>
        <v>0.90389215046749294</v>
      </c>
      <c r="V16" s="11">
        <f t="shared" si="6"/>
        <v>0.90595611285266453</v>
      </c>
      <c r="W16" s="11">
        <f t="shared" si="6"/>
        <v>0.90161630358397749</v>
      </c>
    </row>
    <row r="17" spans="2:23">
      <c r="B17" s="134" t="s">
        <v>195</v>
      </c>
      <c r="C17" s="135">
        <v>4517.5</v>
      </c>
      <c r="D17" s="135">
        <v>4477</v>
      </c>
      <c r="E17" s="135">
        <v>4616</v>
      </c>
      <c r="F17" s="135">
        <v>4472</v>
      </c>
      <c r="G17" s="135">
        <v>4515.5</v>
      </c>
      <c r="H17" s="135">
        <v>4325.5</v>
      </c>
      <c r="I17" s="135">
        <v>4599</v>
      </c>
      <c r="J17" s="135">
        <v>4466</v>
      </c>
      <c r="K17" s="135">
        <v>4269</v>
      </c>
    </row>
    <row r="18" spans="2:23">
      <c r="B18" s="132" t="s">
        <v>221</v>
      </c>
      <c r="C18" s="133"/>
      <c r="D18" s="133"/>
      <c r="E18" s="133"/>
      <c r="F18" s="133"/>
      <c r="G18" s="133"/>
      <c r="H18" s="133"/>
      <c r="I18" s="133"/>
      <c r="J18" s="133"/>
      <c r="K18" s="133"/>
      <c r="M18" s="1" t="s">
        <v>116</v>
      </c>
      <c r="N18" s="1" t="str">
        <f>B18</f>
        <v>Central WA (Grant-Kittitas-Klickitat-Skamania-Yakima)</v>
      </c>
      <c r="O18" s="1" t="str">
        <f>$C$12</f>
        <v>2015-2016</v>
      </c>
      <c r="P18" s="1" t="str">
        <f>$D$12</f>
        <v>2016-2017</v>
      </c>
      <c r="Q18" s="1" t="str">
        <f>$E$12</f>
        <v>2017-2018</v>
      </c>
      <c r="R18" s="1" t="str">
        <f>$F$12</f>
        <v>2018-2019</v>
      </c>
      <c r="S18" s="1" t="str">
        <f>$G$12</f>
        <v>2019-2020</v>
      </c>
      <c r="T18" s="1" t="str">
        <f>$H$12</f>
        <v>2020-2021</v>
      </c>
      <c r="U18" s="1" t="str">
        <f>$I$12</f>
        <v>2021-2022</v>
      </c>
      <c r="V18" s="1" t="str">
        <f>$J$12</f>
        <v>2022-2023</v>
      </c>
      <c r="W18" s="1" t="str">
        <f>$K$12</f>
        <v>2023-2024</v>
      </c>
    </row>
    <row r="19" spans="2:23">
      <c r="B19" s="3" t="s">
        <v>113</v>
      </c>
      <c r="C19" s="8">
        <v>90.5</v>
      </c>
      <c r="D19" s="8">
        <v>106</v>
      </c>
      <c r="E19" s="8">
        <v>113</v>
      </c>
      <c r="F19" s="8">
        <v>125</v>
      </c>
      <c r="G19" s="8">
        <v>73</v>
      </c>
      <c r="H19" s="8">
        <v>216</v>
      </c>
      <c r="I19" s="8">
        <v>225</v>
      </c>
      <c r="J19" s="8">
        <v>180</v>
      </c>
      <c r="K19" s="8">
        <v>214</v>
      </c>
      <c r="N19" s="9" t="str">
        <f>B19</f>
        <v>Home-Based</v>
      </c>
      <c r="O19" s="11">
        <f t="shared" ref="O19:W19" si="7">C19/C22</f>
        <v>1.3298067739328484E-2</v>
      </c>
      <c r="P19" s="11">
        <f t="shared" si="7"/>
        <v>1.5342307135620206E-2</v>
      </c>
      <c r="Q19" s="11">
        <f t="shared" si="7"/>
        <v>1.7056603773584905E-2</v>
      </c>
      <c r="R19" s="11">
        <f t="shared" si="7"/>
        <v>1.9251501617126136E-2</v>
      </c>
      <c r="S19" s="11">
        <f t="shared" si="7"/>
        <v>1.1342448725916719E-2</v>
      </c>
      <c r="T19" s="11">
        <f t="shared" si="7"/>
        <v>3.7087912087912088E-2</v>
      </c>
      <c r="U19" s="11">
        <f t="shared" si="7"/>
        <v>3.4970469381411254E-2</v>
      </c>
      <c r="V19" s="11">
        <f t="shared" si="7"/>
        <v>2.9668699522004287E-2</v>
      </c>
      <c r="W19" s="11">
        <f t="shared" si="7"/>
        <v>3.5714285714285712E-2</v>
      </c>
    </row>
    <row r="20" spans="2:23">
      <c r="B20" s="3" t="s">
        <v>114</v>
      </c>
      <c r="C20" s="8">
        <v>218</v>
      </c>
      <c r="D20" s="8">
        <v>218</v>
      </c>
      <c r="E20" s="8">
        <v>219</v>
      </c>
      <c r="F20" s="8">
        <v>205</v>
      </c>
      <c r="G20" s="8">
        <v>228</v>
      </c>
      <c r="H20" s="8">
        <v>231</v>
      </c>
      <c r="I20" s="8">
        <v>323</v>
      </c>
      <c r="J20" s="8">
        <v>280</v>
      </c>
      <c r="K20" s="8">
        <v>286</v>
      </c>
      <c r="N20" s="9" t="str">
        <f>B20</f>
        <v>Private</v>
      </c>
      <c r="O20" s="11">
        <f t="shared" ref="O20:W20" si="8">C20/C22</f>
        <v>3.2032914554404525E-2</v>
      </c>
      <c r="P20" s="11">
        <f t="shared" si="8"/>
        <v>3.1553046750615141E-2</v>
      </c>
      <c r="Q20" s="11">
        <f t="shared" si="8"/>
        <v>3.3056603773584908E-2</v>
      </c>
      <c r="R20" s="11">
        <f t="shared" si="8"/>
        <v>3.1572462652086866E-2</v>
      </c>
      <c r="S20" s="11">
        <f t="shared" si="8"/>
        <v>3.5425730267246734E-2</v>
      </c>
      <c r="T20" s="11">
        <f t="shared" si="8"/>
        <v>3.9663461538461536E-2</v>
      </c>
      <c r="U20" s="11">
        <f t="shared" si="8"/>
        <v>5.0202051600870379E-2</v>
      </c>
      <c r="V20" s="11">
        <f t="shared" si="8"/>
        <v>4.6151310367562225E-2</v>
      </c>
      <c r="W20" s="11">
        <f t="shared" si="8"/>
        <v>4.7730307076101472E-2</v>
      </c>
    </row>
    <row r="21" spans="2:23">
      <c r="B21" s="3" t="s">
        <v>115</v>
      </c>
      <c r="C21" s="8">
        <v>6497</v>
      </c>
      <c r="D21" s="8">
        <v>6585</v>
      </c>
      <c r="E21" s="8">
        <v>6293</v>
      </c>
      <c r="F21" s="8">
        <v>6163</v>
      </c>
      <c r="G21" s="8">
        <v>6135</v>
      </c>
      <c r="H21" s="8">
        <v>5377</v>
      </c>
      <c r="I21" s="8">
        <v>5886</v>
      </c>
      <c r="J21" s="8">
        <v>5607</v>
      </c>
      <c r="K21" s="8">
        <v>5492</v>
      </c>
      <c r="N21" s="9" t="str">
        <f>B21</f>
        <v>Public</v>
      </c>
      <c r="O21" s="11">
        <f>C21/C22</f>
        <v>0.954669017706267</v>
      </c>
      <c r="P21" s="11">
        <f t="shared" ref="P21:W21" si="9">D21/D22</f>
        <v>0.95310464611376466</v>
      </c>
      <c r="Q21" s="11">
        <f t="shared" si="9"/>
        <v>0.94988679245283014</v>
      </c>
      <c r="R21" s="11">
        <f t="shared" si="9"/>
        <v>0.94917603573078702</v>
      </c>
      <c r="S21" s="11">
        <f t="shared" si="9"/>
        <v>0.95323182100683657</v>
      </c>
      <c r="T21" s="11">
        <f t="shared" si="9"/>
        <v>0.92324862637362637</v>
      </c>
      <c r="U21" s="11">
        <f t="shared" si="9"/>
        <v>0.91482747901771833</v>
      </c>
      <c r="V21" s="11">
        <f t="shared" si="9"/>
        <v>0.9241799901104335</v>
      </c>
      <c r="W21" s="11">
        <f t="shared" si="9"/>
        <v>0.91655540720961282</v>
      </c>
    </row>
    <row r="22" spans="2:23">
      <c r="B22" s="134" t="s">
        <v>223</v>
      </c>
      <c r="C22" s="135">
        <v>6805.5</v>
      </c>
      <c r="D22" s="135">
        <v>6909</v>
      </c>
      <c r="E22" s="135">
        <v>6625</v>
      </c>
      <c r="F22" s="135">
        <v>6493</v>
      </c>
      <c r="G22" s="135">
        <v>6436</v>
      </c>
      <c r="H22" s="135">
        <v>5824</v>
      </c>
      <c r="I22" s="135">
        <v>6434</v>
      </c>
      <c r="J22" s="135">
        <v>6067</v>
      </c>
      <c r="K22" s="135">
        <v>5992</v>
      </c>
    </row>
    <row r="23" spans="2:23">
      <c r="B23" s="132" t="s">
        <v>181</v>
      </c>
      <c r="C23" s="133"/>
      <c r="D23" s="133"/>
      <c r="E23" s="133"/>
      <c r="F23" s="133"/>
      <c r="G23" s="133"/>
      <c r="H23" s="133"/>
      <c r="I23" s="133"/>
      <c r="J23" s="133"/>
      <c r="K23" s="133"/>
      <c r="M23" s="1" t="s">
        <v>116</v>
      </c>
      <c r="N23" s="1" t="str">
        <f>B23</f>
        <v>Chelan-Douglas-Okanogan</v>
      </c>
      <c r="O23" s="1" t="str">
        <f>$C$12</f>
        <v>2015-2016</v>
      </c>
      <c r="P23" s="1" t="str">
        <f>$D$12</f>
        <v>2016-2017</v>
      </c>
      <c r="Q23" s="1" t="str">
        <f>$E$12</f>
        <v>2017-2018</v>
      </c>
      <c r="R23" s="1" t="str">
        <f>$F$12</f>
        <v>2018-2019</v>
      </c>
      <c r="S23" s="1" t="str">
        <f>$G$12</f>
        <v>2019-2020</v>
      </c>
      <c r="T23" s="1" t="str">
        <f>$H$12</f>
        <v>2020-2021</v>
      </c>
      <c r="U23" s="1" t="str">
        <f>$I$12</f>
        <v>2021-2022</v>
      </c>
      <c r="V23" s="1" t="str">
        <f>$J$12</f>
        <v>2022-2023</v>
      </c>
      <c r="W23" s="1" t="str">
        <f>$K$12</f>
        <v>2023-2024</v>
      </c>
    </row>
    <row r="24" spans="2:23">
      <c r="B24" s="3" t="s">
        <v>113</v>
      </c>
      <c r="C24" s="8">
        <v>41</v>
      </c>
      <c r="D24" s="8">
        <v>33</v>
      </c>
      <c r="E24" s="8">
        <v>44</v>
      </c>
      <c r="F24" s="8">
        <v>58.5</v>
      </c>
      <c r="G24" s="8">
        <v>21</v>
      </c>
      <c r="H24" s="8">
        <v>112.5</v>
      </c>
      <c r="I24" s="8">
        <v>85</v>
      </c>
      <c r="J24" s="8">
        <v>79.5</v>
      </c>
      <c r="K24" s="8">
        <v>67.5</v>
      </c>
      <c r="N24" s="9" t="str">
        <f>B24</f>
        <v>Home-Based</v>
      </c>
      <c r="O24" s="11">
        <f t="shared" ref="O24:W24" si="10">C24/C27</f>
        <v>1.7664799655320983E-2</v>
      </c>
      <c r="P24" s="11">
        <f t="shared" si="10"/>
        <v>1.4078498293515358E-2</v>
      </c>
      <c r="Q24" s="11">
        <f t="shared" si="10"/>
        <v>1.9529516200621395E-2</v>
      </c>
      <c r="R24" s="11">
        <f t="shared" si="10"/>
        <v>2.645263395885146E-2</v>
      </c>
      <c r="S24" s="11">
        <f t="shared" si="10"/>
        <v>9.8730606488011286E-3</v>
      </c>
      <c r="T24" s="11">
        <f t="shared" si="10"/>
        <v>5.1522784520265631E-2</v>
      </c>
      <c r="U24" s="11">
        <f t="shared" si="10"/>
        <v>3.7845057880676762E-2</v>
      </c>
      <c r="V24" s="11">
        <f t="shared" si="10"/>
        <v>3.6746013404206149E-2</v>
      </c>
      <c r="W24" s="11">
        <f t="shared" si="10"/>
        <v>3.2774945375091041E-2</v>
      </c>
    </row>
    <row r="25" spans="2:23">
      <c r="B25" s="3" t="s">
        <v>114</v>
      </c>
      <c r="C25" s="8">
        <v>86</v>
      </c>
      <c r="D25" s="8">
        <v>83</v>
      </c>
      <c r="E25" s="8">
        <v>88</v>
      </c>
      <c r="F25" s="8">
        <v>83</v>
      </c>
      <c r="G25" s="8">
        <v>47</v>
      </c>
      <c r="H25" s="8">
        <v>96</v>
      </c>
      <c r="I25" s="8">
        <v>77</v>
      </c>
      <c r="J25" s="8">
        <v>143</v>
      </c>
      <c r="K25" s="8">
        <v>120</v>
      </c>
      <c r="N25" s="9" t="str">
        <f>B25</f>
        <v>Private</v>
      </c>
      <c r="O25" s="11">
        <f t="shared" ref="O25:W25" si="11">C25/C27</f>
        <v>3.7052994398965963E-2</v>
      </c>
      <c r="P25" s="11">
        <f t="shared" si="11"/>
        <v>3.5409556313993173E-2</v>
      </c>
      <c r="Q25" s="11">
        <f t="shared" si="11"/>
        <v>3.9059032401242789E-2</v>
      </c>
      <c r="R25" s="11">
        <f t="shared" si="11"/>
        <v>3.7531087497173862E-2</v>
      </c>
      <c r="S25" s="11">
        <f t="shared" si="11"/>
        <v>2.2096850023507288E-2</v>
      </c>
      <c r="T25" s="11">
        <f t="shared" si="11"/>
        <v>4.3966109457293338E-2</v>
      </c>
      <c r="U25" s="11">
        <f t="shared" si="11"/>
        <v>3.4283170080142478E-2</v>
      </c>
      <c r="V25" s="11">
        <f t="shared" si="11"/>
        <v>6.6096602727062637E-2</v>
      </c>
      <c r="W25" s="11">
        <f t="shared" si="11"/>
        <v>5.8266569555717407E-2</v>
      </c>
    </row>
    <row r="26" spans="2:23">
      <c r="B26" s="3" t="s">
        <v>115</v>
      </c>
      <c r="C26" s="8">
        <v>2194</v>
      </c>
      <c r="D26" s="8">
        <v>2228</v>
      </c>
      <c r="E26" s="8">
        <v>2121</v>
      </c>
      <c r="F26" s="8">
        <v>2070</v>
      </c>
      <c r="G26" s="8">
        <v>2059</v>
      </c>
      <c r="H26" s="8">
        <v>1975</v>
      </c>
      <c r="I26" s="8">
        <v>2084</v>
      </c>
      <c r="J26" s="8">
        <v>1941</v>
      </c>
      <c r="K26" s="8">
        <v>1872</v>
      </c>
      <c r="N26" s="9" t="str">
        <f>B26</f>
        <v>Public</v>
      </c>
      <c r="O26" s="11">
        <f t="shared" ref="O26:W26" si="12">C26/C27</f>
        <v>0.94528220594571311</v>
      </c>
      <c r="P26" s="11">
        <f t="shared" si="12"/>
        <v>0.95051194539249151</v>
      </c>
      <c r="Q26" s="11">
        <f t="shared" si="12"/>
        <v>0.94141145139813587</v>
      </c>
      <c r="R26" s="11">
        <f t="shared" si="12"/>
        <v>0.93601627854397462</v>
      </c>
      <c r="S26" s="11">
        <f t="shared" si="12"/>
        <v>0.96803008932769163</v>
      </c>
      <c r="T26" s="11">
        <f t="shared" si="12"/>
        <v>0.904511106022441</v>
      </c>
      <c r="U26" s="11">
        <f t="shared" si="12"/>
        <v>0.92787177203918081</v>
      </c>
      <c r="V26" s="11">
        <f t="shared" si="12"/>
        <v>0.89715738386873123</v>
      </c>
      <c r="W26" s="11">
        <f t="shared" si="12"/>
        <v>0.90895848506919152</v>
      </c>
    </row>
    <row r="27" spans="2:23">
      <c r="B27" s="134" t="s">
        <v>196</v>
      </c>
      <c r="C27" s="135">
        <v>2321</v>
      </c>
      <c r="D27" s="135">
        <v>2344</v>
      </c>
      <c r="E27" s="135">
        <v>2253</v>
      </c>
      <c r="F27" s="135">
        <v>2211.5</v>
      </c>
      <c r="G27" s="135">
        <v>2127</v>
      </c>
      <c r="H27" s="135">
        <v>2183.5</v>
      </c>
      <c r="I27" s="135">
        <v>2246</v>
      </c>
      <c r="J27" s="135">
        <v>2163.5</v>
      </c>
      <c r="K27" s="135">
        <v>2059.5</v>
      </c>
    </row>
    <row r="28" spans="2:23">
      <c r="B28" s="132" t="s">
        <v>220</v>
      </c>
      <c r="C28" s="133"/>
      <c r="D28" s="133"/>
      <c r="E28" s="133"/>
      <c r="F28" s="133"/>
      <c r="G28" s="133"/>
      <c r="H28" s="133"/>
      <c r="I28" s="133"/>
      <c r="J28" s="133"/>
      <c r="K28" s="133"/>
      <c r="M28" s="1" t="s">
        <v>116</v>
      </c>
      <c r="N28" s="1" t="str">
        <f>B28</f>
        <v>Clallam-Jefferson-Kitsap</v>
      </c>
      <c r="O28" s="1" t="str">
        <f>$C$12</f>
        <v>2015-2016</v>
      </c>
      <c r="P28" s="1" t="str">
        <f>$D$12</f>
        <v>2016-2017</v>
      </c>
      <c r="Q28" s="1" t="str">
        <f>$E$12</f>
        <v>2017-2018</v>
      </c>
      <c r="R28" s="1" t="str">
        <f>$F$12</f>
        <v>2018-2019</v>
      </c>
      <c r="S28" s="1" t="str">
        <f>$G$12</f>
        <v>2019-2020</v>
      </c>
      <c r="T28" s="1" t="str">
        <f>$H$12</f>
        <v>2020-2021</v>
      </c>
      <c r="U28" s="1" t="str">
        <f>$I$12</f>
        <v>2021-2022</v>
      </c>
      <c r="V28" s="1" t="str">
        <f>$J$12</f>
        <v>2022-2023</v>
      </c>
      <c r="W28" s="1" t="str">
        <f>$K$12</f>
        <v>2023-2024</v>
      </c>
    </row>
    <row r="29" spans="2:23">
      <c r="B29" s="3" t="s">
        <v>113</v>
      </c>
      <c r="C29" s="8">
        <v>197.5</v>
      </c>
      <c r="D29" s="8">
        <v>209</v>
      </c>
      <c r="E29" s="8">
        <v>144</v>
      </c>
      <c r="F29" s="8">
        <v>155.5</v>
      </c>
      <c r="G29" s="8">
        <v>114</v>
      </c>
      <c r="H29" s="8">
        <v>327.5</v>
      </c>
      <c r="I29" s="8">
        <v>221</v>
      </c>
      <c r="J29" s="8">
        <v>187.5</v>
      </c>
      <c r="K29" s="8">
        <v>178.5</v>
      </c>
      <c r="N29" s="9" t="str">
        <f>B29</f>
        <v>Home-Based</v>
      </c>
      <c r="O29" s="11">
        <f t="shared" ref="O29:W29" si="13">C29/C32</f>
        <v>5.0453442329799467E-2</v>
      </c>
      <c r="P29" s="11">
        <f t="shared" si="13"/>
        <v>5.3153611393692776E-2</v>
      </c>
      <c r="Q29" s="11">
        <f t="shared" si="13"/>
        <v>3.7315366675304482E-2</v>
      </c>
      <c r="R29" s="11">
        <f t="shared" si="13"/>
        <v>3.9372072414229652E-2</v>
      </c>
      <c r="S29" s="11">
        <f t="shared" si="13"/>
        <v>2.9029793735676088E-2</v>
      </c>
      <c r="T29" s="11">
        <f t="shared" si="13"/>
        <v>9.3826099412691585E-2</v>
      </c>
      <c r="U29" s="11">
        <f t="shared" si="13"/>
        <v>5.6666666666666664E-2</v>
      </c>
      <c r="V29" s="11">
        <f t="shared" si="13"/>
        <v>5.0696228200621876E-2</v>
      </c>
      <c r="W29" s="11">
        <f t="shared" si="13"/>
        <v>4.8790487904879047E-2</v>
      </c>
    </row>
    <row r="30" spans="2:23">
      <c r="B30" s="3" t="s">
        <v>114</v>
      </c>
      <c r="C30" s="8">
        <v>280</v>
      </c>
      <c r="D30" s="8">
        <v>274</v>
      </c>
      <c r="E30" s="8">
        <v>246</v>
      </c>
      <c r="F30" s="8">
        <v>276</v>
      </c>
      <c r="G30" s="8">
        <v>217</v>
      </c>
      <c r="H30" s="8">
        <v>220</v>
      </c>
      <c r="I30" s="8">
        <v>327</v>
      </c>
      <c r="J30" s="8">
        <v>297</v>
      </c>
      <c r="K30" s="8">
        <v>316</v>
      </c>
      <c r="N30" s="9" t="str">
        <f>B30</f>
        <v>Private</v>
      </c>
      <c r="O30" s="11">
        <f t="shared" ref="O30:W30" si="14">C30/C32</f>
        <v>7.1528930897943543E-2</v>
      </c>
      <c r="P30" s="11">
        <f t="shared" si="14"/>
        <v>6.9684638860630727E-2</v>
      </c>
      <c r="Q30" s="11">
        <f t="shared" si="14"/>
        <v>6.3747084736978488E-2</v>
      </c>
      <c r="R30" s="11">
        <f t="shared" si="14"/>
        <v>6.9882263577668066E-2</v>
      </c>
      <c r="S30" s="11">
        <f t="shared" si="14"/>
        <v>5.5258467023172907E-2</v>
      </c>
      <c r="T30" s="11">
        <f t="shared" si="14"/>
        <v>6.302821945280046E-2</v>
      </c>
      <c r="U30" s="11">
        <f t="shared" si="14"/>
        <v>8.3846153846153848E-2</v>
      </c>
      <c r="V30" s="11">
        <f t="shared" si="14"/>
        <v>8.0302825469785052E-2</v>
      </c>
      <c r="W30" s="11">
        <f t="shared" si="14"/>
        <v>8.6374197075304082E-2</v>
      </c>
    </row>
    <row r="31" spans="2:23">
      <c r="B31" s="3" t="s">
        <v>115</v>
      </c>
      <c r="C31" s="8">
        <v>3437</v>
      </c>
      <c r="D31" s="8">
        <v>3449</v>
      </c>
      <c r="E31" s="8">
        <v>3469</v>
      </c>
      <c r="F31" s="8">
        <v>3518</v>
      </c>
      <c r="G31" s="8">
        <v>3596</v>
      </c>
      <c r="H31" s="8">
        <v>2943</v>
      </c>
      <c r="I31" s="8">
        <v>3352</v>
      </c>
      <c r="J31" s="8">
        <v>3214</v>
      </c>
      <c r="K31" s="8">
        <v>3164</v>
      </c>
      <c r="N31" s="9" t="str">
        <f>B31</f>
        <v>Public</v>
      </c>
      <c r="O31" s="11">
        <f t="shared" ref="O31:W31" si="15">C31/C32</f>
        <v>0.87801762677225703</v>
      </c>
      <c r="P31" s="11">
        <f t="shared" si="15"/>
        <v>0.87716174974567651</v>
      </c>
      <c r="Q31" s="11">
        <f t="shared" si="15"/>
        <v>0.89893754858771702</v>
      </c>
      <c r="R31" s="11">
        <f t="shared" si="15"/>
        <v>0.89074566400810229</v>
      </c>
      <c r="S31" s="11">
        <f t="shared" si="15"/>
        <v>0.91571173924115101</v>
      </c>
      <c r="T31" s="11">
        <f t="shared" si="15"/>
        <v>0.84314568113450794</v>
      </c>
      <c r="U31" s="11">
        <f t="shared" si="15"/>
        <v>0.85948717948717945</v>
      </c>
      <c r="V31" s="11">
        <f t="shared" si="15"/>
        <v>0.86900094632959313</v>
      </c>
      <c r="W31" s="11">
        <f t="shared" si="15"/>
        <v>0.86483531501981692</v>
      </c>
    </row>
    <row r="32" spans="2:23">
      <c r="B32" s="134" t="s">
        <v>222</v>
      </c>
      <c r="C32" s="135">
        <v>3914.5</v>
      </c>
      <c r="D32" s="135">
        <v>3932</v>
      </c>
      <c r="E32" s="135">
        <v>3859</v>
      </c>
      <c r="F32" s="135">
        <v>3949.5</v>
      </c>
      <c r="G32" s="135">
        <v>3927</v>
      </c>
      <c r="H32" s="135">
        <v>3490.5</v>
      </c>
      <c r="I32" s="135">
        <v>3900</v>
      </c>
      <c r="J32" s="135">
        <v>3698.5</v>
      </c>
      <c r="K32" s="135">
        <v>3658.5</v>
      </c>
    </row>
    <row r="33" spans="2:23">
      <c r="B33" s="132" t="s">
        <v>6</v>
      </c>
      <c r="C33" s="133"/>
      <c r="D33" s="133"/>
      <c r="E33" s="133"/>
      <c r="F33" s="133"/>
      <c r="G33" s="133"/>
      <c r="H33" s="133"/>
      <c r="I33" s="133"/>
      <c r="J33" s="133"/>
      <c r="K33" s="133"/>
      <c r="M33" s="1" t="s">
        <v>116</v>
      </c>
      <c r="N33" s="1" t="str">
        <f>B33</f>
        <v>Clark</v>
      </c>
      <c r="O33" s="1" t="str">
        <f>$C$12</f>
        <v>2015-2016</v>
      </c>
      <c r="P33" s="1" t="str">
        <f>$D$12</f>
        <v>2016-2017</v>
      </c>
      <c r="Q33" s="1" t="str">
        <f>$E$12</f>
        <v>2017-2018</v>
      </c>
      <c r="R33" s="1" t="str">
        <f>$F$12</f>
        <v>2018-2019</v>
      </c>
      <c r="S33" s="1" t="str">
        <f>$G$12</f>
        <v>2019-2020</v>
      </c>
      <c r="T33" s="1" t="str">
        <f>$H$12</f>
        <v>2020-2021</v>
      </c>
      <c r="U33" s="1" t="str">
        <f>$I$12</f>
        <v>2021-2022</v>
      </c>
      <c r="V33" s="1" t="str">
        <f>$J$12</f>
        <v>2022-2023</v>
      </c>
      <c r="W33" s="1" t="str">
        <f>$K$12</f>
        <v>2023-2024</v>
      </c>
    </row>
    <row r="34" spans="2:23">
      <c r="B34" s="3" t="s">
        <v>113</v>
      </c>
      <c r="C34" s="8">
        <v>145.5</v>
      </c>
      <c r="D34" s="8">
        <v>155</v>
      </c>
      <c r="E34" s="8">
        <v>153.5</v>
      </c>
      <c r="F34" s="8">
        <v>159</v>
      </c>
      <c r="G34" s="8">
        <v>182</v>
      </c>
      <c r="H34" s="8">
        <v>474.49999999999994</v>
      </c>
      <c r="I34" s="8">
        <v>343</v>
      </c>
      <c r="J34" s="8">
        <v>283</v>
      </c>
      <c r="K34" s="8">
        <v>291</v>
      </c>
      <c r="N34" s="9" t="str">
        <f>B34</f>
        <v>Home-Based</v>
      </c>
      <c r="O34" s="11">
        <f t="shared" ref="O34:W34" si="16">C34/C37</f>
        <v>2.4195559990022448E-2</v>
      </c>
      <c r="P34" s="11">
        <f t="shared" si="16"/>
        <v>2.5573337733047354E-2</v>
      </c>
      <c r="Q34" s="11">
        <f t="shared" si="16"/>
        <v>2.5530145530145529E-2</v>
      </c>
      <c r="R34" s="11">
        <f t="shared" si="16"/>
        <v>2.6438310608579981E-2</v>
      </c>
      <c r="S34" s="11">
        <f t="shared" si="16"/>
        <v>3.0358632193494578E-2</v>
      </c>
      <c r="T34" s="11">
        <f t="shared" si="16"/>
        <v>8.7732273273550876E-2</v>
      </c>
      <c r="U34" s="11">
        <f t="shared" si="16"/>
        <v>6.0419235511713937E-2</v>
      </c>
      <c r="V34" s="11">
        <f t="shared" si="16"/>
        <v>5.0168409856408441E-2</v>
      </c>
      <c r="W34" s="11">
        <f t="shared" si="16"/>
        <v>5.3199268738574043E-2</v>
      </c>
    </row>
    <row r="35" spans="2:23">
      <c r="B35" s="3" t="s">
        <v>114</v>
      </c>
      <c r="C35" s="8">
        <v>378</v>
      </c>
      <c r="D35" s="8">
        <v>348</v>
      </c>
      <c r="E35" s="8">
        <v>337</v>
      </c>
      <c r="F35" s="8">
        <v>337</v>
      </c>
      <c r="G35" s="8">
        <v>348</v>
      </c>
      <c r="H35" s="8">
        <v>443</v>
      </c>
      <c r="I35" s="8">
        <v>446</v>
      </c>
      <c r="J35" s="8">
        <v>428</v>
      </c>
      <c r="K35" s="8">
        <v>443</v>
      </c>
      <c r="N35" s="9" t="str">
        <f>B35</f>
        <v>Private</v>
      </c>
      <c r="O35" s="11">
        <f t="shared" ref="O35:W35" si="17">C35/C37</f>
        <v>6.2858568221501626E-2</v>
      </c>
      <c r="P35" s="11">
        <f t="shared" si="17"/>
        <v>5.7416267942583733E-2</v>
      </c>
      <c r="Q35" s="11">
        <f t="shared" si="17"/>
        <v>5.6049896049896047E-2</v>
      </c>
      <c r="R35" s="11">
        <f t="shared" si="17"/>
        <v>5.6035916195543732E-2</v>
      </c>
      <c r="S35" s="11">
        <f t="shared" si="17"/>
        <v>5.8048373644703923E-2</v>
      </c>
      <c r="T35" s="11">
        <f t="shared" si="17"/>
        <v>8.190810760839419E-2</v>
      </c>
      <c r="U35" s="11">
        <f t="shared" si="17"/>
        <v>7.8562621102695088E-2</v>
      </c>
      <c r="V35" s="11">
        <f t="shared" si="17"/>
        <v>7.5873072150327958E-2</v>
      </c>
      <c r="W35" s="11">
        <f t="shared" si="17"/>
        <v>8.0987202925045701E-2</v>
      </c>
    </row>
    <row r="36" spans="2:23">
      <c r="B36" s="3" t="s">
        <v>115</v>
      </c>
      <c r="C36" s="8">
        <v>5490</v>
      </c>
      <c r="D36" s="8">
        <v>5558</v>
      </c>
      <c r="E36" s="8">
        <v>5522</v>
      </c>
      <c r="F36" s="8">
        <v>5518</v>
      </c>
      <c r="G36" s="8">
        <v>5465</v>
      </c>
      <c r="H36" s="8">
        <v>4491</v>
      </c>
      <c r="I36" s="8">
        <v>4888</v>
      </c>
      <c r="J36" s="8">
        <v>4930</v>
      </c>
      <c r="K36" s="8">
        <v>4736</v>
      </c>
      <c r="N36" s="9" t="str">
        <f>B36</f>
        <v>Public</v>
      </c>
      <c r="O36" s="11">
        <f t="shared" ref="O36:T36" si="18">C36/C37</f>
        <v>0.91294587178847597</v>
      </c>
      <c r="P36" s="11">
        <f t="shared" si="18"/>
        <v>0.91701039432436893</v>
      </c>
      <c r="Q36" s="11">
        <f t="shared" si="18"/>
        <v>0.91841995841995838</v>
      </c>
      <c r="R36" s="11">
        <f t="shared" si="18"/>
        <v>0.91752577319587625</v>
      </c>
      <c r="S36" s="11">
        <f t="shared" si="18"/>
        <v>0.91159299416180151</v>
      </c>
      <c r="T36" s="11">
        <f t="shared" si="18"/>
        <v>0.83035961911805489</v>
      </c>
      <c r="U36" s="11">
        <f>I36/I37</f>
        <v>0.86101814338559102</v>
      </c>
      <c r="V36" s="11">
        <f>J36/J37</f>
        <v>0.87395851799326363</v>
      </c>
      <c r="W36" s="11">
        <f>K36/K37</f>
        <v>0.86581352833638026</v>
      </c>
    </row>
    <row r="37" spans="2:23">
      <c r="B37" s="134" t="s">
        <v>119</v>
      </c>
      <c r="C37" s="135">
        <v>6013.5</v>
      </c>
      <c r="D37" s="135">
        <v>6061</v>
      </c>
      <c r="E37" s="135">
        <v>6012.5</v>
      </c>
      <c r="F37" s="135">
        <v>6014</v>
      </c>
      <c r="G37" s="135">
        <v>5995</v>
      </c>
      <c r="H37" s="135">
        <v>5408.5</v>
      </c>
      <c r="I37" s="135">
        <v>5677</v>
      </c>
      <c r="J37" s="135">
        <v>5641</v>
      </c>
      <c r="K37" s="135">
        <v>5470</v>
      </c>
    </row>
    <row r="38" spans="2:23">
      <c r="B38" s="132" t="s">
        <v>17</v>
      </c>
      <c r="C38" s="133"/>
      <c r="D38" s="133"/>
      <c r="E38" s="133"/>
      <c r="F38" s="133"/>
      <c r="G38" s="133"/>
      <c r="H38" s="133"/>
      <c r="I38" s="133"/>
      <c r="J38" s="133"/>
      <c r="K38" s="133"/>
      <c r="M38" s="1" t="s">
        <v>116</v>
      </c>
      <c r="N38" s="1" t="str">
        <f>B38</f>
        <v>King</v>
      </c>
      <c r="O38" s="1" t="str">
        <f>$C$12</f>
        <v>2015-2016</v>
      </c>
      <c r="P38" s="1" t="str">
        <f>$D$12</f>
        <v>2016-2017</v>
      </c>
      <c r="Q38" s="1" t="str">
        <f>$E$12</f>
        <v>2017-2018</v>
      </c>
      <c r="R38" s="1" t="str">
        <f>$F$12</f>
        <v>2018-2019</v>
      </c>
      <c r="S38" s="1" t="str">
        <f>$G$12</f>
        <v>2019-2020</v>
      </c>
      <c r="T38" s="1" t="str">
        <f>$H$12</f>
        <v>2020-2021</v>
      </c>
      <c r="U38" s="1" t="str">
        <f>$I$12</f>
        <v>2021-2022</v>
      </c>
      <c r="V38" s="1" t="str">
        <f>$J$12</f>
        <v>2022-2023</v>
      </c>
      <c r="W38" s="1" t="str">
        <f>$K$12</f>
        <v>2023-2024</v>
      </c>
    </row>
    <row r="39" spans="2:23">
      <c r="B39" s="3" t="s">
        <v>113</v>
      </c>
      <c r="C39" s="8">
        <v>417</v>
      </c>
      <c r="D39" s="8">
        <v>413</v>
      </c>
      <c r="E39" s="8">
        <v>402</v>
      </c>
      <c r="F39" s="8">
        <v>401</v>
      </c>
      <c r="G39" s="8">
        <v>411</v>
      </c>
      <c r="H39" s="8">
        <v>829</v>
      </c>
      <c r="I39" s="8">
        <v>627</v>
      </c>
      <c r="J39" s="8">
        <v>541.5</v>
      </c>
      <c r="K39" s="8">
        <v>452</v>
      </c>
      <c r="N39" s="9" t="str">
        <f>B39</f>
        <v>Home-Based</v>
      </c>
      <c r="O39" s="11">
        <f t="shared" ref="O39:W39" si="19">C39/C42</f>
        <v>1.6275711330549159E-2</v>
      </c>
      <c r="P39" s="11">
        <f t="shared" si="19"/>
        <v>1.608004983647407E-2</v>
      </c>
      <c r="Q39" s="11">
        <f t="shared" si="19"/>
        <v>1.5517640700995908E-2</v>
      </c>
      <c r="R39" s="11">
        <f t="shared" si="19"/>
        <v>1.5412999192835454E-2</v>
      </c>
      <c r="S39" s="11">
        <f t="shared" si="19"/>
        <v>1.6160742371815036E-2</v>
      </c>
      <c r="T39" s="11">
        <f t="shared" si="19"/>
        <v>3.6289616529504465E-2</v>
      </c>
      <c r="U39" s="11">
        <f t="shared" si="19"/>
        <v>2.5888765019199803E-2</v>
      </c>
      <c r="V39" s="11">
        <f t="shared" si="19"/>
        <v>2.2488942417509396E-2</v>
      </c>
      <c r="W39" s="11">
        <f t="shared" si="19"/>
        <v>1.9658156830339668E-2</v>
      </c>
    </row>
    <row r="40" spans="2:23">
      <c r="B40" s="3" t="s">
        <v>114</v>
      </c>
      <c r="C40" s="8">
        <v>3487</v>
      </c>
      <c r="D40" s="8">
        <v>3437</v>
      </c>
      <c r="E40" s="8">
        <v>3433</v>
      </c>
      <c r="F40" s="8">
        <v>3529</v>
      </c>
      <c r="G40" s="8">
        <v>2677</v>
      </c>
      <c r="H40" s="8">
        <v>2852</v>
      </c>
      <c r="I40" s="8">
        <v>3487</v>
      </c>
      <c r="J40" s="8">
        <v>3665</v>
      </c>
      <c r="K40" s="8">
        <v>3479</v>
      </c>
      <c r="N40" s="9" t="str">
        <f>B40</f>
        <v>Private</v>
      </c>
      <c r="O40" s="11">
        <f t="shared" ref="O40:W40" si="20">C40/C42</f>
        <v>0.1360992935482612</v>
      </c>
      <c r="P40" s="11">
        <f t="shared" si="20"/>
        <v>0.13381871982557234</v>
      </c>
      <c r="Q40" s="11">
        <f t="shared" si="20"/>
        <v>0.13251756349880336</v>
      </c>
      <c r="R40" s="11">
        <f t="shared" si="20"/>
        <v>0.13564208017834492</v>
      </c>
      <c r="S40" s="11">
        <f t="shared" si="20"/>
        <v>0.10526108839257628</v>
      </c>
      <c r="T40" s="11">
        <f t="shared" si="20"/>
        <v>0.12484678690246892</v>
      </c>
      <c r="U40" s="11">
        <f t="shared" si="20"/>
        <v>0.14397786861554979</v>
      </c>
      <c r="V40" s="11">
        <f t="shared" si="20"/>
        <v>0.15221047822746434</v>
      </c>
      <c r="W40" s="11">
        <f t="shared" si="20"/>
        <v>0.15130691949723829</v>
      </c>
    </row>
    <row r="41" spans="2:23">
      <c r="B41" s="3" t="s">
        <v>115</v>
      </c>
      <c r="C41" s="8">
        <v>21717</v>
      </c>
      <c r="D41" s="8">
        <v>21834</v>
      </c>
      <c r="E41" s="8">
        <v>22071</v>
      </c>
      <c r="F41" s="8">
        <v>22087</v>
      </c>
      <c r="G41" s="8">
        <v>22344</v>
      </c>
      <c r="H41" s="8">
        <v>19163</v>
      </c>
      <c r="I41" s="8">
        <v>20105</v>
      </c>
      <c r="J41" s="8">
        <v>19872</v>
      </c>
      <c r="K41" s="8">
        <v>19062</v>
      </c>
      <c r="N41" s="9" t="str">
        <f>B41</f>
        <v>Public</v>
      </c>
      <c r="O41" s="11">
        <f t="shared" ref="O41:W41" si="21">C41/C42</f>
        <v>0.84762499512118961</v>
      </c>
      <c r="P41" s="11">
        <f t="shared" si="21"/>
        <v>0.8501012303379536</v>
      </c>
      <c r="Q41" s="11">
        <f t="shared" si="21"/>
        <v>0.85196479580020068</v>
      </c>
      <c r="R41" s="11">
        <f t="shared" si="21"/>
        <v>0.84894492062881965</v>
      </c>
      <c r="S41" s="11">
        <f t="shared" si="21"/>
        <v>0.87857816923560872</v>
      </c>
      <c r="T41" s="11">
        <f t="shared" si="21"/>
        <v>0.83886359656802667</v>
      </c>
      <c r="U41" s="11">
        <f t="shared" si="21"/>
        <v>0.83013336636525037</v>
      </c>
      <c r="V41" s="11">
        <f t="shared" si="21"/>
        <v>0.82530057935502632</v>
      </c>
      <c r="W41" s="11">
        <f t="shared" si="21"/>
        <v>0.82903492367242204</v>
      </c>
    </row>
    <row r="42" spans="2:23">
      <c r="B42" s="134" t="s">
        <v>120</v>
      </c>
      <c r="C42" s="135">
        <v>25621</v>
      </c>
      <c r="D42" s="135">
        <v>25684</v>
      </c>
      <c r="E42" s="135">
        <v>25906</v>
      </c>
      <c r="F42" s="135">
        <v>26017</v>
      </c>
      <c r="G42" s="135">
        <v>25432</v>
      </c>
      <c r="H42" s="135">
        <v>22844</v>
      </c>
      <c r="I42" s="135">
        <v>24219</v>
      </c>
      <c r="J42" s="135">
        <v>24078.5</v>
      </c>
      <c r="K42" s="135">
        <v>22993</v>
      </c>
    </row>
    <row r="43" spans="2:23">
      <c r="B43" s="132" t="s">
        <v>184</v>
      </c>
      <c r="C43" s="133"/>
      <c r="D43" s="133"/>
      <c r="E43" s="133"/>
      <c r="F43" s="133"/>
      <c r="G43" s="133"/>
      <c r="H43" s="133"/>
      <c r="I43" s="133"/>
      <c r="J43" s="133"/>
      <c r="K43" s="133"/>
      <c r="M43" s="1" t="s">
        <v>116</v>
      </c>
      <c r="N43" s="1" t="str">
        <f>B43</f>
        <v>NE WA (Ferry, Stevens, Lincoln, Pend Orielle)</v>
      </c>
      <c r="O43" s="1" t="str">
        <f>$C$12</f>
        <v>2015-2016</v>
      </c>
      <c r="P43" s="1" t="str">
        <f>$D$12</f>
        <v>2016-2017</v>
      </c>
      <c r="Q43" s="1" t="str">
        <f>$E$12</f>
        <v>2017-2018</v>
      </c>
      <c r="R43" s="1" t="str">
        <f>$F$12</f>
        <v>2018-2019</v>
      </c>
      <c r="S43" s="1" t="str">
        <f>$G$12</f>
        <v>2019-2020</v>
      </c>
      <c r="T43" s="1" t="str">
        <f>$H$12</f>
        <v>2020-2021</v>
      </c>
      <c r="U43" s="1" t="str">
        <f>$I$12</f>
        <v>2021-2022</v>
      </c>
      <c r="V43" s="1" t="str">
        <f>$J$12</f>
        <v>2022-2023</v>
      </c>
      <c r="W43" s="1" t="str">
        <f>$K$12</f>
        <v>2023-2024</v>
      </c>
    </row>
    <row r="44" spans="2:23">
      <c r="B44" s="3" t="s">
        <v>113</v>
      </c>
      <c r="C44" s="8">
        <v>28.5</v>
      </c>
      <c r="D44" s="8">
        <v>19.5</v>
      </c>
      <c r="E44" s="8">
        <v>31.5</v>
      </c>
      <c r="F44" s="8">
        <v>26</v>
      </c>
      <c r="G44" s="8">
        <v>16.5</v>
      </c>
      <c r="H44" s="8">
        <v>63.5</v>
      </c>
      <c r="I44" s="8">
        <v>76</v>
      </c>
      <c r="J44" s="8">
        <v>55</v>
      </c>
      <c r="K44" s="8">
        <v>44</v>
      </c>
      <c r="N44" s="9" t="str">
        <f>B44</f>
        <v>Home-Based</v>
      </c>
      <c r="O44" s="11">
        <f t="shared" ref="O44:W44" si="22">C44/C47</f>
        <v>3.8539553752535496E-2</v>
      </c>
      <c r="P44" s="11">
        <f t="shared" si="22"/>
        <v>2.4059222702035782E-2</v>
      </c>
      <c r="Q44" s="11">
        <f t="shared" si="22"/>
        <v>3.9647577092511016E-2</v>
      </c>
      <c r="R44" s="11">
        <f t="shared" si="22"/>
        <v>3.084223013048636E-2</v>
      </c>
      <c r="S44" s="11">
        <f t="shared" si="22"/>
        <v>2.0382952439777641E-2</v>
      </c>
      <c r="T44" s="11">
        <f t="shared" si="22"/>
        <v>7.7580940745265725E-2</v>
      </c>
      <c r="U44" s="11">
        <f t="shared" si="22"/>
        <v>8.7256027554535015E-2</v>
      </c>
      <c r="V44" s="11">
        <f t="shared" si="22"/>
        <v>6.4252336448598124E-2</v>
      </c>
      <c r="W44" s="11">
        <f t="shared" si="22"/>
        <v>5.4590570719602979E-2</v>
      </c>
    </row>
    <row r="45" spans="2:23">
      <c r="B45" s="3" t="s">
        <v>114</v>
      </c>
      <c r="C45" s="8">
        <v>16</v>
      </c>
      <c r="D45" s="8">
        <v>18</v>
      </c>
      <c r="E45" s="8">
        <v>28</v>
      </c>
      <c r="F45" s="8">
        <v>25</v>
      </c>
      <c r="G45" s="8">
        <v>20</v>
      </c>
      <c r="H45" s="8">
        <v>25</v>
      </c>
      <c r="I45" s="8">
        <v>30</v>
      </c>
      <c r="J45" s="8">
        <v>23</v>
      </c>
      <c r="K45" s="8">
        <v>19</v>
      </c>
      <c r="N45" s="9" t="str">
        <f>B45</f>
        <v>Private</v>
      </c>
      <c r="O45" s="11">
        <f t="shared" ref="O45:W45" si="23">C45/C47</f>
        <v>2.1636240703177823E-2</v>
      </c>
      <c r="P45" s="11">
        <f t="shared" si="23"/>
        <v>2.2208513263417645E-2</v>
      </c>
      <c r="Q45" s="11">
        <f t="shared" si="23"/>
        <v>3.5242290748898682E-2</v>
      </c>
      <c r="R45" s="11">
        <f t="shared" si="23"/>
        <v>2.9655990510083038E-2</v>
      </c>
      <c r="S45" s="11">
        <f t="shared" si="23"/>
        <v>2.4706609017912291E-2</v>
      </c>
      <c r="T45" s="11">
        <f t="shared" si="23"/>
        <v>3.0543677458766034E-2</v>
      </c>
      <c r="U45" s="11">
        <f t="shared" si="23"/>
        <v>3.4443168771526977E-2</v>
      </c>
      <c r="V45" s="11">
        <f t="shared" si="23"/>
        <v>2.6869158878504672E-2</v>
      </c>
      <c r="W45" s="11">
        <f t="shared" si="23"/>
        <v>2.3573200992555832E-2</v>
      </c>
    </row>
    <row r="46" spans="2:23">
      <c r="B46" s="3" t="s">
        <v>115</v>
      </c>
      <c r="C46" s="8">
        <v>695</v>
      </c>
      <c r="D46" s="8">
        <v>773</v>
      </c>
      <c r="E46" s="8">
        <v>735</v>
      </c>
      <c r="F46" s="8">
        <v>792</v>
      </c>
      <c r="G46" s="8">
        <v>773</v>
      </c>
      <c r="H46" s="8">
        <v>730</v>
      </c>
      <c r="I46" s="8">
        <v>765</v>
      </c>
      <c r="J46" s="8">
        <v>778</v>
      </c>
      <c r="K46" s="8">
        <v>743</v>
      </c>
      <c r="N46" s="9" t="str">
        <f>B46</f>
        <v>Public</v>
      </c>
      <c r="O46" s="11">
        <f t="shared" ref="O46:W46" si="24">C46/C47</f>
        <v>0.93982420554428669</v>
      </c>
      <c r="P46" s="11">
        <f t="shared" si="24"/>
        <v>0.95373226403454658</v>
      </c>
      <c r="Q46" s="11">
        <f t="shared" si="24"/>
        <v>0.92511013215859028</v>
      </c>
      <c r="R46" s="11">
        <f t="shared" si="24"/>
        <v>0.93950177935943058</v>
      </c>
      <c r="S46" s="11">
        <f t="shared" si="24"/>
        <v>0.95491043854231006</v>
      </c>
      <c r="T46" s="11">
        <f t="shared" si="24"/>
        <v>0.89187538179596826</v>
      </c>
      <c r="U46" s="11">
        <f t="shared" si="24"/>
        <v>0.87830080367393804</v>
      </c>
      <c r="V46" s="11">
        <f t="shared" si="24"/>
        <v>0.90887850467289721</v>
      </c>
      <c r="W46" s="11">
        <f t="shared" si="24"/>
        <v>0.92183622828784118</v>
      </c>
    </row>
    <row r="47" spans="2:23">
      <c r="B47" s="134" t="s">
        <v>197</v>
      </c>
      <c r="C47" s="135">
        <v>739.5</v>
      </c>
      <c r="D47" s="135">
        <v>810.5</v>
      </c>
      <c r="E47" s="135">
        <v>794.5</v>
      </c>
      <c r="F47" s="135">
        <v>843</v>
      </c>
      <c r="G47" s="135">
        <v>809.5</v>
      </c>
      <c r="H47" s="135">
        <v>818.5</v>
      </c>
      <c r="I47" s="135">
        <v>871</v>
      </c>
      <c r="J47" s="135">
        <v>856</v>
      </c>
      <c r="K47" s="135">
        <v>806</v>
      </c>
      <c r="M47" s="1"/>
      <c r="N47" s="1"/>
      <c r="O47" s="1"/>
      <c r="P47" s="1"/>
      <c r="Q47" s="1"/>
      <c r="R47" s="1"/>
      <c r="S47" s="1"/>
      <c r="T47" s="1"/>
      <c r="U47" s="1"/>
      <c r="V47" s="1"/>
      <c r="W47" s="1"/>
    </row>
    <row r="48" spans="2:23">
      <c r="B48" s="132" t="s">
        <v>27</v>
      </c>
      <c r="C48" s="133"/>
      <c r="D48" s="133"/>
      <c r="E48" s="133"/>
      <c r="F48" s="133"/>
      <c r="G48" s="133"/>
      <c r="H48" s="133"/>
      <c r="I48" s="133"/>
      <c r="J48" s="133"/>
      <c r="K48" s="133"/>
      <c r="M48" s="1" t="s">
        <v>116</v>
      </c>
      <c r="N48" s="1" t="str">
        <f>B48</f>
        <v>Pierce</v>
      </c>
      <c r="O48" s="1" t="str">
        <f>$C$12</f>
        <v>2015-2016</v>
      </c>
      <c r="P48" s="1" t="str">
        <f>$D$12</f>
        <v>2016-2017</v>
      </c>
      <c r="Q48" s="1" t="str">
        <f>$E$12</f>
        <v>2017-2018</v>
      </c>
      <c r="R48" s="1" t="str">
        <f>$F$12</f>
        <v>2018-2019</v>
      </c>
      <c r="S48" s="1" t="str">
        <f>$G$12</f>
        <v>2019-2020</v>
      </c>
      <c r="T48" s="1" t="str">
        <f>$H$12</f>
        <v>2020-2021</v>
      </c>
      <c r="U48" s="1" t="str">
        <f>$I$12</f>
        <v>2021-2022</v>
      </c>
      <c r="V48" s="1" t="str">
        <f>$J$12</f>
        <v>2022-2023</v>
      </c>
      <c r="W48" s="1" t="str">
        <f>$K$12</f>
        <v>2023-2024</v>
      </c>
    </row>
    <row r="49" spans="2:23">
      <c r="B49" s="3" t="s">
        <v>113</v>
      </c>
      <c r="C49" s="8">
        <v>276</v>
      </c>
      <c r="D49" s="8">
        <v>290</v>
      </c>
      <c r="E49" s="8">
        <v>290</v>
      </c>
      <c r="F49" s="8">
        <v>274.5</v>
      </c>
      <c r="G49" s="8">
        <v>306</v>
      </c>
      <c r="H49" s="8">
        <v>664.5</v>
      </c>
      <c r="I49" s="8">
        <v>472.99999999999994</v>
      </c>
      <c r="J49" s="8">
        <v>428.00000000000006</v>
      </c>
      <c r="K49" s="8">
        <v>400</v>
      </c>
      <c r="N49" s="9" t="str">
        <f>B49</f>
        <v>Home-Based</v>
      </c>
      <c r="O49" s="11">
        <f t="shared" ref="O49:W49" si="25">C49/C52</f>
        <v>2.5152647407272397E-2</v>
      </c>
      <c r="P49" s="11">
        <f t="shared" si="25"/>
        <v>2.605570530098832E-2</v>
      </c>
      <c r="Q49" s="11">
        <f t="shared" si="25"/>
        <v>2.5713779038836673E-2</v>
      </c>
      <c r="R49" s="11">
        <f t="shared" si="25"/>
        <v>2.4002098544135007E-2</v>
      </c>
      <c r="S49" s="11">
        <f t="shared" si="25"/>
        <v>2.6349780418496511E-2</v>
      </c>
      <c r="T49" s="11">
        <f t="shared" si="25"/>
        <v>6.5016388630693214E-2</v>
      </c>
      <c r="U49" s="11">
        <f t="shared" si="25"/>
        <v>4.1385948026948984E-2</v>
      </c>
      <c r="V49" s="11">
        <f t="shared" si="25"/>
        <v>3.87400434467777E-2</v>
      </c>
      <c r="W49" s="11">
        <f t="shared" si="25"/>
        <v>3.8048130885570249E-2</v>
      </c>
    </row>
    <row r="50" spans="2:23">
      <c r="B50" s="3" t="s">
        <v>114</v>
      </c>
      <c r="C50" s="8">
        <v>652</v>
      </c>
      <c r="D50" s="8">
        <v>625</v>
      </c>
      <c r="E50" s="8">
        <v>680</v>
      </c>
      <c r="F50" s="8">
        <v>705</v>
      </c>
      <c r="G50" s="8">
        <v>580</v>
      </c>
      <c r="H50" s="8">
        <v>563</v>
      </c>
      <c r="I50" s="8">
        <v>859</v>
      </c>
      <c r="J50" s="8">
        <v>756</v>
      </c>
      <c r="K50" s="8">
        <v>780</v>
      </c>
      <c r="N50" s="9" t="str">
        <f>B50</f>
        <v>Private</v>
      </c>
      <c r="O50" s="11">
        <f t="shared" ref="O50:W50" si="26">C50/C52</f>
        <v>5.9418572860657978E-2</v>
      </c>
      <c r="P50" s="11">
        <f t="shared" si="26"/>
        <v>5.6154537286612759E-2</v>
      </c>
      <c r="Q50" s="11">
        <f t="shared" si="26"/>
        <v>6.0294378435892887E-2</v>
      </c>
      <c r="R50" s="11">
        <f t="shared" si="26"/>
        <v>6.1644733965811216E-2</v>
      </c>
      <c r="S50" s="11">
        <f t="shared" si="26"/>
        <v>4.9944028244209078E-2</v>
      </c>
      <c r="T50" s="11">
        <f t="shared" si="26"/>
        <v>5.5085367643461669E-2</v>
      </c>
      <c r="U50" s="11">
        <f t="shared" si="26"/>
        <v>7.5159681511943299E-2</v>
      </c>
      <c r="V50" s="11">
        <f t="shared" si="26"/>
        <v>6.8428674873280235E-2</v>
      </c>
      <c r="W50" s="11">
        <f t="shared" si="26"/>
        <v>7.4193855226861977E-2</v>
      </c>
    </row>
    <row r="51" spans="2:23">
      <c r="B51" s="3" t="s">
        <v>115</v>
      </c>
      <c r="C51" s="8">
        <v>10045</v>
      </c>
      <c r="D51" s="8">
        <v>10215</v>
      </c>
      <c r="E51" s="8">
        <v>10308</v>
      </c>
      <c r="F51" s="8">
        <v>10457</v>
      </c>
      <c r="G51" s="8">
        <v>10727</v>
      </c>
      <c r="H51" s="8">
        <v>8993</v>
      </c>
      <c r="I51" s="8">
        <v>10097</v>
      </c>
      <c r="J51" s="8">
        <v>9864</v>
      </c>
      <c r="K51" s="8">
        <v>9333</v>
      </c>
      <c r="N51" s="9" t="str">
        <f>B51</f>
        <v>Public</v>
      </c>
      <c r="O51" s="11">
        <f t="shared" ref="O51:W51" si="27">C51/C52</f>
        <v>0.9154287797320696</v>
      </c>
      <c r="P51" s="11">
        <f t="shared" si="27"/>
        <v>0.91778975741239888</v>
      </c>
      <c r="Q51" s="11">
        <f t="shared" si="27"/>
        <v>0.91399184252527044</v>
      </c>
      <c r="R51" s="11">
        <f t="shared" si="27"/>
        <v>0.9143531674900538</v>
      </c>
      <c r="S51" s="11">
        <f t="shared" si="27"/>
        <v>0.92370619133729437</v>
      </c>
      <c r="T51" s="11">
        <f t="shared" si="27"/>
        <v>0.87989824372584513</v>
      </c>
      <c r="U51" s="11">
        <f t="shared" si="27"/>
        <v>0.88345437046110775</v>
      </c>
      <c r="V51" s="11">
        <f t="shared" si="27"/>
        <v>0.89283128167994208</v>
      </c>
      <c r="W51" s="11">
        <f t="shared" si="27"/>
        <v>0.88775801388756781</v>
      </c>
    </row>
    <row r="52" spans="2:23">
      <c r="B52" s="134" t="s">
        <v>121</v>
      </c>
      <c r="C52" s="135">
        <v>10973</v>
      </c>
      <c r="D52" s="135">
        <v>11130</v>
      </c>
      <c r="E52" s="135">
        <v>11278</v>
      </c>
      <c r="F52" s="135">
        <v>11436.5</v>
      </c>
      <c r="G52" s="135">
        <v>11613</v>
      </c>
      <c r="H52" s="135">
        <v>10220.5</v>
      </c>
      <c r="I52" s="135">
        <v>11429</v>
      </c>
      <c r="J52" s="135">
        <v>11048</v>
      </c>
      <c r="K52" s="135">
        <v>10513</v>
      </c>
      <c r="M52" s="1"/>
      <c r="N52" s="1"/>
      <c r="O52" s="1"/>
      <c r="P52" s="1"/>
      <c r="Q52" s="1"/>
      <c r="R52" s="1"/>
      <c r="S52" s="1"/>
      <c r="T52" s="1"/>
      <c r="U52" s="1"/>
      <c r="V52" s="1"/>
      <c r="W52" s="1"/>
    </row>
    <row r="53" spans="2:23">
      <c r="B53" s="132" t="s">
        <v>224</v>
      </c>
      <c r="C53" s="133"/>
      <c r="D53" s="133"/>
      <c r="E53" s="133"/>
      <c r="F53" s="133"/>
      <c r="G53" s="133"/>
      <c r="H53" s="133"/>
      <c r="I53" s="133"/>
      <c r="J53" s="133"/>
      <c r="K53" s="133"/>
      <c r="M53" s="1" t="s">
        <v>116</v>
      </c>
      <c r="N53" s="1" t="str">
        <f>B53</f>
        <v>Rural SW WA (Cowlitz-Grays Harbor -Lewis - Mason -Pacific-Wahkiakum)</v>
      </c>
      <c r="O53" s="1" t="str">
        <f>$C$12</f>
        <v>2015-2016</v>
      </c>
      <c r="P53" s="1" t="str">
        <f>$D$12</f>
        <v>2016-2017</v>
      </c>
      <c r="Q53" s="1" t="str">
        <f>$E$12</f>
        <v>2017-2018</v>
      </c>
      <c r="R53" s="1" t="str">
        <f>$F$12</f>
        <v>2018-2019</v>
      </c>
      <c r="S53" s="1" t="str">
        <f>$G$12</f>
        <v>2019-2020</v>
      </c>
      <c r="T53" s="1" t="str">
        <f>$H$12</f>
        <v>2020-2021</v>
      </c>
      <c r="U53" s="1" t="str">
        <f>$I$12</f>
        <v>2021-2022</v>
      </c>
      <c r="V53" s="1" t="str">
        <f>$J$12</f>
        <v>2022-2023</v>
      </c>
      <c r="W53" s="1" t="str">
        <f>$K$12</f>
        <v>2023-2024</v>
      </c>
    </row>
    <row r="54" spans="2:23">
      <c r="B54" s="3" t="s">
        <v>113</v>
      </c>
      <c r="C54" s="8">
        <v>134.5</v>
      </c>
      <c r="D54" s="8">
        <v>132.5</v>
      </c>
      <c r="E54" s="8">
        <v>139</v>
      </c>
      <c r="F54" s="8">
        <v>144</v>
      </c>
      <c r="G54" s="8">
        <v>131</v>
      </c>
      <c r="H54" s="8">
        <v>269</v>
      </c>
      <c r="I54" s="8">
        <v>245</v>
      </c>
      <c r="J54" s="8">
        <v>195</v>
      </c>
      <c r="K54" s="8">
        <v>185</v>
      </c>
      <c r="N54" s="9" t="str">
        <f>B54</f>
        <v>Home-Based</v>
      </c>
      <c r="O54" s="11">
        <f t="shared" ref="O54:W54" si="28">C54/C57</f>
        <v>3.3238601260348451E-2</v>
      </c>
      <c r="P54" s="11">
        <f t="shared" si="28"/>
        <v>3.2841739992564137E-2</v>
      </c>
      <c r="Q54" s="11">
        <f t="shared" si="28"/>
        <v>3.4152334152334152E-2</v>
      </c>
      <c r="R54" s="11">
        <f t="shared" si="28"/>
        <v>3.4615384615384617E-2</v>
      </c>
      <c r="S54" s="11">
        <f t="shared" si="28"/>
        <v>3.1873479318734792E-2</v>
      </c>
      <c r="T54" s="11">
        <f t="shared" si="28"/>
        <v>6.9080636877247054E-2</v>
      </c>
      <c r="U54" s="11">
        <f t="shared" si="28"/>
        <v>5.6976744186046514E-2</v>
      </c>
      <c r="V54" s="11">
        <f t="shared" si="28"/>
        <v>4.8267326732673269E-2</v>
      </c>
      <c r="W54" s="11">
        <f t="shared" si="28"/>
        <v>4.7668126771450658E-2</v>
      </c>
    </row>
    <row r="55" spans="2:23">
      <c r="B55" s="3" t="s">
        <v>114</v>
      </c>
      <c r="C55" s="8">
        <v>130</v>
      </c>
      <c r="D55" s="8">
        <v>109</v>
      </c>
      <c r="E55" s="8">
        <v>94</v>
      </c>
      <c r="F55" s="8">
        <v>127</v>
      </c>
      <c r="G55" s="8">
        <v>87</v>
      </c>
      <c r="H55" s="8">
        <v>92</v>
      </c>
      <c r="I55" s="8">
        <v>150</v>
      </c>
      <c r="J55" s="8">
        <v>146</v>
      </c>
      <c r="K55" s="8">
        <v>130</v>
      </c>
      <c r="N55" s="9" t="str">
        <f>B55</f>
        <v>Private</v>
      </c>
      <c r="O55" s="11">
        <f t="shared" ref="O55:W55" si="29">C55/C57</f>
        <v>3.2126529099221549E-2</v>
      </c>
      <c r="P55" s="11">
        <f t="shared" si="29"/>
        <v>2.7016978559920683E-2</v>
      </c>
      <c r="Q55" s="11">
        <f t="shared" si="29"/>
        <v>2.3095823095823097E-2</v>
      </c>
      <c r="R55" s="11">
        <f t="shared" si="29"/>
        <v>3.0528846153846153E-2</v>
      </c>
      <c r="S55" s="11">
        <f t="shared" si="29"/>
        <v>2.1167883211678833E-2</v>
      </c>
      <c r="T55" s="11">
        <f t="shared" si="29"/>
        <v>2.3626091422701591E-2</v>
      </c>
      <c r="U55" s="11">
        <f t="shared" si="29"/>
        <v>3.4883720930232558E-2</v>
      </c>
      <c r="V55" s="11">
        <f t="shared" si="29"/>
        <v>3.6138613861386136E-2</v>
      </c>
      <c r="W55" s="11">
        <f t="shared" si="29"/>
        <v>3.3496521515073437E-2</v>
      </c>
    </row>
    <row r="56" spans="2:23">
      <c r="B56" s="3" t="s">
        <v>115</v>
      </c>
      <c r="C56" s="8">
        <v>3782</v>
      </c>
      <c r="D56" s="8">
        <v>3793</v>
      </c>
      <c r="E56" s="8">
        <v>3837</v>
      </c>
      <c r="F56" s="8">
        <v>3889</v>
      </c>
      <c r="G56" s="8">
        <v>3892</v>
      </c>
      <c r="H56" s="8">
        <v>3533</v>
      </c>
      <c r="I56" s="8">
        <v>3905</v>
      </c>
      <c r="J56" s="8">
        <v>3699</v>
      </c>
      <c r="K56" s="8">
        <v>3566</v>
      </c>
      <c r="N56" s="9" t="str">
        <f>B56</f>
        <v>Public</v>
      </c>
      <c r="O56" s="11">
        <f t="shared" ref="O56:W56" si="30">C56/C57</f>
        <v>0.93463486964042997</v>
      </c>
      <c r="P56" s="11">
        <f t="shared" si="30"/>
        <v>0.94014128144751519</v>
      </c>
      <c r="Q56" s="11">
        <f t="shared" si="30"/>
        <v>0.94275184275184276</v>
      </c>
      <c r="R56" s="11">
        <f t="shared" si="30"/>
        <v>0.93485576923076918</v>
      </c>
      <c r="S56" s="11">
        <f t="shared" si="30"/>
        <v>0.94695863746958642</v>
      </c>
      <c r="T56" s="11">
        <f t="shared" si="30"/>
        <v>0.90729327170005136</v>
      </c>
      <c r="U56" s="11">
        <f t="shared" si="30"/>
        <v>0.9081395348837209</v>
      </c>
      <c r="V56" s="11">
        <f t="shared" si="30"/>
        <v>0.91559405940594063</v>
      </c>
      <c r="W56" s="11">
        <f t="shared" si="30"/>
        <v>0.91883535171347586</v>
      </c>
    </row>
    <row r="57" spans="2:23">
      <c r="B57" s="134" t="s">
        <v>226</v>
      </c>
      <c r="C57" s="135">
        <v>4046.5</v>
      </c>
      <c r="D57" s="135">
        <v>4034.5</v>
      </c>
      <c r="E57" s="135">
        <v>4070</v>
      </c>
      <c r="F57" s="135">
        <v>4160</v>
      </c>
      <c r="G57" s="135">
        <v>4110</v>
      </c>
      <c r="H57" s="135">
        <v>3894</v>
      </c>
      <c r="I57" s="135">
        <v>4300</v>
      </c>
      <c r="J57" s="135">
        <v>4040</v>
      </c>
      <c r="K57" s="135">
        <v>3881</v>
      </c>
      <c r="O57" s="11"/>
      <c r="P57" s="11"/>
      <c r="Q57" s="11"/>
      <c r="R57" s="11"/>
      <c r="S57" s="11"/>
      <c r="T57" s="11"/>
      <c r="U57" s="11"/>
      <c r="V57" s="11"/>
      <c r="W57" s="11"/>
    </row>
    <row r="58" spans="2:23">
      <c r="B58" s="132" t="s">
        <v>185</v>
      </c>
      <c r="C58" s="133"/>
      <c r="D58" s="133"/>
      <c r="E58" s="133"/>
      <c r="F58" s="133"/>
      <c r="G58" s="133"/>
      <c r="H58" s="133"/>
      <c r="I58" s="133"/>
      <c r="J58" s="133"/>
      <c r="K58" s="133"/>
      <c r="M58" s="1" t="s">
        <v>116</v>
      </c>
      <c r="N58" s="1" t="str">
        <f>B58</f>
        <v>SE WA (Adams-Asotin-Columia-Garfield-Walla Walla-Whitman)</v>
      </c>
      <c r="O58" s="1" t="str">
        <f>$C$12</f>
        <v>2015-2016</v>
      </c>
      <c r="P58" s="1" t="str">
        <f>$D$12</f>
        <v>2016-2017</v>
      </c>
      <c r="Q58" s="1" t="str">
        <f>$E$12</f>
        <v>2017-2018</v>
      </c>
      <c r="R58" s="1" t="str">
        <f>$F$12</f>
        <v>2018-2019</v>
      </c>
      <c r="S58" s="1" t="str">
        <f>$G$12</f>
        <v>2019-2020</v>
      </c>
      <c r="T58" s="1" t="str">
        <f>$H$12</f>
        <v>2020-2021</v>
      </c>
      <c r="U58" s="1" t="str">
        <f>$I$12</f>
        <v>2021-2022</v>
      </c>
      <c r="V58" s="1" t="str">
        <f>$J$12</f>
        <v>2022-2023</v>
      </c>
      <c r="W58" s="1" t="str">
        <f>$K$12</f>
        <v>2023-2024</v>
      </c>
    </row>
    <row r="59" spans="2:23">
      <c r="B59" s="3" t="s">
        <v>113</v>
      </c>
      <c r="C59" s="8">
        <v>38.5</v>
      </c>
      <c r="D59" s="8">
        <v>39</v>
      </c>
      <c r="E59" s="8">
        <v>37.5</v>
      </c>
      <c r="F59" s="8">
        <v>26</v>
      </c>
      <c r="G59" s="8">
        <v>4.5</v>
      </c>
      <c r="H59" s="8">
        <v>90.5</v>
      </c>
      <c r="I59" s="8">
        <v>66.5</v>
      </c>
      <c r="J59" s="8">
        <v>46.5</v>
      </c>
      <c r="K59" s="8">
        <v>58.5</v>
      </c>
      <c r="N59" s="9" t="str">
        <f>B59</f>
        <v>Home-Based</v>
      </c>
      <c r="O59" s="11">
        <f t="shared" ref="O59:W59" si="31">C59/C62</f>
        <v>2.0793950850661626E-2</v>
      </c>
      <c r="P59" s="11">
        <f t="shared" si="31"/>
        <v>2.0323084940072955E-2</v>
      </c>
      <c r="Q59" s="11">
        <f t="shared" si="31"/>
        <v>2.0666850372003307E-2</v>
      </c>
      <c r="R59" s="11">
        <f t="shared" si="31"/>
        <v>1.4061654948620876E-2</v>
      </c>
      <c r="S59" s="11">
        <f t="shared" si="31"/>
        <v>2.4317751958930021E-3</v>
      </c>
      <c r="T59" s="11">
        <f t="shared" si="31"/>
        <v>5.34711964549483E-2</v>
      </c>
      <c r="U59" s="11">
        <f t="shared" si="31"/>
        <v>3.732809430255403E-2</v>
      </c>
      <c r="V59" s="11">
        <f t="shared" si="31"/>
        <v>2.6503277286976348E-2</v>
      </c>
      <c r="W59" s="11">
        <f t="shared" si="31"/>
        <v>3.442188879082083E-2</v>
      </c>
    </row>
    <row r="60" spans="2:23">
      <c r="B60" s="3" t="s">
        <v>114</v>
      </c>
      <c r="C60" s="8">
        <v>100</v>
      </c>
      <c r="D60" s="8">
        <v>123</v>
      </c>
      <c r="E60" s="8">
        <v>116</v>
      </c>
      <c r="F60" s="8">
        <v>100</v>
      </c>
      <c r="G60" s="8">
        <v>119</v>
      </c>
      <c r="H60" s="8">
        <v>93</v>
      </c>
      <c r="I60" s="8">
        <v>139</v>
      </c>
      <c r="J60" s="8">
        <v>107</v>
      </c>
      <c r="K60" s="8">
        <v>130</v>
      </c>
      <c r="N60" s="9" t="str">
        <f>B60</f>
        <v>Private</v>
      </c>
      <c r="O60" s="11">
        <f t="shared" ref="O60:W60" si="32">C60/C62</f>
        <v>5.4010261949770454E-2</v>
      </c>
      <c r="P60" s="11">
        <f t="shared" si="32"/>
        <v>6.4095883272537776E-2</v>
      </c>
      <c r="Q60" s="11">
        <f t="shared" si="32"/>
        <v>6.3929457150730229E-2</v>
      </c>
      <c r="R60" s="11">
        <f t="shared" si="32"/>
        <v>5.4083288263926443E-2</v>
      </c>
      <c r="S60" s="11">
        <f t="shared" si="32"/>
        <v>6.4306944069170494E-2</v>
      </c>
      <c r="T60" s="11">
        <f t="shared" si="32"/>
        <v>5.4948301329394385E-2</v>
      </c>
      <c r="U60" s="11">
        <f t="shared" si="32"/>
        <v>7.8024136963233237E-2</v>
      </c>
      <c r="V60" s="11">
        <f t="shared" si="32"/>
        <v>6.0986035907665999E-2</v>
      </c>
      <c r="W60" s="11">
        <f t="shared" si="32"/>
        <v>7.6493086201824059E-2</v>
      </c>
    </row>
    <row r="61" spans="2:23">
      <c r="B61" s="3" t="s">
        <v>115</v>
      </c>
      <c r="C61" s="8">
        <v>1713</v>
      </c>
      <c r="D61" s="8">
        <v>1757</v>
      </c>
      <c r="E61" s="8">
        <v>1661</v>
      </c>
      <c r="F61" s="8">
        <v>1723</v>
      </c>
      <c r="G61" s="8">
        <v>1727</v>
      </c>
      <c r="H61" s="8">
        <v>1509</v>
      </c>
      <c r="I61" s="8">
        <v>1576</v>
      </c>
      <c r="J61" s="8">
        <v>1601</v>
      </c>
      <c r="K61" s="8">
        <v>1511</v>
      </c>
      <c r="N61" s="9" t="str">
        <f>B61</f>
        <v>Public</v>
      </c>
      <c r="O61" s="11">
        <f t="shared" ref="O61:W61" si="33">C61/C62</f>
        <v>0.92519578719956796</v>
      </c>
      <c r="P61" s="11">
        <f t="shared" si="33"/>
        <v>0.91558103178738925</v>
      </c>
      <c r="Q61" s="11">
        <f t="shared" si="33"/>
        <v>0.9154036924772665</v>
      </c>
      <c r="R61" s="11">
        <f t="shared" si="33"/>
        <v>0.93185505678745273</v>
      </c>
      <c r="S61" s="11">
        <f t="shared" si="33"/>
        <v>0.93326128073493653</v>
      </c>
      <c r="T61" s="11">
        <f t="shared" si="33"/>
        <v>0.89158050221565732</v>
      </c>
      <c r="U61" s="11">
        <f t="shared" si="33"/>
        <v>0.88464776873421269</v>
      </c>
      <c r="V61" s="11">
        <f t="shared" si="33"/>
        <v>0.91251068680535763</v>
      </c>
      <c r="W61" s="11">
        <f t="shared" si="33"/>
        <v>0.88908502500735509</v>
      </c>
    </row>
    <row r="62" spans="2:23">
      <c r="B62" s="134" t="s">
        <v>198</v>
      </c>
      <c r="C62" s="135">
        <v>1851.5</v>
      </c>
      <c r="D62" s="135">
        <v>1919</v>
      </c>
      <c r="E62" s="135">
        <v>1814.5</v>
      </c>
      <c r="F62" s="135">
        <v>1849</v>
      </c>
      <c r="G62" s="135">
        <v>1850.5</v>
      </c>
      <c r="H62" s="135">
        <v>1692.5</v>
      </c>
      <c r="I62" s="135">
        <v>1781.5</v>
      </c>
      <c r="J62" s="135">
        <v>1754.5</v>
      </c>
      <c r="K62" s="135">
        <v>1699.5</v>
      </c>
      <c r="O62" s="11"/>
      <c r="P62" s="11"/>
      <c r="Q62" s="11"/>
      <c r="R62" s="11"/>
      <c r="S62" s="11"/>
      <c r="T62" s="11"/>
      <c r="U62" s="11"/>
      <c r="V62" s="11"/>
      <c r="W62" s="11"/>
    </row>
    <row r="63" spans="2:23">
      <c r="B63" s="132" t="s">
        <v>225</v>
      </c>
      <c r="C63" s="133"/>
      <c r="D63" s="133"/>
      <c r="E63" s="133"/>
      <c r="F63" s="133"/>
      <c r="G63" s="133"/>
      <c r="H63" s="133"/>
      <c r="I63" s="133"/>
      <c r="J63" s="133"/>
      <c r="K63" s="133"/>
      <c r="M63" s="1" t="s">
        <v>116</v>
      </c>
      <c r="N63" s="1" t="str">
        <f>B63</f>
        <v>Skagit-San Juan -Island</v>
      </c>
      <c r="O63" s="1" t="str">
        <f>$C$12</f>
        <v>2015-2016</v>
      </c>
      <c r="P63" s="1" t="str">
        <f>$D$12</f>
        <v>2016-2017</v>
      </c>
      <c r="Q63" s="1" t="str">
        <f>$E$12</f>
        <v>2017-2018</v>
      </c>
      <c r="R63" s="1" t="str">
        <f>$F$12</f>
        <v>2018-2019</v>
      </c>
      <c r="S63" s="1" t="str">
        <f>$G$12</f>
        <v>2019-2020</v>
      </c>
      <c r="T63" s="1" t="str">
        <f>$H$12</f>
        <v>2020-2021</v>
      </c>
      <c r="U63" s="1" t="str">
        <f>$I$12</f>
        <v>2021-2022</v>
      </c>
      <c r="V63" s="1" t="str">
        <f>$J$12</f>
        <v>2022-2023</v>
      </c>
      <c r="W63" s="1" t="str">
        <f>$K$12</f>
        <v>2023-2024</v>
      </c>
    </row>
    <row r="64" spans="2:23">
      <c r="B64" s="3" t="s">
        <v>113</v>
      </c>
      <c r="C64" s="8">
        <v>98</v>
      </c>
      <c r="D64" s="8">
        <v>92</v>
      </c>
      <c r="E64" s="8">
        <v>113</v>
      </c>
      <c r="F64" s="8">
        <v>121</v>
      </c>
      <c r="G64" s="8">
        <v>128</v>
      </c>
      <c r="H64" s="8">
        <v>202.5</v>
      </c>
      <c r="I64" s="8">
        <v>173.5</v>
      </c>
      <c r="J64" s="8">
        <v>133.5</v>
      </c>
      <c r="K64" s="8">
        <v>141</v>
      </c>
      <c r="N64" s="9" t="str">
        <f>B64</f>
        <v>Home-Based</v>
      </c>
      <c r="O64" s="11">
        <f t="shared" ref="O64:W64" si="34">C64/C67</f>
        <v>4.0395713107996702E-2</v>
      </c>
      <c r="P64" s="11">
        <f t="shared" si="34"/>
        <v>3.7277147487844407E-2</v>
      </c>
      <c r="Q64" s="11">
        <f t="shared" si="34"/>
        <v>4.6273546273546275E-2</v>
      </c>
      <c r="R64" s="11">
        <f t="shared" si="34"/>
        <v>5.0020669698222407E-2</v>
      </c>
      <c r="S64" s="11">
        <f t="shared" si="34"/>
        <v>5.0453291288923924E-2</v>
      </c>
      <c r="T64" s="11">
        <f t="shared" si="34"/>
        <v>9.3382522480977628E-2</v>
      </c>
      <c r="U64" s="11">
        <f t="shared" si="34"/>
        <v>7.3006522196507467E-2</v>
      </c>
      <c r="V64" s="11">
        <f t="shared" si="34"/>
        <v>5.740700924532359E-2</v>
      </c>
      <c r="W64" s="11">
        <f t="shared" si="34"/>
        <v>6.6228276186002813E-2</v>
      </c>
    </row>
    <row r="65" spans="2:23">
      <c r="B65" s="3" t="s">
        <v>114</v>
      </c>
      <c r="C65" s="8">
        <v>138</v>
      </c>
      <c r="D65" s="8">
        <v>140</v>
      </c>
      <c r="E65" s="8">
        <v>142</v>
      </c>
      <c r="F65" s="8">
        <v>161</v>
      </c>
      <c r="G65" s="8">
        <v>130</v>
      </c>
      <c r="H65" s="8">
        <v>94</v>
      </c>
      <c r="I65" s="8">
        <v>173</v>
      </c>
      <c r="J65" s="8">
        <v>171</v>
      </c>
      <c r="K65" s="8">
        <v>167</v>
      </c>
      <c r="N65" s="9" t="str">
        <f>B65</f>
        <v>Private</v>
      </c>
      <c r="O65" s="11">
        <f t="shared" ref="O65:W65" si="35">C65/C67</f>
        <v>5.688375927452597E-2</v>
      </c>
      <c r="P65" s="11">
        <f t="shared" si="35"/>
        <v>5.6726094003241488E-2</v>
      </c>
      <c r="Q65" s="11">
        <f t="shared" si="35"/>
        <v>5.8149058149058151E-2</v>
      </c>
      <c r="R65" s="11">
        <f t="shared" si="35"/>
        <v>6.6556428276147162E-2</v>
      </c>
      <c r="S65" s="11">
        <f t="shared" si="35"/>
        <v>5.1241623965313364E-2</v>
      </c>
      <c r="T65" s="11">
        <f t="shared" si="35"/>
        <v>4.3347936361540232E-2</v>
      </c>
      <c r="U65" s="11">
        <f t="shared" si="35"/>
        <v>7.2796128760782661E-2</v>
      </c>
      <c r="V65" s="11">
        <f t="shared" si="35"/>
        <v>7.3532573640077398E-2</v>
      </c>
      <c r="W65" s="11">
        <f t="shared" si="35"/>
        <v>7.8440582433067174E-2</v>
      </c>
    </row>
    <row r="66" spans="2:23">
      <c r="B66" s="3" t="s">
        <v>115</v>
      </c>
      <c r="C66" s="8">
        <v>2190</v>
      </c>
      <c r="D66" s="8">
        <v>2236</v>
      </c>
      <c r="E66" s="8">
        <v>2187</v>
      </c>
      <c r="F66" s="8">
        <v>2137</v>
      </c>
      <c r="G66" s="8">
        <v>2279</v>
      </c>
      <c r="H66" s="8">
        <v>1872</v>
      </c>
      <c r="I66" s="8">
        <v>2030</v>
      </c>
      <c r="J66" s="8">
        <v>2021</v>
      </c>
      <c r="K66" s="8">
        <v>1821</v>
      </c>
      <c r="N66" s="9" t="str">
        <f>B66</f>
        <v>Public</v>
      </c>
      <c r="O66" s="11">
        <f t="shared" ref="O66:W66" si="36">C66/C67</f>
        <v>0.90272052761747734</v>
      </c>
      <c r="P66" s="11">
        <f t="shared" si="36"/>
        <v>0.90599675850891415</v>
      </c>
      <c r="Q66" s="11">
        <f t="shared" si="36"/>
        <v>0.89557739557739557</v>
      </c>
      <c r="R66" s="11">
        <f t="shared" si="36"/>
        <v>0.88342290202563045</v>
      </c>
      <c r="S66" s="11">
        <f t="shared" si="36"/>
        <v>0.89830508474576276</v>
      </c>
      <c r="T66" s="11">
        <f t="shared" si="36"/>
        <v>0.86326954115748211</v>
      </c>
      <c r="U66" s="11">
        <f t="shared" si="36"/>
        <v>0.85419734904270983</v>
      </c>
      <c r="V66" s="11">
        <f t="shared" si="36"/>
        <v>0.86906041711459903</v>
      </c>
      <c r="W66" s="11">
        <f t="shared" si="36"/>
        <v>0.85533114138093003</v>
      </c>
    </row>
    <row r="67" spans="2:23">
      <c r="B67" s="134" t="s">
        <v>227</v>
      </c>
      <c r="C67" s="135">
        <v>2426</v>
      </c>
      <c r="D67" s="135">
        <v>2468</v>
      </c>
      <c r="E67" s="135">
        <v>2442</v>
      </c>
      <c r="F67" s="135">
        <v>2419</v>
      </c>
      <c r="G67" s="135">
        <v>2537</v>
      </c>
      <c r="H67" s="135">
        <v>2168.5</v>
      </c>
      <c r="I67" s="135">
        <v>2376.5</v>
      </c>
      <c r="J67" s="135">
        <v>2325.5</v>
      </c>
      <c r="K67" s="135">
        <v>2129</v>
      </c>
      <c r="O67" s="11"/>
      <c r="P67" s="11"/>
      <c r="Q67" s="11"/>
      <c r="R67" s="11"/>
      <c r="S67" s="11"/>
      <c r="T67" s="11"/>
      <c r="U67" s="11"/>
      <c r="V67" s="11"/>
      <c r="W67" s="11"/>
    </row>
    <row r="68" spans="2:23">
      <c r="B68" s="132" t="s">
        <v>31</v>
      </c>
      <c r="C68" s="133"/>
      <c r="D68" s="133"/>
      <c r="E68" s="133"/>
      <c r="F68" s="133"/>
      <c r="G68" s="133"/>
      <c r="H68" s="133"/>
      <c r="I68" s="133"/>
      <c r="J68" s="133"/>
      <c r="K68" s="133"/>
      <c r="M68" s="1" t="s">
        <v>116</v>
      </c>
      <c r="N68" s="1" t="str">
        <f>B68</f>
        <v>Snohomish</v>
      </c>
      <c r="O68" s="1" t="str">
        <f>$C$12</f>
        <v>2015-2016</v>
      </c>
      <c r="P68" s="1" t="str">
        <f>$D$12</f>
        <v>2016-2017</v>
      </c>
      <c r="Q68" s="1" t="str">
        <f>$E$12</f>
        <v>2017-2018</v>
      </c>
      <c r="R68" s="1" t="str">
        <f>$F$12</f>
        <v>2018-2019</v>
      </c>
      <c r="S68" s="1" t="str">
        <f>$G$12</f>
        <v>2019-2020</v>
      </c>
      <c r="T68" s="1" t="str">
        <f>$H$12</f>
        <v>2020-2021</v>
      </c>
      <c r="U68" s="1" t="str">
        <f>$I$12</f>
        <v>2021-2022</v>
      </c>
      <c r="V68" s="1" t="str">
        <f>$J$12</f>
        <v>2022-2023</v>
      </c>
      <c r="W68" s="1" t="str">
        <f>$K$12</f>
        <v>2023-2024</v>
      </c>
    </row>
    <row r="69" spans="2:23">
      <c r="B69" s="3" t="s">
        <v>113</v>
      </c>
      <c r="C69" s="8">
        <v>245</v>
      </c>
      <c r="D69" s="8">
        <v>217</v>
      </c>
      <c r="E69" s="8">
        <v>247.5</v>
      </c>
      <c r="F69" s="8">
        <v>274.5</v>
      </c>
      <c r="G69" s="8">
        <v>243.5</v>
      </c>
      <c r="H69" s="8">
        <v>619.5</v>
      </c>
      <c r="I69" s="8">
        <v>484.5</v>
      </c>
      <c r="J69" s="8">
        <v>377</v>
      </c>
      <c r="K69" s="8">
        <v>429.5</v>
      </c>
      <c r="N69" s="9" t="str">
        <f>B69</f>
        <v>Home-Based</v>
      </c>
      <c r="O69" s="11">
        <f t="shared" ref="O69:W69" si="37">C69/C72</f>
        <v>2.8911966013688929E-2</v>
      </c>
      <c r="P69" s="11">
        <f t="shared" si="37"/>
        <v>2.4936796138818662E-2</v>
      </c>
      <c r="Q69" s="11">
        <f t="shared" si="37"/>
        <v>2.8165007112375535E-2</v>
      </c>
      <c r="R69" s="11">
        <f t="shared" si="37"/>
        <v>3.0100334448160536E-2</v>
      </c>
      <c r="S69" s="11">
        <f t="shared" si="37"/>
        <v>2.6382794300883038E-2</v>
      </c>
      <c r="T69" s="11">
        <f t="shared" si="37"/>
        <v>7.4562195342119511E-2</v>
      </c>
      <c r="U69" s="11">
        <f t="shared" si="37"/>
        <v>5.2769155366770133E-2</v>
      </c>
      <c r="V69" s="11">
        <f t="shared" si="37"/>
        <v>4.264223504128492E-2</v>
      </c>
      <c r="W69" s="11">
        <f t="shared" si="37"/>
        <v>4.9627361488243107E-2</v>
      </c>
    </row>
    <row r="70" spans="2:23">
      <c r="B70" s="3" t="s">
        <v>114</v>
      </c>
      <c r="C70" s="8">
        <v>544</v>
      </c>
      <c r="D70" s="8">
        <v>505</v>
      </c>
      <c r="E70" s="8">
        <v>538</v>
      </c>
      <c r="F70" s="8">
        <v>547</v>
      </c>
      <c r="G70" s="8">
        <v>570</v>
      </c>
      <c r="H70" s="8">
        <v>566</v>
      </c>
      <c r="I70" s="8">
        <v>591</v>
      </c>
      <c r="J70" s="8">
        <v>699</v>
      </c>
      <c r="K70" s="8">
        <v>699</v>
      </c>
      <c r="N70" s="9" t="str">
        <f>B70</f>
        <v>Private</v>
      </c>
      <c r="O70" s="11">
        <f t="shared" ref="O70:W70" si="38">C70/C72</f>
        <v>6.4196365352843995E-2</v>
      </c>
      <c r="P70" s="11">
        <f t="shared" si="38"/>
        <v>5.8032636175591817E-2</v>
      </c>
      <c r="Q70" s="11">
        <f t="shared" si="38"/>
        <v>6.1223328591749643E-2</v>
      </c>
      <c r="R70" s="11">
        <f t="shared" si="38"/>
        <v>5.9981358627117717E-2</v>
      </c>
      <c r="S70" s="11">
        <f t="shared" si="38"/>
        <v>6.1758491792621488E-2</v>
      </c>
      <c r="T70" s="11">
        <f t="shared" si="38"/>
        <v>6.812300655954745E-2</v>
      </c>
      <c r="U70" s="11">
        <f t="shared" si="38"/>
        <v>6.4368567227577195E-2</v>
      </c>
      <c r="V70" s="11">
        <f t="shared" si="38"/>
        <v>7.9063454360366478E-2</v>
      </c>
      <c r="W70" s="11">
        <f t="shared" si="38"/>
        <v>8.076723092033046E-2</v>
      </c>
    </row>
    <row r="71" spans="2:23">
      <c r="B71" s="3" t="s">
        <v>115</v>
      </c>
      <c r="C71" s="8">
        <v>7685</v>
      </c>
      <c r="D71" s="8">
        <v>7980</v>
      </c>
      <c r="E71" s="8">
        <v>8002</v>
      </c>
      <c r="F71" s="8">
        <v>8298</v>
      </c>
      <c r="G71" s="8">
        <v>8416</v>
      </c>
      <c r="H71" s="8">
        <v>7123</v>
      </c>
      <c r="I71" s="8">
        <v>8106</v>
      </c>
      <c r="J71" s="8">
        <v>7765</v>
      </c>
      <c r="K71" s="8">
        <v>7526</v>
      </c>
      <c r="N71" s="9" t="str">
        <f>B71</f>
        <v>Public</v>
      </c>
      <c r="O71" s="11">
        <f t="shared" ref="O71:W71" si="39">C71/C72</f>
        <v>0.90689166863346704</v>
      </c>
      <c r="P71" s="11">
        <f t="shared" si="39"/>
        <v>0.91703056768558955</v>
      </c>
      <c r="Q71" s="11">
        <f t="shared" si="39"/>
        <v>0.91061166429587481</v>
      </c>
      <c r="R71" s="11">
        <f t="shared" si="39"/>
        <v>0.90991830692472175</v>
      </c>
      <c r="S71" s="11">
        <f t="shared" si="39"/>
        <v>0.91185871390649542</v>
      </c>
      <c r="T71" s="11">
        <f t="shared" si="39"/>
        <v>0.857314798098333</v>
      </c>
      <c r="U71" s="11">
        <f t="shared" si="39"/>
        <v>0.88286227740565271</v>
      </c>
      <c r="V71" s="11">
        <f t="shared" si="39"/>
        <v>0.87829431059834862</v>
      </c>
      <c r="W71" s="11">
        <f t="shared" si="39"/>
        <v>0.86960540759142646</v>
      </c>
    </row>
    <row r="72" spans="2:23">
      <c r="B72" s="134" t="s">
        <v>122</v>
      </c>
      <c r="C72" s="135">
        <v>8474</v>
      </c>
      <c r="D72" s="135">
        <v>8702</v>
      </c>
      <c r="E72" s="135">
        <v>8787.5</v>
      </c>
      <c r="F72" s="135">
        <v>9119.5</v>
      </c>
      <c r="G72" s="135">
        <v>9229.5</v>
      </c>
      <c r="H72" s="135">
        <v>8308.5</v>
      </c>
      <c r="I72" s="135">
        <v>9181.5</v>
      </c>
      <c r="J72" s="135">
        <v>8841</v>
      </c>
      <c r="K72" s="135">
        <v>8654.5</v>
      </c>
      <c r="O72" s="11"/>
      <c r="P72" s="11"/>
      <c r="Q72" s="11"/>
      <c r="R72" s="11"/>
      <c r="S72" s="11"/>
      <c r="T72" s="11"/>
      <c r="U72" s="11"/>
      <c r="V72" s="11"/>
      <c r="W72" s="11"/>
    </row>
    <row r="73" spans="2:23">
      <c r="B73" s="132" t="s">
        <v>32</v>
      </c>
      <c r="C73" s="133"/>
      <c r="D73" s="133"/>
      <c r="E73" s="133"/>
      <c r="F73" s="133"/>
      <c r="G73" s="133"/>
      <c r="H73" s="133"/>
      <c r="I73" s="133"/>
      <c r="J73" s="133"/>
      <c r="K73" s="133"/>
      <c r="M73" s="1" t="s">
        <v>116</v>
      </c>
      <c r="N73" s="1" t="str">
        <f>B73</f>
        <v>Spokane</v>
      </c>
      <c r="O73" s="1" t="str">
        <f>$C$12</f>
        <v>2015-2016</v>
      </c>
      <c r="P73" s="1" t="str">
        <f>$D$12</f>
        <v>2016-2017</v>
      </c>
      <c r="Q73" s="1" t="str">
        <f>$E$12</f>
        <v>2017-2018</v>
      </c>
      <c r="R73" s="1" t="str">
        <f>$F$12</f>
        <v>2018-2019</v>
      </c>
      <c r="S73" s="1" t="str">
        <f>$G$12</f>
        <v>2019-2020</v>
      </c>
      <c r="T73" s="1" t="str">
        <f>$H$12</f>
        <v>2020-2021</v>
      </c>
      <c r="U73" s="1" t="str">
        <f>$I$12</f>
        <v>2021-2022</v>
      </c>
      <c r="V73" s="1" t="str">
        <f>$J$12</f>
        <v>2022-2023</v>
      </c>
      <c r="W73" s="1" t="str">
        <f>$K$12</f>
        <v>2023-2024</v>
      </c>
    </row>
    <row r="74" spans="2:23">
      <c r="B74" s="3" t="s">
        <v>113</v>
      </c>
      <c r="C74" s="8">
        <v>161</v>
      </c>
      <c r="D74" s="8">
        <v>172</v>
      </c>
      <c r="E74" s="8">
        <v>185.99999999999997</v>
      </c>
      <c r="F74" s="8">
        <v>168.5</v>
      </c>
      <c r="G74" s="8">
        <v>150.5</v>
      </c>
      <c r="H74" s="8">
        <v>423.5</v>
      </c>
      <c r="I74" s="8">
        <v>323</v>
      </c>
      <c r="J74" s="8">
        <v>264</v>
      </c>
      <c r="K74" s="8">
        <v>250.50000000000003</v>
      </c>
      <c r="N74" s="9" t="str">
        <f>B74</f>
        <v>Home-Based</v>
      </c>
      <c r="O74" s="11">
        <f t="shared" ref="O74:W74" si="40">C74/C77</f>
        <v>2.6554510968167574E-2</v>
      </c>
      <c r="P74" s="11">
        <f t="shared" si="40"/>
        <v>2.7519999999999999E-2</v>
      </c>
      <c r="Q74" s="11">
        <f t="shared" si="40"/>
        <v>2.9684008937120965E-2</v>
      </c>
      <c r="R74" s="11">
        <f t="shared" si="40"/>
        <v>2.540137182482852E-2</v>
      </c>
      <c r="S74" s="11">
        <f t="shared" si="40"/>
        <v>2.3455154679342321E-2</v>
      </c>
      <c r="T74" s="11">
        <f t="shared" si="40"/>
        <v>7.3581791330032148E-2</v>
      </c>
      <c r="U74" s="11">
        <f t="shared" si="40"/>
        <v>4.9509503372164317E-2</v>
      </c>
      <c r="V74" s="11">
        <f t="shared" si="40"/>
        <v>4.2138866719872305E-2</v>
      </c>
      <c r="W74" s="11">
        <f t="shared" si="40"/>
        <v>4.2425268862731819E-2</v>
      </c>
    </row>
    <row r="75" spans="2:23">
      <c r="B75" s="3" t="s">
        <v>114</v>
      </c>
      <c r="C75" s="8">
        <v>462</v>
      </c>
      <c r="D75" s="8">
        <v>507</v>
      </c>
      <c r="E75" s="8">
        <v>432</v>
      </c>
      <c r="F75" s="8">
        <v>504</v>
      </c>
      <c r="G75" s="8">
        <v>436</v>
      </c>
      <c r="H75" s="8">
        <v>492</v>
      </c>
      <c r="I75" s="8">
        <v>557</v>
      </c>
      <c r="J75" s="8">
        <v>567</v>
      </c>
      <c r="K75" s="8">
        <v>573</v>
      </c>
      <c r="N75" s="9" t="str">
        <f>B75</f>
        <v>Private</v>
      </c>
      <c r="O75" s="11">
        <f t="shared" ref="O75:W75" si="41">C75/C77</f>
        <v>7.6199901039089565E-2</v>
      </c>
      <c r="P75" s="11">
        <f t="shared" si="41"/>
        <v>8.1119999999999998E-2</v>
      </c>
      <c r="Q75" s="11">
        <f t="shared" si="41"/>
        <v>6.8943504628151936E-2</v>
      </c>
      <c r="R75" s="11">
        <f t="shared" si="41"/>
        <v>7.5977990502751183E-2</v>
      </c>
      <c r="S75" s="11">
        <f t="shared" si="41"/>
        <v>6.7949816878360478E-2</v>
      </c>
      <c r="T75" s="11">
        <f t="shared" si="41"/>
        <v>8.5483450612457643E-2</v>
      </c>
      <c r="U75" s="11">
        <f t="shared" si="41"/>
        <v>8.5377069282648682E-2</v>
      </c>
      <c r="V75" s="11">
        <f t="shared" si="41"/>
        <v>9.0502793296089387E-2</v>
      </c>
      <c r="W75" s="11">
        <f t="shared" si="41"/>
        <v>9.7044626979422469E-2</v>
      </c>
    </row>
    <row r="76" spans="2:23">
      <c r="B76" s="3" t="s">
        <v>115</v>
      </c>
      <c r="C76" s="8">
        <v>5440</v>
      </c>
      <c r="D76" s="8">
        <v>5571</v>
      </c>
      <c r="E76" s="8">
        <v>5648</v>
      </c>
      <c r="F76" s="8">
        <v>5961</v>
      </c>
      <c r="G76" s="8">
        <v>5830</v>
      </c>
      <c r="H76" s="8">
        <v>4840</v>
      </c>
      <c r="I76" s="8">
        <v>5644</v>
      </c>
      <c r="J76" s="8">
        <v>5434</v>
      </c>
      <c r="K76" s="8">
        <v>5081</v>
      </c>
      <c r="N76" s="9" t="str">
        <f>B76</f>
        <v>Public</v>
      </c>
      <c r="O76" s="11">
        <f t="shared" ref="O76:W76" si="42">C76/C77</f>
        <v>0.8972455879927429</v>
      </c>
      <c r="P76" s="11">
        <f t="shared" si="42"/>
        <v>0.89136000000000004</v>
      </c>
      <c r="Q76" s="11">
        <f t="shared" si="42"/>
        <v>0.90137248643472712</v>
      </c>
      <c r="R76" s="11">
        <f t="shared" si="42"/>
        <v>0.89862063767242029</v>
      </c>
      <c r="S76" s="11">
        <f t="shared" si="42"/>
        <v>0.90859502844229723</v>
      </c>
      <c r="T76" s="11">
        <f t="shared" si="42"/>
        <v>0.84093475805751017</v>
      </c>
      <c r="U76" s="11">
        <f t="shared" si="42"/>
        <v>0.86511342734518704</v>
      </c>
      <c r="V76" s="11">
        <f t="shared" si="42"/>
        <v>0.86735833998403833</v>
      </c>
      <c r="W76" s="11">
        <f t="shared" si="42"/>
        <v>0.8605301041578457</v>
      </c>
    </row>
    <row r="77" spans="2:23">
      <c r="B77" s="134" t="s">
        <v>123</v>
      </c>
      <c r="C77" s="135">
        <v>6063</v>
      </c>
      <c r="D77" s="135">
        <v>6250</v>
      </c>
      <c r="E77" s="135">
        <v>6266</v>
      </c>
      <c r="F77" s="135">
        <v>6633.5</v>
      </c>
      <c r="G77" s="135">
        <v>6416.5</v>
      </c>
      <c r="H77" s="135">
        <v>5755.5</v>
      </c>
      <c r="I77" s="135">
        <v>6524</v>
      </c>
      <c r="J77" s="135">
        <v>6265</v>
      </c>
      <c r="K77" s="135">
        <v>5904.5</v>
      </c>
      <c r="O77" s="11"/>
      <c r="P77" s="11"/>
      <c r="Q77" s="11"/>
      <c r="R77" s="11"/>
      <c r="S77" s="11"/>
      <c r="T77" s="11"/>
      <c r="U77" s="11"/>
      <c r="V77" s="11"/>
      <c r="W77" s="11"/>
    </row>
    <row r="78" spans="2:23">
      <c r="B78" s="132" t="s">
        <v>34</v>
      </c>
      <c r="C78" s="133"/>
      <c r="D78" s="133"/>
      <c r="E78" s="133"/>
      <c r="F78" s="133"/>
      <c r="G78" s="133"/>
      <c r="H78" s="133"/>
      <c r="I78" s="133"/>
      <c r="J78" s="133"/>
      <c r="K78" s="133"/>
      <c r="M78" s="1" t="s">
        <v>116</v>
      </c>
      <c r="N78" s="1" t="str">
        <f>B78</f>
        <v>Thurston</v>
      </c>
      <c r="O78" s="1" t="str">
        <f>$C$12</f>
        <v>2015-2016</v>
      </c>
      <c r="P78" s="1" t="str">
        <f>$D$12</f>
        <v>2016-2017</v>
      </c>
      <c r="Q78" s="1" t="str">
        <f>$E$12</f>
        <v>2017-2018</v>
      </c>
      <c r="R78" s="1" t="str">
        <f>$F$12</f>
        <v>2018-2019</v>
      </c>
      <c r="S78" s="1" t="str">
        <f>$G$12</f>
        <v>2019-2020</v>
      </c>
      <c r="T78" s="1" t="str">
        <f>$H$12</f>
        <v>2020-2021</v>
      </c>
      <c r="U78" s="1" t="str">
        <f>$I$12</f>
        <v>2021-2022</v>
      </c>
      <c r="V78" s="1" t="str">
        <f>$J$12</f>
        <v>2022-2023</v>
      </c>
      <c r="W78" s="1" t="str">
        <f>$K$12</f>
        <v>2023-2024</v>
      </c>
    </row>
    <row r="79" spans="2:23">
      <c r="B79" s="3" t="s">
        <v>113</v>
      </c>
      <c r="C79" s="8">
        <v>119.50000000000001</v>
      </c>
      <c r="D79" s="8">
        <v>135.5</v>
      </c>
      <c r="E79" s="8">
        <v>146.5</v>
      </c>
      <c r="F79" s="8">
        <v>130</v>
      </c>
      <c r="G79" s="8">
        <v>142.5</v>
      </c>
      <c r="H79" s="8">
        <v>236.5</v>
      </c>
      <c r="I79" s="8">
        <v>194</v>
      </c>
      <c r="J79" s="8">
        <v>154.5</v>
      </c>
      <c r="K79" s="8">
        <v>159</v>
      </c>
      <c r="N79" s="9" t="str">
        <f>B79</f>
        <v>Home-Based</v>
      </c>
      <c r="O79" s="11">
        <f t="shared" ref="O79:W79" si="43">C79/C82</f>
        <v>3.6261568805947511E-2</v>
      </c>
      <c r="P79" s="11">
        <f t="shared" si="43"/>
        <v>3.9077144917087241E-2</v>
      </c>
      <c r="Q79" s="11">
        <f t="shared" si="43"/>
        <v>4.0666204024982652E-2</v>
      </c>
      <c r="R79" s="11">
        <f t="shared" si="43"/>
        <v>3.7217291726309762E-2</v>
      </c>
      <c r="S79" s="11">
        <f t="shared" si="43"/>
        <v>3.9110745162618359E-2</v>
      </c>
      <c r="T79" s="11">
        <f t="shared" si="43"/>
        <v>7.5043630017452012E-2</v>
      </c>
      <c r="U79" s="11">
        <f t="shared" si="43"/>
        <v>5.6559766763848399E-2</v>
      </c>
      <c r="V79" s="11">
        <f t="shared" si="43"/>
        <v>4.6153846153846156E-2</v>
      </c>
      <c r="W79" s="11">
        <f t="shared" si="43"/>
        <v>4.9921507064364205E-2</v>
      </c>
    </row>
    <row r="80" spans="2:23">
      <c r="B80" s="3" t="s">
        <v>114</v>
      </c>
      <c r="C80" s="8">
        <v>234</v>
      </c>
      <c r="D80" s="8">
        <v>233</v>
      </c>
      <c r="E80" s="8">
        <v>209</v>
      </c>
      <c r="F80" s="8">
        <v>195</v>
      </c>
      <c r="G80" s="8">
        <v>175</v>
      </c>
      <c r="H80" s="8">
        <v>203</v>
      </c>
      <c r="I80" s="8">
        <v>209</v>
      </c>
      <c r="J80" s="8">
        <v>248</v>
      </c>
      <c r="K80" s="8">
        <v>188</v>
      </c>
      <c r="N80" s="9" t="str">
        <f>B80</f>
        <v>Private</v>
      </c>
      <c r="O80" s="11">
        <f t="shared" ref="O80:W80" si="44">C80/C82</f>
        <v>7.1005917159763315E-2</v>
      </c>
      <c r="P80" s="11">
        <f t="shared" si="44"/>
        <v>6.719538572458543E-2</v>
      </c>
      <c r="Q80" s="11">
        <f t="shared" si="44"/>
        <v>5.8015267175572517E-2</v>
      </c>
      <c r="R80" s="11">
        <f t="shared" si="44"/>
        <v>5.5825937589464643E-2</v>
      </c>
      <c r="S80" s="11">
        <f t="shared" si="44"/>
        <v>4.8030739673390971E-2</v>
      </c>
      <c r="T80" s="11">
        <f t="shared" si="44"/>
        <v>6.4413771220053942E-2</v>
      </c>
      <c r="U80" s="11">
        <f t="shared" si="44"/>
        <v>6.0932944606413991E-2</v>
      </c>
      <c r="V80" s="11">
        <f t="shared" si="44"/>
        <v>7.4085138162808067E-2</v>
      </c>
      <c r="W80" s="11">
        <f t="shared" si="44"/>
        <v>5.9026687598116169E-2</v>
      </c>
    </row>
    <row r="81" spans="1:24">
      <c r="B81" s="3" t="s">
        <v>115</v>
      </c>
      <c r="C81" s="8">
        <v>2942</v>
      </c>
      <c r="D81" s="8">
        <v>3099</v>
      </c>
      <c r="E81" s="8">
        <v>3247</v>
      </c>
      <c r="F81" s="8">
        <v>3168</v>
      </c>
      <c r="G81" s="8">
        <v>3326</v>
      </c>
      <c r="H81" s="8">
        <v>2712</v>
      </c>
      <c r="I81" s="8">
        <v>3027</v>
      </c>
      <c r="J81" s="8">
        <v>2945</v>
      </c>
      <c r="K81" s="8">
        <v>2838</v>
      </c>
      <c r="N81" s="9" t="str">
        <f>B81</f>
        <v>Public</v>
      </c>
      <c r="O81" s="11">
        <f t="shared" ref="O81:W81" si="45">C81/C82</f>
        <v>0.89273251403428922</v>
      </c>
      <c r="P81" s="11">
        <f t="shared" si="45"/>
        <v>0.89372746935832736</v>
      </c>
      <c r="Q81" s="11">
        <f t="shared" si="45"/>
        <v>0.90131852879944485</v>
      </c>
      <c r="R81" s="11">
        <f t="shared" si="45"/>
        <v>0.90695677068422564</v>
      </c>
      <c r="S81" s="11">
        <f t="shared" si="45"/>
        <v>0.91285851516399064</v>
      </c>
      <c r="T81" s="11">
        <f t="shared" si="45"/>
        <v>0.86054259876249406</v>
      </c>
      <c r="U81" s="11">
        <f t="shared" si="45"/>
        <v>0.8825072886297376</v>
      </c>
      <c r="V81" s="11">
        <f t="shared" si="45"/>
        <v>0.87976101568334575</v>
      </c>
      <c r="W81" s="11">
        <f t="shared" si="45"/>
        <v>0.8910518053375196</v>
      </c>
    </row>
    <row r="82" spans="1:24">
      <c r="B82" s="134" t="s">
        <v>124</v>
      </c>
      <c r="C82" s="135">
        <v>3295.5</v>
      </c>
      <c r="D82" s="135">
        <v>3467.5</v>
      </c>
      <c r="E82" s="135">
        <v>3602.5</v>
      </c>
      <c r="F82" s="135">
        <v>3493</v>
      </c>
      <c r="G82" s="135">
        <v>3643.5</v>
      </c>
      <c r="H82" s="135">
        <v>3151.5</v>
      </c>
      <c r="I82" s="135">
        <v>3430</v>
      </c>
      <c r="J82" s="135">
        <v>3347.5</v>
      </c>
      <c r="K82" s="135">
        <v>3185</v>
      </c>
      <c r="O82" s="11"/>
      <c r="P82" s="11"/>
      <c r="Q82" s="11"/>
      <c r="R82" s="11"/>
      <c r="S82" s="11"/>
      <c r="T82" s="11"/>
      <c r="U82" s="11"/>
      <c r="V82" s="11"/>
      <c r="W82" s="11"/>
    </row>
    <row r="83" spans="1:24">
      <c r="B83" s="132" t="s">
        <v>37</v>
      </c>
      <c r="C83" s="133"/>
      <c r="D83" s="133"/>
      <c r="E83" s="133"/>
      <c r="F83" s="133"/>
      <c r="G83" s="133"/>
      <c r="H83" s="133"/>
      <c r="I83" s="133"/>
      <c r="J83" s="133"/>
      <c r="K83" s="133"/>
      <c r="M83" s="1" t="s">
        <v>116</v>
      </c>
      <c r="N83" s="1" t="str">
        <f>B83</f>
        <v>Whatcom</v>
      </c>
      <c r="O83" s="1" t="str">
        <f>$C$12</f>
        <v>2015-2016</v>
      </c>
      <c r="P83" s="1" t="str">
        <f>$D$12</f>
        <v>2016-2017</v>
      </c>
      <c r="Q83" s="1" t="str">
        <f>$E$12</f>
        <v>2017-2018</v>
      </c>
      <c r="R83" s="1" t="str">
        <f>$F$12</f>
        <v>2018-2019</v>
      </c>
      <c r="S83" s="1" t="str">
        <f>$G$12</f>
        <v>2019-2020</v>
      </c>
      <c r="T83" s="1" t="str">
        <f>$H$12</f>
        <v>2020-2021</v>
      </c>
      <c r="U83" s="1" t="str">
        <f>$I$12</f>
        <v>2021-2022</v>
      </c>
      <c r="V83" s="1" t="str">
        <f>$J$12</f>
        <v>2022-2023</v>
      </c>
      <c r="W83" s="1" t="str">
        <f>$K$12</f>
        <v>2023-2024</v>
      </c>
    </row>
    <row r="84" spans="1:24">
      <c r="B84" s="3" t="s">
        <v>113</v>
      </c>
      <c r="C84" s="8">
        <v>95</v>
      </c>
      <c r="D84" s="8">
        <v>100.5</v>
      </c>
      <c r="E84" s="8">
        <v>109</v>
      </c>
      <c r="F84" s="8">
        <v>83.5</v>
      </c>
      <c r="G84" s="8">
        <v>67</v>
      </c>
      <c r="H84" s="8">
        <v>156.5</v>
      </c>
      <c r="I84" s="8">
        <v>85</v>
      </c>
      <c r="J84" s="8">
        <v>114</v>
      </c>
      <c r="K84" s="8">
        <v>90.5</v>
      </c>
      <c r="N84" s="9" t="str">
        <f>B84</f>
        <v>Home-Based</v>
      </c>
      <c r="O84" s="11">
        <f t="shared" ref="O84:W84" si="46">C84/C87</f>
        <v>4.1072200605274535E-2</v>
      </c>
      <c r="P84" s="11">
        <f t="shared" si="46"/>
        <v>4.2647994907702103E-2</v>
      </c>
      <c r="Q84" s="11">
        <f t="shared" si="46"/>
        <v>4.5303408146300912E-2</v>
      </c>
      <c r="R84" s="11">
        <f t="shared" si="46"/>
        <v>3.35948501307584E-2</v>
      </c>
      <c r="S84" s="11">
        <f t="shared" si="46"/>
        <v>2.757201646090535E-2</v>
      </c>
      <c r="T84" s="11">
        <f t="shared" si="46"/>
        <v>6.9757075997325613E-2</v>
      </c>
      <c r="U84" s="11">
        <f t="shared" si="46"/>
        <v>3.6622145626884962E-2</v>
      </c>
      <c r="V84" s="11">
        <f t="shared" si="46"/>
        <v>5.1098162259076645E-2</v>
      </c>
      <c r="W84" s="11">
        <f t="shared" si="46"/>
        <v>4.0683299617891661E-2</v>
      </c>
    </row>
    <row r="85" spans="1:24">
      <c r="B85" s="3" t="s">
        <v>114</v>
      </c>
      <c r="C85" s="8">
        <v>250</v>
      </c>
      <c r="D85" s="8">
        <v>239</v>
      </c>
      <c r="E85" s="8">
        <v>252</v>
      </c>
      <c r="F85" s="8">
        <v>255</v>
      </c>
      <c r="G85" s="8">
        <v>220</v>
      </c>
      <c r="H85" s="8">
        <v>278</v>
      </c>
      <c r="I85" s="8">
        <v>301</v>
      </c>
      <c r="J85" s="8">
        <v>278</v>
      </c>
      <c r="K85" s="8">
        <v>305</v>
      </c>
      <c r="N85" s="9" t="str">
        <f>B85</f>
        <v>Private</v>
      </c>
      <c r="O85" s="11">
        <f t="shared" ref="O85:W85" si="47">C85/C87</f>
        <v>0.10808473843493299</v>
      </c>
      <c r="P85" s="11">
        <f t="shared" si="47"/>
        <v>0.10142159983025674</v>
      </c>
      <c r="Q85" s="11">
        <f t="shared" si="47"/>
        <v>0.10473815461346633</v>
      </c>
      <c r="R85" s="11">
        <f t="shared" si="47"/>
        <v>0.10259505129752565</v>
      </c>
      <c r="S85" s="11">
        <f t="shared" si="47"/>
        <v>9.0534979423868317E-2</v>
      </c>
      <c r="T85" s="11">
        <f t="shared" si="47"/>
        <v>0.12391352796969021</v>
      </c>
      <c r="U85" s="11">
        <f t="shared" si="47"/>
        <v>0.12968548039638086</v>
      </c>
      <c r="V85" s="11">
        <f t="shared" si="47"/>
        <v>0.12460779919318692</v>
      </c>
      <c r="W85" s="11">
        <f t="shared" si="47"/>
        <v>0.13710946280062936</v>
      </c>
    </row>
    <row r="86" spans="1:24">
      <c r="B86" s="3" t="s">
        <v>115</v>
      </c>
      <c r="C86" s="8">
        <v>1968</v>
      </c>
      <c r="D86" s="8">
        <v>2017</v>
      </c>
      <c r="E86" s="8">
        <v>2045</v>
      </c>
      <c r="F86" s="8">
        <v>2147</v>
      </c>
      <c r="G86" s="8">
        <v>2143</v>
      </c>
      <c r="H86" s="8">
        <v>1809</v>
      </c>
      <c r="I86" s="8">
        <v>1935</v>
      </c>
      <c r="J86" s="8">
        <v>1839</v>
      </c>
      <c r="K86" s="8">
        <v>1829</v>
      </c>
      <c r="N86" s="9" t="str">
        <f>B86</f>
        <v>Public</v>
      </c>
      <c r="O86" s="11">
        <f t="shared" ref="O86:W86" si="48">C86/C87</f>
        <v>0.85084306095979245</v>
      </c>
      <c r="P86" s="11">
        <f t="shared" si="48"/>
        <v>0.85593040526204112</v>
      </c>
      <c r="Q86" s="11">
        <f t="shared" si="48"/>
        <v>0.84995843724023279</v>
      </c>
      <c r="R86" s="11">
        <f t="shared" si="48"/>
        <v>0.86381009857171598</v>
      </c>
      <c r="S86" s="11">
        <f t="shared" si="48"/>
        <v>0.88189300411522631</v>
      </c>
      <c r="T86" s="11">
        <f t="shared" si="48"/>
        <v>0.80632939603298415</v>
      </c>
      <c r="U86" s="11">
        <f t="shared" si="48"/>
        <v>0.83369237397673412</v>
      </c>
      <c r="V86" s="11">
        <f t="shared" si="48"/>
        <v>0.82429403854773642</v>
      </c>
      <c r="W86" s="11">
        <f t="shared" si="48"/>
        <v>0.82220723758147896</v>
      </c>
    </row>
    <row r="87" spans="1:24">
      <c r="B87" s="134" t="s">
        <v>125</v>
      </c>
      <c r="C87" s="135">
        <v>2313</v>
      </c>
      <c r="D87" s="135">
        <v>2356.5</v>
      </c>
      <c r="E87" s="135">
        <v>2406</v>
      </c>
      <c r="F87" s="135">
        <v>2485.5</v>
      </c>
      <c r="G87" s="135">
        <v>2430</v>
      </c>
      <c r="H87" s="135">
        <v>2243.5</v>
      </c>
      <c r="I87" s="135">
        <v>2321</v>
      </c>
      <c r="J87" s="135">
        <v>2231</v>
      </c>
      <c r="K87" s="135">
        <v>2224.5</v>
      </c>
      <c r="O87" s="11"/>
      <c r="P87" s="11"/>
      <c r="Q87" s="11"/>
      <c r="R87" s="11"/>
      <c r="S87" s="11"/>
      <c r="T87" s="11"/>
      <c r="U87" s="11"/>
      <c r="V87" s="11"/>
      <c r="W87" s="11"/>
    </row>
    <row r="88" spans="1:24">
      <c r="B88" s="130" t="s">
        <v>111</v>
      </c>
      <c r="C88" s="131">
        <v>89375</v>
      </c>
      <c r="D88" s="131">
        <v>90545</v>
      </c>
      <c r="E88" s="131">
        <v>90732.5</v>
      </c>
      <c r="F88" s="131">
        <v>91596</v>
      </c>
      <c r="G88" s="131">
        <v>91072</v>
      </c>
      <c r="H88" s="131">
        <v>82329</v>
      </c>
      <c r="I88" s="131">
        <v>89289.5</v>
      </c>
      <c r="J88" s="131">
        <v>86823</v>
      </c>
      <c r="K88" s="131">
        <v>83439</v>
      </c>
      <c r="M88" s="1"/>
      <c r="N88" s="1"/>
      <c r="O88" s="1"/>
      <c r="P88" s="1"/>
      <c r="Q88" s="1"/>
      <c r="R88" s="1"/>
      <c r="S88" s="1"/>
      <c r="T88" s="1"/>
      <c r="U88" s="1"/>
      <c r="V88" s="1"/>
      <c r="W88" s="1"/>
    </row>
    <row r="89" spans="1:24">
      <c r="B89"/>
      <c r="C89"/>
      <c r="D89"/>
      <c r="E89"/>
      <c r="F89"/>
      <c r="G89"/>
      <c r="H89"/>
      <c r="I89"/>
      <c r="O89" s="11"/>
      <c r="P89" s="11"/>
      <c r="Q89" s="11"/>
      <c r="R89" s="11"/>
      <c r="S89" s="11"/>
      <c r="T89" s="11"/>
      <c r="U89" s="11"/>
      <c r="V89" s="11"/>
      <c r="W89" s="11"/>
    </row>
    <row r="90" spans="1:24">
      <c r="B90"/>
      <c r="C90"/>
      <c r="D90"/>
      <c r="E90"/>
      <c r="F90"/>
      <c r="G90"/>
      <c r="H90"/>
      <c r="I90"/>
      <c r="O90" s="11"/>
      <c r="P90" s="11"/>
      <c r="Q90" s="11"/>
      <c r="R90" s="11"/>
      <c r="S90" s="11"/>
      <c r="T90" s="11"/>
      <c r="U90" s="11"/>
      <c r="V90" s="11"/>
      <c r="W90" s="11"/>
    </row>
    <row r="91" spans="1:24">
      <c r="A91" s="72"/>
      <c r="B91" s="72"/>
      <c r="C91" s="72"/>
      <c r="D91" s="72"/>
      <c r="E91" s="72"/>
      <c r="F91" s="72"/>
      <c r="G91" s="72"/>
      <c r="H91" s="72"/>
      <c r="I91" s="72"/>
      <c r="J91" s="72"/>
      <c r="K91" s="72"/>
      <c r="L91" s="72"/>
      <c r="M91" s="72"/>
      <c r="N91" s="72"/>
      <c r="O91" s="86"/>
      <c r="P91" s="86"/>
      <c r="Q91" s="86"/>
      <c r="R91" s="86"/>
      <c r="S91" s="86"/>
      <c r="T91" s="86"/>
      <c r="U91" s="86"/>
      <c r="V91" s="86"/>
      <c r="W91" s="86"/>
      <c r="X91" s="72"/>
    </row>
    <row r="92" spans="1:24">
      <c r="B92"/>
      <c r="C92"/>
      <c r="D92"/>
      <c r="E92"/>
      <c r="F92"/>
      <c r="G92"/>
      <c r="H92"/>
      <c r="I92"/>
      <c r="L92" s="21"/>
      <c r="M92" s="88" t="s">
        <v>276</v>
      </c>
      <c r="N92" s="88"/>
      <c r="O92" s="89"/>
      <c r="P92" s="89"/>
      <c r="Q92" s="89"/>
      <c r="R92" s="89"/>
      <c r="S92" s="89"/>
      <c r="T92" s="89"/>
      <c r="U92" s="89"/>
      <c r="V92" s="89"/>
      <c r="W92" s="113"/>
    </row>
    <row r="93" spans="1:24">
      <c r="B93"/>
      <c r="C93" s="1" t="str">
        <f>$C$12</f>
        <v>2015-2016</v>
      </c>
      <c r="D93" s="1" t="str">
        <f>$D$12</f>
        <v>2016-2017</v>
      </c>
      <c r="E93" s="1" t="str">
        <f>$E$12</f>
        <v>2017-2018</v>
      </c>
      <c r="F93" s="1" t="str">
        <f>$F$12</f>
        <v>2018-2019</v>
      </c>
      <c r="G93" s="1" t="str">
        <f>$G$12</f>
        <v>2019-2020</v>
      </c>
      <c r="H93" s="1" t="str">
        <f>$H$12</f>
        <v>2020-2021</v>
      </c>
      <c r="I93" s="1" t="str">
        <f>$I$12</f>
        <v>2021-2022</v>
      </c>
      <c r="J93" s="1" t="str">
        <f>$J$12</f>
        <v>2022-2023</v>
      </c>
      <c r="K93" s="1" t="str">
        <f>$K$12</f>
        <v>2023-2024</v>
      </c>
      <c r="L93" s="22"/>
      <c r="M93" s="19"/>
      <c r="N93" s="19" t="s">
        <v>126</v>
      </c>
      <c r="O93" s="114" t="str">
        <f>$C$12</f>
        <v>2015-2016</v>
      </c>
      <c r="P93" s="114" t="str">
        <f>$D$12</f>
        <v>2016-2017</v>
      </c>
      <c r="Q93" s="114" t="str">
        <f>$E$12</f>
        <v>2017-2018</v>
      </c>
      <c r="R93" s="114" t="str">
        <f>$F$12</f>
        <v>2018-2019</v>
      </c>
      <c r="S93" s="114" t="str">
        <f>$G$12</f>
        <v>2019-2020</v>
      </c>
      <c r="T93" s="114" t="str">
        <f>$H$12</f>
        <v>2020-2021</v>
      </c>
      <c r="U93" s="114" t="str">
        <f>$I$12</f>
        <v>2021-2022</v>
      </c>
      <c r="V93" s="114" t="str">
        <f>$J$12</f>
        <v>2022-2023</v>
      </c>
      <c r="W93" s="115" t="str">
        <f>$K$12</f>
        <v>2023-2024</v>
      </c>
    </row>
    <row r="94" spans="1:24">
      <c r="B94" t="s">
        <v>260</v>
      </c>
      <c r="C94" s="83">
        <f>Births!F6</f>
        <v>86480</v>
      </c>
      <c r="D94" s="83">
        <f>Births!G6</f>
        <v>86956</v>
      </c>
      <c r="E94" s="83">
        <f>Births!H6</f>
        <v>87359</v>
      </c>
      <c r="F94" s="83">
        <f>Births!I6</f>
        <v>86431</v>
      </c>
      <c r="G94" s="83">
        <f>Births!J6</f>
        <v>88428</v>
      </c>
      <c r="H94" s="83">
        <f>Births!K6</f>
        <v>88919</v>
      </c>
      <c r="I94" s="83">
        <f>Births!L6</f>
        <v>90301</v>
      </c>
      <c r="J94" s="83">
        <f>Births!M6</f>
        <v>87508</v>
      </c>
      <c r="K94" s="83">
        <f>Births!N6</f>
        <v>86046</v>
      </c>
      <c r="L94" s="24"/>
      <c r="M94" s="106"/>
      <c r="N94" s="107" t="s">
        <v>275</v>
      </c>
      <c r="O94" s="108">
        <f>C8/C94</f>
        <v>1.0334759481961147</v>
      </c>
      <c r="P94" s="108">
        <f t="shared" ref="P94:W94" si="49">D8/D94</f>
        <v>1.0412737476424858</v>
      </c>
      <c r="Q94" s="108">
        <f t="shared" si="49"/>
        <v>1.0386165134674161</v>
      </c>
      <c r="R94" s="108">
        <f t="shared" si="49"/>
        <v>1.0597586514097952</v>
      </c>
      <c r="S94" s="108">
        <f t="shared" si="49"/>
        <v>1.0299000316641789</v>
      </c>
      <c r="T94" s="108">
        <f t="shared" si="49"/>
        <v>0.92588760557361194</v>
      </c>
      <c r="U94" s="108">
        <f t="shared" si="49"/>
        <v>0.98879857365920643</v>
      </c>
      <c r="V94" s="108">
        <f t="shared" si="49"/>
        <v>0.99217214426109612</v>
      </c>
      <c r="W94" s="109">
        <f t="shared" si="49"/>
        <v>0.96970225228366225</v>
      </c>
    </row>
    <row r="95" spans="1:24">
      <c r="B95"/>
      <c r="C95"/>
      <c r="D95"/>
      <c r="E95"/>
      <c r="F95"/>
      <c r="G95"/>
      <c r="H95"/>
      <c r="I95"/>
      <c r="J95"/>
      <c r="K95"/>
      <c r="L95" s="21"/>
      <c r="M95" s="88"/>
      <c r="N95" s="110" t="s">
        <v>273</v>
      </c>
      <c r="O95" s="100">
        <f>C5/C94</f>
        <v>2.5000000000000001E-2</v>
      </c>
      <c r="P95" s="100">
        <f t="shared" ref="P95:W95" si="50">D5/D94</f>
        <v>2.5208151248907493E-2</v>
      </c>
      <c r="Q95" s="100">
        <f t="shared" si="50"/>
        <v>2.555546652319738E-2</v>
      </c>
      <c r="R95" s="100">
        <f t="shared" si="50"/>
        <v>2.5581099374067176E-2</v>
      </c>
      <c r="S95" s="100">
        <f t="shared" si="50"/>
        <v>2.348803546388022E-2</v>
      </c>
      <c r="T95" s="100">
        <f t="shared" si="50"/>
        <v>5.5218794633317962E-2</v>
      </c>
      <c r="U95" s="100">
        <f t="shared" si="50"/>
        <v>4.1599760799991142E-2</v>
      </c>
      <c r="V95" s="100">
        <f t="shared" si="50"/>
        <v>3.6202404351602137E-2</v>
      </c>
      <c r="W95" s="101">
        <f t="shared" si="50"/>
        <v>3.6003997861608905E-2</v>
      </c>
    </row>
    <row r="96" spans="1:24">
      <c r="B96"/>
      <c r="C96"/>
      <c r="D96"/>
      <c r="E96"/>
      <c r="F96"/>
      <c r="G96"/>
      <c r="H96"/>
      <c r="I96"/>
      <c r="J96"/>
      <c r="K96"/>
      <c r="L96" s="23"/>
      <c r="M96" s="36"/>
      <c r="N96" s="111" t="s">
        <v>272</v>
      </c>
      <c r="O96" s="102">
        <f>C6/C94</f>
        <v>8.3036540240518042E-2</v>
      </c>
      <c r="P96" s="102">
        <f t="shared" ref="P96:W96" si="51">D6/D94</f>
        <v>8.1029486176917062E-2</v>
      </c>
      <c r="Q96" s="102">
        <f t="shared" si="51"/>
        <v>8.0266486566924991E-2</v>
      </c>
      <c r="R96" s="102">
        <f t="shared" si="51"/>
        <v>8.3581122513912837E-2</v>
      </c>
      <c r="S96" s="102">
        <f t="shared" si="51"/>
        <v>6.8191070701587739E-2</v>
      </c>
      <c r="T96" s="102">
        <f t="shared" si="51"/>
        <v>7.2717866822613844E-2</v>
      </c>
      <c r="U96" s="102">
        <f t="shared" si="51"/>
        <v>8.8326818086178441E-2</v>
      </c>
      <c r="V96" s="102">
        <f t="shared" si="51"/>
        <v>9.2551538145083878E-2</v>
      </c>
      <c r="W96" s="103">
        <f t="shared" si="51"/>
        <v>9.2020547149199272E-2</v>
      </c>
    </row>
    <row r="97" spans="2:24">
      <c r="B97" s="9" t="s">
        <v>109</v>
      </c>
      <c r="C97" s="9" t="s">
        <v>259</v>
      </c>
      <c r="L97" s="22"/>
      <c r="M97" s="19"/>
      <c r="N97" s="112" t="s">
        <v>271</v>
      </c>
      <c r="O97" s="104">
        <f>C7/C94</f>
        <v>0.92543940795559665</v>
      </c>
      <c r="P97" s="104">
        <f t="shared" ref="P97:W97" si="52">D7/D94</f>
        <v>0.93503611021666133</v>
      </c>
      <c r="Q97" s="104">
        <f t="shared" si="52"/>
        <v>0.93279456037729369</v>
      </c>
      <c r="R97" s="104">
        <f t="shared" si="52"/>
        <v>0.95059642952181511</v>
      </c>
      <c r="S97" s="104">
        <f t="shared" si="52"/>
        <v>0.93822092549871083</v>
      </c>
      <c r="T97" s="104">
        <f t="shared" si="52"/>
        <v>0.79795094411768008</v>
      </c>
      <c r="U97" s="104">
        <f t="shared" si="52"/>
        <v>0.85887199477303688</v>
      </c>
      <c r="V97" s="104">
        <f t="shared" si="52"/>
        <v>0.86341820176441009</v>
      </c>
      <c r="W97" s="105">
        <f t="shared" si="52"/>
        <v>0.84167770727285407</v>
      </c>
    </row>
    <row r="98" spans="2:24">
      <c r="O98" s="11"/>
      <c r="P98" s="11"/>
      <c r="Q98" s="11"/>
      <c r="R98" s="11"/>
      <c r="S98" s="11"/>
      <c r="T98" s="11"/>
      <c r="U98" s="11"/>
      <c r="V98" s="11"/>
      <c r="W98" s="11"/>
    </row>
    <row r="99" spans="2:24">
      <c r="B99" s="128" t="s">
        <v>118</v>
      </c>
      <c r="C99" s="128" t="s">
        <v>112</v>
      </c>
      <c r="D99" s="128"/>
      <c r="E99" s="128"/>
      <c r="F99" s="128"/>
      <c r="G99" s="128"/>
      <c r="H99" s="128"/>
      <c r="I99" s="128"/>
      <c r="J99" s="128"/>
      <c r="K99" s="128"/>
      <c r="L99"/>
      <c r="M99" s="21" t="s">
        <v>276</v>
      </c>
      <c r="N99" s="88"/>
      <c r="O99" s="89"/>
      <c r="P99" s="89"/>
      <c r="Q99" s="89"/>
      <c r="R99" s="89"/>
      <c r="S99" s="89"/>
      <c r="T99" s="89"/>
      <c r="U99" s="89"/>
      <c r="V99" s="89"/>
      <c r="W99" s="89"/>
      <c r="X99" s="90"/>
    </row>
    <row r="100" spans="2:24">
      <c r="B100" s="129" t="s">
        <v>110</v>
      </c>
      <c r="C100" s="129" t="s">
        <v>0</v>
      </c>
      <c r="D100" s="129" t="s">
        <v>103</v>
      </c>
      <c r="E100" s="129" t="s">
        <v>104</v>
      </c>
      <c r="F100" s="129" t="s">
        <v>105</v>
      </c>
      <c r="G100" s="129" t="s">
        <v>106</v>
      </c>
      <c r="H100" s="129" t="s">
        <v>107</v>
      </c>
      <c r="I100" s="129" t="s">
        <v>108</v>
      </c>
      <c r="J100" s="129" t="s">
        <v>230</v>
      </c>
      <c r="K100" s="129" t="s">
        <v>234</v>
      </c>
      <c r="L100"/>
      <c r="M100" s="23"/>
      <c r="N100" s="91" t="s">
        <v>263</v>
      </c>
      <c r="O100" s="91" t="str">
        <f>$C$12</f>
        <v>2015-2016</v>
      </c>
      <c r="P100" s="91" t="str">
        <f>$D$12</f>
        <v>2016-2017</v>
      </c>
      <c r="Q100" s="91" t="str">
        <f>$E$12</f>
        <v>2017-2018</v>
      </c>
      <c r="R100" s="91" t="str">
        <f>$F$12</f>
        <v>2018-2019</v>
      </c>
      <c r="S100" s="91" t="str">
        <f>$G$12</f>
        <v>2019-2020</v>
      </c>
      <c r="T100" s="91" t="str">
        <f>$H$12</f>
        <v>2020-2021</v>
      </c>
      <c r="U100" s="91" t="str">
        <f>$I$12</f>
        <v>2021-2022</v>
      </c>
      <c r="V100" s="91" t="str">
        <f>$J$12</f>
        <v>2022-2023</v>
      </c>
      <c r="W100" s="91" t="str">
        <f>$K$12</f>
        <v>2023-2024</v>
      </c>
      <c r="X100" s="92"/>
    </row>
    <row r="101" spans="2:24">
      <c r="B101" s="10" t="s">
        <v>186</v>
      </c>
      <c r="C101" s="8">
        <v>4191</v>
      </c>
      <c r="D101" s="8">
        <v>4303</v>
      </c>
      <c r="E101" s="8">
        <v>4214</v>
      </c>
      <c r="F101" s="8">
        <v>4119</v>
      </c>
      <c r="G101" s="8">
        <v>4283</v>
      </c>
      <c r="H101" s="8">
        <v>4324</v>
      </c>
      <c r="I101" s="8">
        <v>4381</v>
      </c>
      <c r="J101" s="8">
        <v>4137</v>
      </c>
      <c r="K101" s="8">
        <v>4063</v>
      </c>
      <c r="L101"/>
      <c r="M101" s="23"/>
      <c r="N101" s="36" t="str">
        <f>B101</f>
        <v>Benton-Franklin</v>
      </c>
      <c r="O101" s="93">
        <f>C17/C101</f>
        <v>1.077905034597948</v>
      </c>
      <c r="P101" s="93">
        <f t="shared" ref="P101:W101" si="53">D17/D101</f>
        <v>1.0404369044852428</v>
      </c>
      <c r="Q101" s="93">
        <f t="shared" si="53"/>
        <v>1.0953962980541054</v>
      </c>
      <c r="R101" s="93">
        <f t="shared" si="53"/>
        <v>1.0857004127215344</v>
      </c>
      <c r="S101" s="93">
        <f t="shared" si="53"/>
        <v>1.0542843801074013</v>
      </c>
      <c r="T101" s="93">
        <f t="shared" si="53"/>
        <v>1.0003469010175763</v>
      </c>
      <c r="U101" s="93">
        <f t="shared" si="53"/>
        <v>1.0497603286920794</v>
      </c>
      <c r="V101" s="93">
        <f t="shared" si="53"/>
        <v>1.0795262267343486</v>
      </c>
      <c r="W101" s="93">
        <f t="shared" si="53"/>
        <v>1.0507014521289688</v>
      </c>
      <c r="X101" s="92"/>
    </row>
    <row r="102" spans="2:24">
      <c r="B102" s="10" t="s">
        <v>221</v>
      </c>
      <c r="C102" s="8">
        <v>6749</v>
      </c>
      <c r="D102" s="8">
        <v>6315</v>
      </c>
      <c r="E102" s="8">
        <v>6206</v>
      </c>
      <c r="F102" s="8">
        <v>5884</v>
      </c>
      <c r="G102" s="8">
        <v>6040</v>
      </c>
      <c r="H102" s="8">
        <v>5984</v>
      </c>
      <c r="I102" s="8">
        <v>5874</v>
      </c>
      <c r="J102" s="8">
        <v>5968</v>
      </c>
      <c r="K102" s="8">
        <v>5901</v>
      </c>
      <c r="L102"/>
      <c r="M102" s="23"/>
      <c r="N102" s="36" t="str">
        <f>B102</f>
        <v>Central WA (Grant-Kittitas-Klickitat-Skamania-Yakima)</v>
      </c>
      <c r="O102" s="93">
        <f>C22/C102</f>
        <v>1.0083716106089791</v>
      </c>
      <c r="P102" s="93">
        <f t="shared" ref="P102:W102" si="54">D22/D102</f>
        <v>1.0940617577197149</v>
      </c>
      <c r="Q102" s="93">
        <f t="shared" si="54"/>
        <v>1.0675153077666775</v>
      </c>
      <c r="R102" s="93">
        <f t="shared" si="54"/>
        <v>1.1035010197144799</v>
      </c>
      <c r="S102" s="93">
        <f t="shared" si="54"/>
        <v>1.0655629139072849</v>
      </c>
      <c r="T102" s="93">
        <f t="shared" si="54"/>
        <v>0.9732620320855615</v>
      </c>
      <c r="U102" s="93">
        <f t="shared" si="54"/>
        <v>1.0953353762342526</v>
      </c>
      <c r="V102" s="93">
        <f t="shared" si="54"/>
        <v>1.0165884718498659</v>
      </c>
      <c r="W102" s="93">
        <f t="shared" si="54"/>
        <v>1.0154211150652432</v>
      </c>
      <c r="X102" s="92"/>
    </row>
    <row r="103" spans="2:24">
      <c r="B103" s="10" t="s">
        <v>181</v>
      </c>
      <c r="C103" s="8">
        <v>2105</v>
      </c>
      <c r="D103" s="8">
        <v>2038</v>
      </c>
      <c r="E103" s="8">
        <v>1977</v>
      </c>
      <c r="F103" s="8">
        <v>1899</v>
      </c>
      <c r="G103" s="8">
        <v>1960</v>
      </c>
      <c r="H103" s="8">
        <v>1990</v>
      </c>
      <c r="I103" s="8">
        <v>1945</v>
      </c>
      <c r="J103" s="8">
        <v>1914</v>
      </c>
      <c r="K103" s="8">
        <v>1810</v>
      </c>
      <c r="L103"/>
      <c r="M103" s="23"/>
      <c r="N103" s="36" t="str">
        <f t="shared" ref="N103:N115" si="55">B103</f>
        <v>Chelan-Douglas-Okanogan</v>
      </c>
      <c r="O103" s="93">
        <f>C27/C103</f>
        <v>1.1026128266033255</v>
      </c>
      <c r="P103" s="93">
        <f t="shared" ref="P103:W103" si="56">D27/D103</f>
        <v>1.1501472031403337</v>
      </c>
      <c r="Q103" s="93">
        <f t="shared" si="56"/>
        <v>1.1396054628224583</v>
      </c>
      <c r="R103" s="93">
        <f t="shared" si="56"/>
        <v>1.1645602948920484</v>
      </c>
      <c r="S103" s="93">
        <f t="shared" si="56"/>
        <v>1.0852040816326531</v>
      </c>
      <c r="T103" s="93">
        <f t="shared" si="56"/>
        <v>1.0972361809045226</v>
      </c>
      <c r="U103" s="93">
        <f t="shared" si="56"/>
        <v>1.1547557840616967</v>
      </c>
      <c r="V103" s="93">
        <f t="shared" si="56"/>
        <v>1.1303552769070011</v>
      </c>
      <c r="W103" s="93">
        <f t="shared" si="56"/>
        <v>1.1378453038674032</v>
      </c>
      <c r="X103" s="92"/>
    </row>
    <row r="104" spans="2:24">
      <c r="B104" s="10" t="s">
        <v>220</v>
      </c>
      <c r="C104" s="8">
        <v>3809</v>
      </c>
      <c r="D104" s="8">
        <v>3806</v>
      </c>
      <c r="E104" s="8">
        <v>3806</v>
      </c>
      <c r="F104" s="8">
        <v>3689</v>
      </c>
      <c r="G104" s="8">
        <v>3923</v>
      </c>
      <c r="H104" s="8">
        <v>3898</v>
      </c>
      <c r="I104" s="8">
        <v>3975</v>
      </c>
      <c r="J104" s="8">
        <v>3804</v>
      </c>
      <c r="K104" s="8">
        <v>3779</v>
      </c>
      <c r="L104"/>
      <c r="M104" s="94"/>
      <c r="N104" s="36" t="str">
        <f t="shared" si="55"/>
        <v>Clallam-Jefferson-Kitsap</v>
      </c>
      <c r="O104" s="96">
        <f>C32/C104</f>
        <v>1.027697558414282</v>
      </c>
      <c r="P104" s="96">
        <f t="shared" ref="P104:W104" si="57">D32/D104</f>
        <v>1.0331056227009985</v>
      </c>
      <c r="Q104" s="96">
        <f t="shared" si="57"/>
        <v>1.013925380977404</v>
      </c>
      <c r="R104" s="96">
        <f t="shared" si="57"/>
        <v>1.0706153429113581</v>
      </c>
      <c r="S104" s="96">
        <f t="shared" si="57"/>
        <v>1.0010196278358399</v>
      </c>
      <c r="T104" s="96">
        <f t="shared" si="57"/>
        <v>0.89545920985120575</v>
      </c>
      <c r="U104" s="96">
        <f t="shared" si="57"/>
        <v>0.98113207547169812</v>
      </c>
      <c r="V104" s="96">
        <f t="shared" si="57"/>
        <v>0.97226603575184012</v>
      </c>
      <c r="W104" s="96">
        <f t="shared" si="57"/>
        <v>0.96811325747552257</v>
      </c>
      <c r="X104" s="92"/>
    </row>
    <row r="105" spans="2:24">
      <c r="B105" s="10" t="s">
        <v>6</v>
      </c>
      <c r="C105" s="8">
        <v>5480</v>
      </c>
      <c r="D105" s="8">
        <v>5062</v>
      </c>
      <c r="E105" s="8">
        <v>4848</v>
      </c>
      <c r="F105" s="8">
        <v>4805</v>
      </c>
      <c r="G105" s="8">
        <v>5018</v>
      </c>
      <c r="H105" s="8">
        <v>4997</v>
      </c>
      <c r="I105" s="8">
        <v>5085</v>
      </c>
      <c r="J105" s="8">
        <v>5514</v>
      </c>
      <c r="K105" s="8">
        <v>5471</v>
      </c>
      <c r="L105"/>
      <c r="M105" s="23"/>
      <c r="N105" s="36" t="str">
        <f t="shared" si="55"/>
        <v>Clark</v>
      </c>
      <c r="O105" s="93">
        <f>C37/C105</f>
        <v>1.0973540145985401</v>
      </c>
      <c r="P105" s="93">
        <f t="shared" ref="P105:W105" si="58">D37/D105</f>
        <v>1.1973528249703675</v>
      </c>
      <c r="Q105" s="93">
        <f t="shared" si="58"/>
        <v>1.2402021452145215</v>
      </c>
      <c r="R105" s="93">
        <f t="shared" si="58"/>
        <v>1.2516129032258065</v>
      </c>
      <c r="S105" s="93">
        <f t="shared" si="58"/>
        <v>1.1946990833001196</v>
      </c>
      <c r="T105" s="93">
        <f t="shared" si="58"/>
        <v>1.0823494096457875</v>
      </c>
      <c r="U105" s="93">
        <f t="shared" si="58"/>
        <v>1.1164208456243854</v>
      </c>
      <c r="V105" s="93">
        <f t="shared" si="58"/>
        <v>1.023032281465361</v>
      </c>
      <c r="W105" s="93">
        <f t="shared" si="58"/>
        <v>0.99981721805885582</v>
      </c>
      <c r="X105" s="92"/>
    </row>
    <row r="106" spans="2:24">
      <c r="B106" s="10" t="s">
        <v>17</v>
      </c>
      <c r="C106" s="8">
        <v>24514</v>
      </c>
      <c r="D106" s="8">
        <v>24578</v>
      </c>
      <c r="E106" s="8">
        <v>24970</v>
      </c>
      <c r="F106" s="8">
        <v>24849</v>
      </c>
      <c r="G106" s="8">
        <v>25306</v>
      </c>
      <c r="H106" s="8">
        <v>25426</v>
      </c>
      <c r="I106" s="8">
        <v>25951</v>
      </c>
      <c r="J106" s="8">
        <v>25274</v>
      </c>
      <c r="K106" s="8">
        <v>24337</v>
      </c>
      <c r="L106"/>
      <c r="M106" s="23"/>
      <c r="N106" s="36" t="str">
        <f t="shared" si="55"/>
        <v>King</v>
      </c>
      <c r="O106" s="96">
        <f>C42/C106</f>
        <v>1.0451578689728318</v>
      </c>
      <c r="P106" s="96">
        <f t="shared" ref="P106:W106" si="59">D42/D106</f>
        <v>1.0449995931320692</v>
      </c>
      <c r="Q106" s="96">
        <f t="shared" si="59"/>
        <v>1.037484981978374</v>
      </c>
      <c r="R106" s="96">
        <f t="shared" si="59"/>
        <v>1.0470039035776089</v>
      </c>
      <c r="S106" s="96">
        <f t="shared" si="59"/>
        <v>1.0049790563502727</v>
      </c>
      <c r="T106" s="96">
        <f t="shared" si="59"/>
        <v>0.89845040509714469</v>
      </c>
      <c r="U106" s="96">
        <f t="shared" si="59"/>
        <v>0.93325883395630227</v>
      </c>
      <c r="V106" s="96">
        <f t="shared" si="59"/>
        <v>0.9526984252591596</v>
      </c>
      <c r="W106" s="96">
        <f t="shared" si="59"/>
        <v>0.94477544479598963</v>
      </c>
      <c r="X106" s="92"/>
    </row>
    <row r="107" spans="2:24">
      <c r="B107" s="10" t="s">
        <v>184</v>
      </c>
      <c r="C107" s="8">
        <v>709</v>
      </c>
      <c r="D107" s="8">
        <v>710</v>
      </c>
      <c r="E107" s="8">
        <v>720</v>
      </c>
      <c r="F107" s="8">
        <v>702</v>
      </c>
      <c r="G107" s="8">
        <v>760</v>
      </c>
      <c r="H107" s="8">
        <v>709</v>
      </c>
      <c r="I107" s="8">
        <v>735</v>
      </c>
      <c r="J107" s="8">
        <v>730</v>
      </c>
      <c r="K107" s="8">
        <v>712</v>
      </c>
      <c r="L107"/>
      <c r="M107" s="23"/>
      <c r="N107" s="36" t="str">
        <f t="shared" si="55"/>
        <v>NE WA (Ferry, Stevens, Lincoln, Pend Orielle)</v>
      </c>
      <c r="O107" s="93">
        <f>C47/C107</f>
        <v>1.0430183356840621</v>
      </c>
      <c r="P107" s="93">
        <f t="shared" ref="P107:W107" si="60">D47/D107</f>
        <v>1.1415492957746478</v>
      </c>
      <c r="Q107" s="93">
        <f t="shared" si="60"/>
        <v>1.1034722222222222</v>
      </c>
      <c r="R107" s="93">
        <f t="shared" si="60"/>
        <v>1.2008547008547008</v>
      </c>
      <c r="S107" s="93">
        <f t="shared" si="60"/>
        <v>1.0651315789473683</v>
      </c>
      <c r="T107" s="93">
        <f t="shared" si="60"/>
        <v>1.1544428772919606</v>
      </c>
      <c r="U107" s="93">
        <f t="shared" si="60"/>
        <v>1.1850340136054422</v>
      </c>
      <c r="V107" s="93">
        <f t="shared" si="60"/>
        <v>1.1726027397260275</v>
      </c>
      <c r="W107" s="93">
        <f t="shared" si="60"/>
        <v>1.1320224719101124</v>
      </c>
      <c r="X107" s="92"/>
    </row>
    <row r="108" spans="2:24">
      <c r="B108" s="10" t="s">
        <v>27</v>
      </c>
      <c r="C108" s="8">
        <v>10686</v>
      </c>
      <c r="D108" s="8">
        <v>11206</v>
      </c>
      <c r="E108" s="8">
        <v>11268</v>
      </c>
      <c r="F108" s="8">
        <v>11085</v>
      </c>
      <c r="G108" s="8">
        <v>11632</v>
      </c>
      <c r="H108" s="8">
        <v>11510</v>
      </c>
      <c r="I108" s="8">
        <v>11721</v>
      </c>
      <c r="J108" s="8">
        <v>11285</v>
      </c>
      <c r="K108" s="8">
        <v>11462</v>
      </c>
      <c r="L108"/>
      <c r="M108" s="23"/>
      <c r="N108" s="36" t="str">
        <f t="shared" si="55"/>
        <v>Pierce</v>
      </c>
      <c r="O108" s="96">
        <f>C52/C108</f>
        <v>1.0268575706531911</v>
      </c>
      <c r="P108" s="96">
        <f t="shared" ref="P108:W108" si="61">D52/D108</f>
        <v>0.99321791897197931</v>
      </c>
      <c r="Q108" s="96">
        <f t="shared" si="61"/>
        <v>1.0008874689385872</v>
      </c>
      <c r="R108" s="96">
        <f t="shared" si="61"/>
        <v>1.0317095173658097</v>
      </c>
      <c r="S108" s="96">
        <f t="shared" si="61"/>
        <v>0.9983665749656121</v>
      </c>
      <c r="T108" s="96">
        <f t="shared" si="61"/>
        <v>0.88796698523023454</v>
      </c>
      <c r="U108" s="96">
        <f t="shared" si="61"/>
        <v>0.97508744987629037</v>
      </c>
      <c r="V108" s="96">
        <f t="shared" si="61"/>
        <v>0.97899867080194947</v>
      </c>
      <c r="W108" s="96">
        <f t="shared" si="61"/>
        <v>0.91720467632175884</v>
      </c>
      <c r="X108" s="92"/>
    </row>
    <row r="109" spans="2:24">
      <c r="B109" s="10" t="s">
        <v>224</v>
      </c>
      <c r="C109" s="8">
        <v>3821</v>
      </c>
      <c r="D109" s="8">
        <v>3627</v>
      </c>
      <c r="E109" s="8">
        <v>3582</v>
      </c>
      <c r="F109" s="8">
        <v>3479</v>
      </c>
      <c r="G109" s="8">
        <v>3511</v>
      </c>
      <c r="H109" s="8">
        <v>3602</v>
      </c>
      <c r="I109" s="8">
        <v>3761</v>
      </c>
      <c r="J109" s="8">
        <v>3723</v>
      </c>
      <c r="K109" s="8">
        <v>3711</v>
      </c>
      <c r="L109"/>
      <c r="M109" s="94"/>
      <c r="N109" s="36" t="str">
        <f t="shared" si="55"/>
        <v>Rural SW WA (Cowlitz-Grays Harbor -Lewis - Mason -Pacific-Wahkiakum)</v>
      </c>
      <c r="O109" s="93">
        <f>C57/C109</f>
        <v>1.0590159644072232</v>
      </c>
      <c r="P109" s="93">
        <f t="shared" ref="P109:W109" si="62">D57/D109</f>
        <v>1.1123518059001929</v>
      </c>
      <c r="Q109" s="93">
        <f t="shared" si="62"/>
        <v>1.1362367392518147</v>
      </c>
      <c r="R109" s="93">
        <f t="shared" si="62"/>
        <v>1.195745903995401</v>
      </c>
      <c r="S109" s="93">
        <f t="shared" si="62"/>
        <v>1.1706066647678723</v>
      </c>
      <c r="T109" s="93">
        <f t="shared" si="62"/>
        <v>1.0810660744031093</v>
      </c>
      <c r="U109" s="93">
        <f t="shared" si="62"/>
        <v>1.1433129486838607</v>
      </c>
      <c r="V109" s="93">
        <f t="shared" si="62"/>
        <v>1.0851463873220522</v>
      </c>
      <c r="W109" s="93">
        <f t="shared" si="62"/>
        <v>1.0458097547830774</v>
      </c>
      <c r="X109" s="92"/>
    </row>
    <row r="110" spans="2:24">
      <c r="B110" s="10" t="s">
        <v>185</v>
      </c>
      <c r="C110" s="8">
        <v>1633</v>
      </c>
      <c r="D110" s="8">
        <v>1517</v>
      </c>
      <c r="E110" s="8">
        <v>1589</v>
      </c>
      <c r="F110" s="8">
        <v>1560</v>
      </c>
      <c r="G110" s="8">
        <v>1514</v>
      </c>
      <c r="H110" s="8">
        <v>1490</v>
      </c>
      <c r="I110" s="8">
        <v>1502</v>
      </c>
      <c r="J110" s="8">
        <v>1665</v>
      </c>
      <c r="K110" s="8">
        <v>1662</v>
      </c>
      <c r="L110"/>
      <c r="M110" s="23"/>
      <c r="N110" s="36" t="str">
        <f t="shared" si="55"/>
        <v>SE WA (Adams-Asotin-Columia-Garfield-Walla Walla-Whitman)</v>
      </c>
      <c r="O110" s="93">
        <f>C62/C110</f>
        <v>1.1338028169014085</v>
      </c>
      <c r="P110" s="93">
        <f t="shared" ref="P110:W110" si="63">D62/D110</f>
        <v>1.2649967040210943</v>
      </c>
      <c r="Q110" s="93">
        <f t="shared" si="63"/>
        <v>1.1419131529263689</v>
      </c>
      <c r="R110" s="93">
        <f t="shared" si="63"/>
        <v>1.1852564102564103</v>
      </c>
      <c r="S110" s="93">
        <f t="shared" si="63"/>
        <v>1.2222589167767504</v>
      </c>
      <c r="T110" s="93">
        <f t="shared" si="63"/>
        <v>1.1359060402684564</v>
      </c>
      <c r="U110" s="93">
        <f t="shared" si="63"/>
        <v>1.1860852197070573</v>
      </c>
      <c r="V110" s="93">
        <f t="shared" si="63"/>
        <v>1.0537537537537538</v>
      </c>
      <c r="W110" s="93">
        <f t="shared" si="63"/>
        <v>1.022563176895307</v>
      </c>
      <c r="X110" s="92"/>
    </row>
    <row r="111" spans="2:24">
      <c r="B111" s="10" t="s">
        <v>225</v>
      </c>
      <c r="C111" s="8">
        <v>2499</v>
      </c>
      <c r="D111" s="8">
        <v>2453</v>
      </c>
      <c r="E111" s="8">
        <v>2347</v>
      </c>
      <c r="F111" s="8">
        <v>2413</v>
      </c>
      <c r="G111" s="8">
        <v>2391</v>
      </c>
      <c r="H111" s="8">
        <v>2471</v>
      </c>
      <c r="I111" s="8">
        <v>2522</v>
      </c>
      <c r="J111" s="8">
        <v>2449</v>
      </c>
      <c r="K111" s="8">
        <v>2350</v>
      </c>
      <c r="L111"/>
      <c r="M111" s="23"/>
      <c r="N111" s="36" t="str">
        <f t="shared" si="55"/>
        <v>Skagit-San Juan -Island</v>
      </c>
      <c r="O111" s="96">
        <f>C67/C111</f>
        <v>0.97078831532613041</v>
      </c>
      <c r="P111" s="96">
        <f t="shared" ref="P111:W111" si="64">D67/D111</f>
        <v>1.006114961271912</v>
      </c>
      <c r="Q111" s="96">
        <f t="shared" si="64"/>
        <v>1.0404772049424797</v>
      </c>
      <c r="R111" s="96">
        <f t="shared" si="64"/>
        <v>1.002486531288852</v>
      </c>
      <c r="S111" s="96">
        <f t="shared" si="64"/>
        <v>1.0610623170221665</v>
      </c>
      <c r="T111" s="96">
        <f t="shared" si="64"/>
        <v>0.877579927154998</v>
      </c>
      <c r="U111" s="96">
        <f t="shared" si="64"/>
        <v>0.94230769230769229</v>
      </c>
      <c r="V111" s="96">
        <f t="shared" si="64"/>
        <v>0.94957125357288685</v>
      </c>
      <c r="W111" s="96">
        <f t="shared" si="64"/>
        <v>0.90595744680851065</v>
      </c>
      <c r="X111" s="92"/>
    </row>
    <row r="112" spans="2:24">
      <c r="B112" s="10" t="s">
        <v>31</v>
      </c>
      <c r="C112" s="8">
        <v>9001</v>
      </c>
      <c r="D112" s="8">
        <v>8907</v>
      </c>
      <c r="E112" s="8">
        <v>9209</v>
      </c>
      <c r="F112" s="8">
        <v>9388</v>
      </c>
      <c r="G112" s="8">
        <v>9505</v>
      </c>
      <c r="H112" s="8">
        <v>9743</v>
      </c>
      <c r="I112" s="8">
        <v>10031</v>
      </c>
      <c r="J112" s="8">
        <v>9877</v>
      </c>
      <c r="K112" s="8">
        <v>9754</v>
      </c>
      <c r="L112"/>
      <c r="M112" s="23"/>
      <c r="N112" s="36" t="str">
        <f t="shared" si="55"/>
        <v>Snohomish</v>
      </c>
      <c r="O112" s="96">
        <f>C72/C112</f>
        <v>0.94145094989445621</v>
      </c>
      <c r="P112" s="96">
        <f t="shared" ref="P112:W112" si="65">D72/D112</f>
        <v>0.97698439429662065</v>
      </c>
      <c r="Q112" s="96">
        <f t="shared" si="65"/>
        <v>0.95422955804104681</v>
      </c>
      <c r="R112" s="96">
        <f t="shared" si="65"/>
        <v>0.9713996591393268</v>
      </c>
      <c r="S112" s="96">
        <f t="shared" si="65"/>
        <v>0.97101525512887954</v>
      </c>
      <c r="T112" s="96">
        <f t="shared" si="65"/>
        <v>0.852766088473776</v>
      </c>
      <c r="U112" s="96">
        <f t="shared" si="65"/>
        <v>0.91531253115342437</v>
      </c>
      <c r="V112" s="96">
        <f t="shared" si="65"/>
        <v>0.89510985116938346</v>
      </c>
      <c r="W112" s="96">
        <f t="shared" si="65"/>
        <v>0.88727701455813002</v>
      </c>
      <c r="X112" s="92"/>
    </row>
    <row r="113" spans="2:24">
      <c r="B113" s="10" t="s">
        <v>32</v>
      </c>
      <c r="C113" s="8">
        <v>5788</v>
      </c>
      <c r="D113" s="8">
        <v>5834</v>
      </c>
      <c r="E113" s="8">
        <v>5958</v>
      </c>
      <c r="F113" s="8">
        <v>6026</v>
      </c>
      <c r="G113" s="8">
        <v>5855</v>
      </c>
      <c r="H113" s="8">
        <v>6002</v>
      </c>
      <c r="I113" s="8">
        <v>6096</v>
      </c>
      <c r="J113" s="8">
        <v>5886</v>
      </c>
      <c r="K113" s="8">
        <v>5728</v>
      </c>
      <c r="L113"/>
      <c r="M113" s="23"/>
      <c r="N113" s="36" t="str">
        <f t="shared" si="55"/>
        <v>Spokane</v>
      </c>
      <c r="O113" s="93">
        <f>C77/C113</f>
        <v>1.0475120939875604</v>
      </c>
      <c r="P113" s="93">
        <f t="shared" ref="P113:W113" si="66">D77/D113</f>
        <v>1.0713061364415495</v>
      </c>
      <c r="Q113" s="93">
        <f t="shared" si="66"/>
        <v>1.0516951997314534</v>
      </c>
      <c r="R113" s="93">
        <f t="shared" si="66"/>
        <v>1.1008131430467971</v>
      </c>
      <c r="S113" s="93">
        <f t="shared" si="66"/>
        <v>1.0959009393680614</v>
      </c>
      <c r="T113" s="93">
        <f t="shared" si="66"/>
        <v>0.95893035654781744</v>
      </c>
      <c r="U113" s="93">
        <f t="shared" si="66"/>
        <v>1.0702099737532809</v>
      </c>
      <c r="V113" s="93">
        <f t="shared" si="66"/>
        <v>1.0643900781515461</v>
      </c>
      <c r="W113" s="93">
        <f t="shared" si="66"/>
        <v>1.0308135474860336</v>
      </c>
      <c r="X113" s="92"/>
    </row>
    <row r="114" spans="2:24">
      <c r="B114" s="10" t="s">
        <v>34</v>
      </c>
      <c r="C114" s="8">
        <v>2955</v>
      </c>
      <c r="D114" s="8">
        <v>3126</v>
      </c>
      <c r="E114" s="8">
        <v>3111</v>
      </c>
      <c r="F114" s="8">
        <v>3032</v>
      </c>
      <c r="G114" s="8">
        <v>3175</v>
      </c>
      <c r="H114" s="8">
        <v>3058</v>
      </c>
      <c r="I114" s="8">
        <v>3193</v>
      </c>
      <c r="J114" s="8">
        <v>3071</v>
      </c>
      <c r="K114" s="8">
        <v>3105</v>
      </c>
      <c r="L114"/>
      <c r="M114" s="94"/>
      <c r="N114" s="36" t="str">
        <f t="shared" si="55"/>
        <v>Thurston</v>
      </c>
      <c r="O114" s="93">
        <f>C82/C114</f>
        <v>1.1152284263959391</v>
      </c>
      <c r="P114" s="93">
        <f t="shared" ref="P114:W114" si="67">D82/D114</f>
        <v>1.1092450415866923</v>
      </c>
      <c r="Q114" s="93">
        <f t="shared" si="67"/>
        <v>1.1579877852780456</v>
      </c>
      <c r="R114" s="93">
        <f t="shared" si="67"/>
        <v>1.1520448548812665</v>
      </c>
      <c r="S114" s="93">
        <f t="shared" si="67"/>
        <v>1.1475590551181103</v>
      </c>
      <c r="T114" s="93">
        <f t="shared" si="67"/>
        <v>1.0305755395683454</v>
      </c>
      <c r="U114" s="93">
        <f t="shared" si="67"/>
        <v>1.0742248668963357</v>
      </c>
      <c r="V114" s="93">
        <f t="shared" si="67"/>
        <v>1.0900358189514816</v>
      </c>
      <c r="W114" s="93">
        <f t="shared" si="67"/>
        <v>1.0257648953301126</v>
      </c>
      <c r="X114" s="92"/>
    </row>
    <row r="115" spans="2:24">
      <c r="B115" s="10" t="s">
        <v>37</v>
      </c>
      <c r="C115" s="8">
        <v>2321</v>
      </c>
      <c r="D115" s="8">
        <v>2253</v>
      </c>
      <c r="E115" s="8">
        <v>2256</v>
      </c>
      <c r="F115" s="8">
        <v>2242</v>
      </c>
      <c r="G115" s="8">
        <v>2279</v>
      </c>
      <c r="H115" s="8">
        <v>2364</v>
      </c>
      <c r="I115" s="8">
        <v>2276</v>
      </c>
      <c r="J115" s="8">
        <v>2164</v>
      </c>
      <c r="K115" s="8">
        <v>2161</v>
      </c>
      <c r="L115"/>
      <c r="M115" s="22"/>
      <c r="N115" s="19" t="str">
        <f t="shared" si="55"/>
        <v>Whatcom</v>
      </c>
      <c r="O115" s="98">
        <f>C87/C115</f>
        <v>0.99655320982335205</v>
      </c>
      <c r="P115" s="98">
        <f t="shared" ref="P115:W115" si="68">D87/D115</f>
        <v>1.0459387483355527</v>
      </c>
      <c r="Q115" s="98">
        <f t="shared" si="68"/>
        <v>1.0664893617021276</v>
      </c>
      <c r="R115" s="98">
        <f t="shared" si="68"/>
        <v>1.1086083853702051</v>
      </c>
      <c r="S115" s="98">
        <f t="shared" si="68"/>
        <v>1.0662571303203159</v>
      </c>
      <c r="T115" s="98">
        <f t="shared" si="68"/>
        <v>0.94902707275803722</v>
      </c>
      <c r="U115" s="98">
        <f t="shared" si="68"/>
        <v>1.0197715289982425</v>
      </c>
      <c r="V115" s="98">
        <f t="shared" si="68"/>
        <v>1.0309611829944547</v>
      </c>
      <c r="W115" s="98">
        <f t="shared" si="68"/>
        <v>1.0293845441925036</v>
      </c>
      <c r="X115" s="99"/>
    </row>
    <row r="116" spans="2:24">
      <c r="B116" s="130" t="s">
        <v>111</v>
      </c>
      <c r="C116" s="131">
        <v>86261</v>
      </c>
      <c r="D116" s="131">
        <v>85735</v>
      </c>
      <c r="E116" s="131">
        <v>86061</v>
      </c>
      <c r="F116" s="131">
        <v>85172</v>
      </c>
      <c r="G116" s="131">
        <v>87152</v>
      </c>
      <c r="H116" s="131">
        <v>87568</v>
      </c>
      <c r="I116" s="131">
        <v>89048</v>
      </c>
      <c r="J116" s="131">
        <v>87461</v>
      </c>
      <c r="K116" s="131">
        <v>86006</v>
      </c>
      <c r="L116"/>
      <c r="O116" s="11"/>
      <c r="P116" s="11"/>
      <c r="Q116" s="11"/>
      <c r="R116" s="11"/>
      <c r="S116" s="11"/>
      <c r="T116" s="11"/>
      <c r="U116" s="11"/>
      <c r="V116" s="11"/>
      <c r="W116" s="11"/>
    </row>
    <row r="117" spans="2:24">
      <c r="B117"/>
      <c r="O117" s="11"/>
      <c r="P117" s="11"/>
      <c r="Q117" s="11"/>
      <c r="R117" s="11"/>
      <c r="S117" s="11"/>
      <c r="T117" s="11"/>
      <c r="U117" s="11"/>
      <c r="V117" s="11"/>
      <c r="W117" s="11"/>
    </row>
    <row r="118" spans="2:24">
      <c r="B118"/>
    </row>
    <row r="119" spans="2:24">
      <c r="B119"/>
      <c r="M119" s="1"/>
      <c r="N119" s="1"/>
      <c r="O119" s="1"/>
      <c r="P119" s="1"/>
      <c r="Q119" s="1"/>
      <c r="R119" s="1"/>
      <c r="S119" s="1"/>
      <c r="T119" s="1"/>
      <c r="U119" s="1"/>
      <c r="V119" s="1"/>
      <c r="W119" s="1"/>
    </row>
    <row r="120" spans="2:24">
      <c r="B120"/>
      <c r="O120" s="11"/>
      <c r="P120" s="11"/>
      <c r="Q120" s="11"/>
      <c r="R120" s="11"/>
      <c r="S120" s="11"/>
      <c r="T120" s="11"/>
      <c r="U120" s="11"/>
      <c r="V120" s="11"/>
      <c r="W120" s="11"/>
    </row>
    <row r="121" spans="2:24">
      <c r="B121"/>
      <c r="O121" s="11"/>
      <c r="P121" s="11"/>
      <c r="Q121" s="11"/>
      <c r="R121" s="11"/>
      <c r="S121" s="11"/>
      <c r="T121" s="11"/>
      <c r="U121" s="11"/>
      <c r="V121" s="11"/>
      <c r="W121" s="11"/>
    </row>
    <row r="122" spans="2:24">
      <c r="B122"/>
      <c r="O122" s="11"/>
      <c r="P122" s="11"/>
      <c r="Q122" s="11"/>
      <c r="R122" s="11"/>
      <c r="S122" s="11"/>
      <c r="T122" s="11"/>
      <c r="U122" s="11"/>
      <c r="V122" s="11"/>
      <c r="W122" s="11"/>
    </row>
    <row r="123" spans="2:24">
      <c r="B123"/>
    </row>
    <row r="125" spans="2:24">
      <c r="B125"/>
      <c r="M125" s="1"/>
      <c r="N125" s="1"/>
      <c r="O125" s="1"/>
      <c r="P125" s="1"/>
      <c r="Q125" s="1"/>
      <c r="R125" s="1"/>
      <c r="S125" s="1"/>
      <c r="T125" s="1"/>
      <c r="U125" s="1"/>
      <c r="V125" s="1"/>
      <c r="W125" s="1"/>
    </row>
    <row r="126" spans="2:24">
      <c r="B126"/>
      <c r="C126" s="87"/>
      <c r="D126" s="87"/>
      <c r="E126" s="87"/>
      <c r="F126" s="87"/>
      <c r="G126" s="87"/>
      <c r="H126" s="87"/>
      <c r="I126" s="87"/>
      <c r="J126" s="87"/>
      <c r="K126" s="87"/>
      <c r="L126" s="87"/>
      <c r="O126" s="11"/>
      <c r="P126" s="11"/>
      <c r="Q126" s="11"/>
      <c r="R126" s="11"/>
      <c r="S126" s="11"/>
      <c r="T126" s="11"/>
      <c r="U126" s="11"/>
      <c r="V126" s="11"/>
      <c r="W126" s="11"/>
    </row>
    <row r="127" spans="2:24">
      <c r="B127"/>
      <c r="O127" s="11"/>
      <c r="P127" s="11"/>
      <c r="Q127" s="11"/>
      <c r="R127" s="11"/>
      <c r="S127" s="11"/>
      <c r="T127" s="11"/>
      <c r="U127" s="11"/>
      <c r="V127" s="11"/>
      <c r="W127" s="11"/>
    </row>
    <row r="128" spans="2:24">
      <c r="B128"/>
      <c r="L128" s="87"/>
    </row>
    <row r="129" spans="2:23">
      <c r="B129"/>
      <c r="L129" s="87"/>
      <c r="M129" s="1"/>
      <c r="N129" s="1"/>
      <c r="O129" s="1"/>
      <c r="P129" s="1"/>
      <c r="Q129" s="1"/>
      <c r="R129" s="1"/>
      <c r="S129" s="1"/>
      <c r="T129" s="1"/>
      <c r="U129" s="1"/>
      <c r="V129" s="1"/>
      <c r="W129" s="1"/>
    </row>
    <row r="130" spans="2:23">
      <c r="B130"/>
      <c r="O130" s="11"/>
      <c r="P130" s="11"/>
      <c r="Q130" s="11"/>
      <c r="R130" s="11"/>
      <c r="S130" s="11"/>
      <c r="T130" s="11"/>
      <c r="U130" s="11"/>
      <c r="V130" s="11"/>
      <c r="W130" s="11"/>
    </row>
    <row r="131" spans="2:23">
      <c r="B131"/>
      <c r="O131" s="11"/>
      <c r="P131" s="11"/>
      <c r="Q131" s="11"/>
      <c r="R131" s="11"/>
      <c r="S131" s="11"/>
      <c r="T131" s="11"/>
      <c r="U131" s="11"/>
      <c r="V131" s="11"/>
      <c r="W131" s="11"/>
    </row>
    <row r="132" spans="2:23">
      <c r="B132"/>
      <c r="O132" s="11"/>
      <c r="P132" s="11"/>
      <c r="Q132" s="11"/>
      <c r="R132" s="11"/>
      <c r="S132" s="11"/>
      <c r="T132" s="11"/>
      <c r="U132" s="11"/>
      <c r="V132" s="11"/>
      <c r="W132" s="11"/>
    </row>
    <row r="133" spans="2:23">
      <c r="B133"/>
    </row>
    <row r="134" spans="2:23">
      <c r="B134"/>
      <c r="M134" s="1"/>
      <c r="N134" s="1"/>
      <c r="O134" s="1"/>
      <c r="P134" s="1"/>
      <c r="Q134" s="1"/>
      <c r="R134" s="1"/>
      <c r="S134" s="1"/>
      <c r="T134" s="1"/>
      <c r="U134" s="1"/>
      <c r="V134" s="1"/>
      <c r="W134" s="1"/>
    </row>
    <row r="135" spans="2:23">
      <c r="B135"/>
      <c r="O135" s="11"/>
      <c r="P135" s="11"/>
      <c r="Q135" s="11"/>
      <c r="R135" s="11"/>
      <c r="S135" s="11"/>
      <c r="T135" s="11"/>
      <c r="U135" s="11"/>
      <c r="V135" s="11"/>
      <c r="W135" s="11"/>
    </row>
    <row r="136" spans="2:23">
      <c r="B136"/>
      <c r="O136" s="11"/>
      <c r="P136" s="11"/>
      <c r="Q136" s="11"/>
      <c r="R136" s="11"/>
      <c r="S136" s="11"/>
      <c r="T136" s="11"/>
      <c r="U136" s="11"/>
      <c r="V136" s="11"/>
      <c r="W136" s="11"/>
    </row>
    <row r="137" spans="2:23">
      <c r="B137"/>
      <c r="O137" s="11"/>
      <c r="P137" s="11"/>
      <c r="Q137" s="11"/>
      <c r="R137" s="11"/>
      <c r="S137" s="11"/>
      <c r="T137" s="11"/>
      <c r="U137" s="11"/>
      <c r="V137" s="11"/>
      <c r="W137" s="11"/>
    </row>
    <row r="138" spans="2:23">
      <c r="B138"/>
    </row>
    <row r="139" spans="2:23">
      <c r="B139"/>
      <c r="M139" s="1"/>
      <c r="N139" s="1"/>
      <c r="O139" s="1"/>
      <c r="P139" s="1"/>
      <c r="Q139" s="1"/>
      <c r="R139" s="1"/>
      <c r="S139" s="1"/>
      <c r="T139" s="1"/>
      <c r="U139" s="1"/>
      <c r="V139" s="1"/>
      <c r="W139" s="1"/>
    </row>
    <row r="140" spans="2:23">
      <c r="B140"/>
      <c r="O140" s="11"/>
      <c r="P140" s="11"/>
      <c r="Q140" s="11"/>
      <c r="R140" s="11"/>
      <c r="S140" s="11"/>
      <c r="T140" s="11"/>
      <c r="U140" s="11"/>
      <c r="V140" s="11"/>
      <c r="W140" s="11"/>
    </row>
    <row r="141" spans="2:23">
      <c r="B141"/>
      <c r="O141" s="11"/>
      <c r="P141" s="11"/>
      <c r="Q141" s="11"/>
      <c r="R141" s="11"/>
      <c r="S141" s="11"/>
      <c r="T141" s="11"/>
      <c r="U141" s="11"/>
      <c r="V141" s="11"/>
      <c r="W141" s="11"/>
    </row>
    <row r="142" spans="2:23">
      <c r="B142"/>
      <c r="O142" s="11"/>
      <c r="P142" s="11"/>
      <c r="Q142" s="11"/>
      <c r="R142" s="11"/>
      <c r="S142" s="11"/>
      <c r="T142" s="11"/>
      <c r="U142" s="11"/>
      <c r="V142" s="11"/>
      <c r="W142" s="11"/>
    </row>
    <row r="143" spans="2:23">
      <c r="B143"/>
    </row>
    <row r="144" spans="2:23">
      <c r="B144"/>
      <c r="M144" s="1"/>
      <c r="N144" s="1"/>
      <c r="O144" s="1"/>
      <c r="P144" s="1"/>
      <c r="Q144" s="1"/>
      <c r="R144" s="1"/>
      <c r="S144" s="1"/>
      <c r="T144" s="1"/>
      <c r="U144" s="1"/>
      <c r="V144" s="1"/>
      <c r="W144" s="1"/>
    </row>
    <row r="145" spans="2:23">
      <c r="B145"/>
      <c r="O145" s="11"/>
      <c r="P145" s="11"/>
      <c r="Q145" s="11"/>
      <c r="R145" s="11"/>
      <c r="S145" s="11"/>
      <c r="T145" s="11"/>
      <c r="U145" s="11"/>
      <c r="V145" s="11"/>
      <c r="W145" s="11"/>
    </row>
    <row r="146" spans="2:23">
      <c r="B146"/>
      <c r="O146" s="11"/>
      <c r="P146" s="11"/>
      <c r="Q146" s="11"/>
      <c r="R146" s="11"/>
      <c r="S146" s="11"/>
      <c r="T146" s="11"/>
      <c r="U146" s="11"/>
      <c r="V146" s="11"/>
      <c r="W146" s="11"/>
    </row>
    <row r="147" spans="2:23">
      <c r="B147"/>
    </row>
    <row r="148" spans="2:23">
      <c r="B148"/>
      <c r="M148" s="1"/>
      <c r="N148" s="1"/>
      <c r="O148" s="1"/>
      <c r="P148" s="1"/>
      <c r="Q148" s="1"/>
      <c r="R148" s="1"/>
      <c r="S148" s="1"/>
      <c r="T148" s="1"/>
      <c r="U148" s="1"/>
      <c r="V148" s="1"/>
      <c r="W148" s="1"/>
    </row>
    <row r="149" spans="2:23">
      <c r="B149"/>
      <c r="O149" s="11"/>
      <c r="P149" s="11"/>
      <c r="Q149" s="11"/>
      <c r="R149" s="11"/>
      <c r="S149" s="11"/>
      <c r="T149" s="11"/>
      <c r="U149" s="11"/>
      <c r="V149" s="11"/>
      <c r="W149" s="11"/>
    </row>
    <row r="150" spans="2:23">
      <c r="B150"/>
      <c r="O150" s="11"/>
      <c r="P150" s="11"/>
      <c r="Q150" s="11"/>
      <c r="R150" s="11"/>
      <c r="S150" s="11"/>
      <c r="T150" s="11"/>
      <c r="U150" s="11"/>
      <c r="V150" s="11"/>
      <c r="W150" s="11"/>
    </row>
    <row r="151" spans="2:23">
      <c r="B151"/>
      <c r="O151" s="11"/>
      <c r="P151" s="11"/>
      <c r="Q151" s="11"/>
      <c r="R151" s="11"/>
      <c r="S151" s="11"/>
      <c r="T151" s="11"/>
      <c r="U151" s="11"/>
      <c r="V151" s="11"/>
      <c r="W151" s="11"/>
    </row>
    <row r="152" spans="2:23">
      <c r="B152"/>
    </row>
    <row r="153" spans="2:23">
      <c r="B153"/>
      <c r="M153" s="1"/>
      <c r="N153" s="1"/>
      <c r="O153" s="1"/>
      <c r="P153" s="1"/>
      <c r="Q153" s="1"/>
      <c r="R153" s="1"/>
      <c r="S153" s="1"/>
      <c r="T153" s="1"/>
      <c r="U153" s="1"/>
      <c r="V153" s="1"/>
      <c r="W153" s="1"/>
    </row>
    <row r="154" spans="2:23">
      <c r="B154"/>
      <c r="O154" s="11"/>
      <c r="P154" s="11"/>
      <c r="Q154" s="11"/>
      <c r="R154" s="11"/>
      <c r="S154" s="11"/>
      <c r="T154" s="11"/>
      <c r="U154" s="11"/>
      <c r="V154" s="11"/>
      <c r="W154" s="11"/>
    </row>
    <row r="155" spans="2:23">
      <c r="B155"/>
      <c r="O155" s="11"/>
      <c r="P155" s="11"/>
      <c r="Q155" s="11"/>
      <c r="R155" s="11"/>
      <c r="S155" s="11"/>
      <c r="T155" s="11"/>
      <c r="U155" s="11"/>
      <c r="V155" s="11"/>
      <c r="W155" s="11"/>
    </row>
    <row r="156" spans="2:23">
      <c r="B156"/>
      <c r="O156" s="11"/>
      <c r="P156" s="11"/>
      <c r="Q156" s="11"/>
      <c r="R156" s="11"/>
      <c r="S156" s="11"/>
      <c r="T156" s="11"/>
      <c r="U156" s="11"/>
      <c r="V156" s="11"/>
      <c r="W156" s="11"/>
    </row>
    <row r="157" spans="2:23">
      <c r="B157"/>
    </row>
    <row r="158" spans="2:23">
      <c r="B158"/>
      <c r="M158" s="1"/>
      <c r="N158" s="1"/>
      <c r="O158" s="1"/>
      <c r="P158" s="1"/>
      <c r="Q158" s="1"/>
      <c r="R158" s="1"/>
      <c r="S158" s="1"/>
      <c r="T158" s="1"/>
      <c r="U158" s="1"/>
      <c r="V158" s="1"/>
      <c r="W158" s="1"/>
    </row>
    <row r="159" spans="2:23">
      <c r="B159"/>
      <c r="O159" s="11"/>
      <c r="P159" s="11"/>
      <c r="Q159" s="11"/>
      <c r="R159" s="11"/>
      <c r="S159" s="11"/>
      <c r="T159" s="11"/>
      <c r="U159" s="11"/>
      <c r="V159" s="11"/>
      <c r="W159" s="11"/>
    </row>
    <row r="160" spans="2:23">
      <c r="B160"/>
      <c r="O160" s="11"/>
      <c r="P160" s="11"/>
      <c r="Q160" s="11"/>
      <c r="R160" s="11"/>
      <c r="S160" s="11"/>
      <c r="T160" s="11"/>
      <c r="U160" s="11"/>
      <c r="V160" s="11"/>
      <c r="W160" s="11"/>
    </row>
    <row r="161" spans="2:23">
      <c r="B161"/>
      <c r="O161" s="11"/>
      <c r="P161" s="11"/>
      <c r="Q161" s="11"/>
      <c r="R161" s="11"/>
      <c r="S161" s="11"/>
      <c r="T161" s="11"/>
      <c r="U161" s="11"/>
      <c r="V161" s="11"/>
      <c r="W161" s="11"/>
    </row>
    <row r="162" spans="2:23">
      <c r="B162"/>
    </row>
    <row r="163" spans="2:23">
      <c r="B163"/>
      <c r="M163" s="1"/>
      <c r="N163" s="1"/>
      <c r="O163" s="1"/>
      <c r="P163" s="1"/>
      <c r="Q163" s="1"/>
      <c r="R163" s="1"/>
      <c r="S163" s="1"/>
      <c r="T163" s="1"/>
      <c r="U163" s="1"/>
      <c r="V163" s="1"/>
      <c r="W163" s="1"/>
    </row>
    <row r="164" spans="2:23">
      <c r="B164"/>
      <c r="O164" s="11"/>
      <c r="P164" s="11"/>
      <c r="Q164" s="11"/>
      <c r="R164" s="11"/>
      <c r="S164" s="11"/>
      <c r="T164" s="11"/>
      <c r="U164" s="11"/>
      <c r="V164" s="11"/>
      <c r="W164" s="11"/>
    </row>
    <row r="165" spans="2:23">
      <c r="B165"/>
      <c r="O165" s="11"/>
      <c r="P165" s="11"/>
      <c r="Q165" s="11"/>
      <c r="R165" s="11"/>
      <c r="S165" s="11"/>
      <c r="T165" s="11"/>
      <c r="U165" s="11"/>
      <c r="V165" s="11"/>
      <c r="W165" s="11"/>
    </row>
    <row r="166" spans="2:23">
      <c r="B166"/>
      <c r="O166" s="11"/>
      <c r="P166" s="11"/>
      <c r="Q166" s="11"/>
      <c r="R166" s="11"/>
      <c r="S166" s="11"/>
      <c r="T166" s="11"/>
      <c r="U166" s="11"/>
      <c r="V166" s="11"/>
      <c r="W166" s="11"/>
    </row>
    <row r="167" spans="2:23">
      <c r="B167"/>
    </row>
    <row r="168" spans="2:23">
      <c r="B168"/>
      <c r="M168" s="1"/>
      <c r="N168" s="1"/>
      <c r="O168" s="1"/>
      <c r="P168" s="1"/>
      <c r="Q168" s="1"/>
      <c r="R168" s="1"/>
      <c r="S168" s="1"/>
      <c r="T168" s="1"/>
      <c r="U168" s="1"/>
      <c r="V168" s="1"/>
      <c r="W168" s="1"/>
    </row>
    <row r="169" spans="2:23">
      <c r="B169"/>
      <c r="O169" s="11"/>
      <c r="P169" s="11"/>
      <c r="Q169" s="11"/>
      <c r="R169" s="11"/>
      <c r="S169" s="11"/>
      <c r="T169" s="11"/>
      <c r="U169" s="11"/>
      <c r="V169" s="11"/>
      <c r="W169" s="11"/>
    </row>
    <row r="170" spans="2:23">
      <c r="B170"/>
      <c r="O170" s="11"/>
      <c r="P170" s="11"/>
      <c r="Q170" s="11"/>
      <c r="R170" s="11"/>
      <c r="S170" s="11"/>
      <c r="T170" s="11"/>
      <c r="U170" s="11"/>
      <c r="V170" s="11"/>
      <c r="W170" s="11"/>
    </row>
    <row r="171" spans="2:23">
      <c r="B171"/>
    </row>
    <row r="172" spans="2:23">
      <c r="B172"/>
      <c r="M172" s="1"/>
      <c r="N172" s="1"/>
      <c r="O172" s="1"/>
      <c r="P172" s="1"/>
      <c r="Q172" s="1"/>
      <c r="R172" s="1"/>
      <c r="S172" s="1"/>
      <c r="T172" s="1"/>
      <c r="U172" s="1"/>
      <c r="V172" s="1"/>
      <c r="W172" s="1"/>
    </row>
    <row r="173" spans="2:23">
      <c r="B173"/>
      <c r="O173" s="11"/>
      <c r="P173" s="11"/>
      <c r="Q173" s="11"/>
      <c r="R173" s="11"/>
      <c r="S173" s="11"/>
      <c r="T173" s="11"/>
      <c r="U173" s="11"/>
      <c r="V173" s="11"/>
      <c r="W173" s="11"/>
    </row>
    <row r="174" spans="2:23">
      <c r="B174"/>
      <c r="O174" s="11"/>
      <c r="P174" s="11"/>
      <c r="Q174" s="11"/>
      <c r="R174" s="11"/>
      <c r="S174" s="11"/>
      <c r="T174" s="11"/>
      <c r="U174" s="11"/>
      <c r="V174" s="11"/>
      <c r="W174" s="11"/>
    </row>
    <row r="175" spans="2:23">
      <c r="B175"/>
      <c r="O175" s="11"/>
      <c r="P175" s="11"/>
      <c r="Q175" s="11"/>
      <c r="R175" s="11"/>
      <c r="S175" s="11"/>
      <c r="T175" s="11"/>
      <c r="U175" s="11"/>
      <c r="V175" s="11"/>
      <c r="W175" s="11"/>
    </row>
    <row r="176" spans="2:23">
      <c r="B176"/>
    </row>
    <row r="177" spans="2:23">
      <c r="B177"/>
      <c r="M177" s="1"/>
      <c r="N177" s="1"/>
      <c r="O177" s="1"/>
      <c r="P177" s="1"/>
      <c r="Q177" s="1"/>
      <c r="R177" s="1"/>
      <c r="S177" s="1"/>
      <c r="T177" s="1"/>
      <c r="U177" s="1"/>
      <c r="V177" s="1"/>
      <c r="W177" s="1"/>
    </row>
    <row r="178" spans="2:23">
      <c r="B178"/>
      <c r="O178" s="11"/>
      <c r="P178" s="11"/>
      <c r="Q178" s="11"/>
      <c r="R178" s="11"/>
      <c r="S178" s="11"/>
      <c r="T178" s="11"/>
      <c r="U178" s="11"/>
      <c r="V178" s="11"/>
      <c r="W178" s="11"/>
    </row>
    <row r="179" spans="2:23">
      <c r="B179"/>
      <c r="O179" s="11"/>
      <c r="P179" s="11"/>
      <c r="Q179" s="11"/>
      <c r="R179" s="11"/>
      <c r="S179" s="11"/>
      <c r="T179" s="11"/>
      <c r="U179" s="11"/>
      <c r="V179" s="11"/>
      <c r="W179" s="11"/>
    </row>
    <row r="180" spans="2:23">
      <c r="O180" s="11"/>
      <c r="P180" s="11"/>
      <c r="Q180" s="11"/>
      <c r="R180" s="11"/>
      <c r="S180" s="11"/>
      <c r="T180" s="11"/>
      <c r="U180" s="11"/>
      <c r="V180" s="11"/>
      <c r="W180" s="11"/>
    </row>
    <row r="182" spans="2:23">
      <c r="M182" s="1"/>
      <c r="N182" s="1"/>
      <c r="O182" s="1"/>
      <c r="P182" s="1"/>
      <c r="Q182" s="1"/>
      <c r="R182" s="1"/>
      <c r="S182" s="1"/>
      <c r="T182" s="1"/>
      <c r="U182" s="1"/>
      <c r="V182" s="1"/>
      <c r="W182" s="1"/>
    </row>
    <row r="183" spans="2:23">
      <c r="O183" s="11"/>
      <c r="P183" s="11"/>
      <c r="Q183" s="11"/>
      <c r="R183" s="11"/>
      <c r="S183" s="11"/>
      <c r="T183" s="11"/>
      <c r="U183" s="11"/>
      <c r="V183" s="11"/>
      <c r="W183" s="11"/>
    </row>
    <row r="184" spans="2:23">
      <c r="O184" s="11"/>
      <c r="P184" s="11"/>
      <c r="Q184" s="11"/>
      <c r="R184" s="11"/>
      <c r="S184" s="11"/>
      <c r="T184" s="11"/>
      <c r="U184" s="11"/>
      <c r="V184" s="11"/>
      <c r="W184" s="11"/>
    </row>
    <row r="185" spans="2:23">
      <c r="O185" s="11"/>
      <c r="P185" s="11"/>
      <c r="Q185" s="11"/>
      <c r="R185" s="11"/>
      <c r="S185" s="11"/>
      <c r="T185" s="11"/>
      <c r="U185" s="11"/>
      <c r="V185" s="11"/>
      <c r="W185" s="11"/>
    </row>
    <row r="187" spans="2:23">
      <c r="M187" s="1"/>
      <c r="N187" s="1"/>
      <c r="O187" s="1"/>
      <c r="P187" s="1"/>
      <c r="Q187" s="1"/>
      <c r="R187" s="1"/>
      <c r="S187" s="1"/>
      <c r="T187" s="1"/>
      <c r="U187" s="1"/>
      <c r="V187" s="1"/>
      <c r="W187" s="1"/>
    </row>
    <row r="188" spans="2:23">
      <c r="O188" s="11"/>
      <c r="P188" s="11"/>
      <c r="Q188" s="11"/>
      <c r="R188" s="11"/>
      <c r="S188" s="11"/>
      <c r="T188" s="11"/>
      <c r="U188" s="11"/>
      <c r="V188" s="11"/>
      <c r="W188" s="11"/>
    </row>
    <row r="189" spans="2:23">
      <c r="O189" s="11"/>
      <c r="P189" s="11"/>
      <c r="Q189" s="11"/>
      <c r="R189" s="11"/>
      <c r="S189" s="11"/>
      <c r="T189" s="11"/>
      <c r="U189" s="11"/>
      <c r="V189" s="11"/>
      <c r="W189" s="11"/>
    </row>
    <row r="190" spans="2:23">
      <c r="O190" s="11"/>
      <c r="P190" s="11"/>
      <c r="Q190" s="11"/>
      <c r="R190" s="11"/>
      <c r="S190" s="11"/>
      <c r="T190" s="11"/>
      <c r="U190" s="11"/>
      <c r="V190" s="11"/>
      <c r="W190" s="11"/>
    </row>
  </sheetData>
  <pageMargins left="0.7" right="0.7" top="0.75" bottom="0.75" header="0.3" footer="0.3"/>
  <pageSetup orientation="portrait" r:id="rId1"/>
  <extLst>
    <ext xmlns:x14="http://schemas.microsoft.com/office/spreadsheetml/2009/9/main" uri="{05C60535-1F16-4fd2-B633-F4F36F0B64E0}">
      <x14:sparklineGroups xmlns:xm="http://schemas.microsoft.com/office/excel/2006/main">
        <x14:sparklineGroup displayEmptyCellsAs="gap" xr2:uid="{07084DA5-55CC-478A-8A31-5244C00A74AD}">
          <x14:colorSeries rgb="FF376092"/>
          <x14:colorNegative rgb="FFD00000"/>
          <x14:colorAxis rgb="FF000000"/>
          <x14:colorMarkers rgb="FFD00000"/>
          <x14:colorFirst rgb="FFD00000"/>
          <x14:colorLast rgb="FFD00000"/>
          <x14:colorHigh rgb="FFD00000"/>
          <x14:colorLow rgb="FFD00000"/>
          <x14:sparklines>
            <x14:sparkline>
              <xm:f>Kindergarten!O97:W97</xm:f>
              <xm:sqref>X97</xm:sqref>
            </x14:sparkline>
          </x14:sparklines>
        </x14:sparklineGroup>
        <x14:sparklineGroup displayEmptyCellsAs="gap" xr2:uid="{489A859B-1447-40AE-9B94-DA16D184AAEB}">
          <x14:colorSeries rgb="FF376092"/>
          <x14:colorNegative rgb="FFD00000"/>
          <x14:colorAxis rgb="FF000000"/>
          <x14:colorMarkers rgb="FFD00000"/>
          <x14:colorFirst rgb="FFD00000"/>
          <x14:colorLast rgb="FFD00000"/>
          <x14:colorHigh rgb="FFD00000"/>
          <x14:colorLow rgb="FFD00000"/>
          <x14:sparklines>
            <x14:sparkline>
              <xm:f>Kindergarten!O94:W94</xm:f>
              <xm:sqref>X94</xm:sqref>
            </x14:sparkline>
          </x14:sparklines>
        </x14:sparklineGroup>
        <x14:sparklineGroup displayEmptyCellsAs="gap" xr2:uid="{AABBD813-F1F0-4913-98EE-DFE261E0598B}">
          <x14:colorSeries rgb="FF376092"/>
          <x14:colorNegative rgb="FFD00000"/>
          <x14:colorAxis rgb="FF000000"/>
          <x14:colorMarkers rgb="FFD00000"/>
          <x14:colorFirst rgb="FFD00000"/>
          <x14:colorLast rgb="FFD00000"/>
          <x14:colorHigh rgb="FFD00000"/>
          <x14:colorLow rgb="FFD00000"/>
          <x14:sparklines>
            <x14:sparkline>
              <xm:f>Kindergarten!O115:W115</xm:f>
              <xm:sqref>X115</xm:sqref>
            </x14:sparkline>
          </x14:sparklines>
        </x14:sparklineGroup>
        <x14:sparklineGroup displayEmptyCellsAs="gap" xr2:uid="{5F57B665-18C9-4551-BF50-FC597AC1F364}">
          <x14:colorSeries rgb="FF376092"/>
          <x14:colorNegative rgb="FFD00000"/>
          <x14:colorAxis rgb="FF000000"/>
          <x14:colorMarkers rgb="FFD00000"/>
          <x14:colorFirst rgb="FFD00000"/>
          <x14:colorLast rgb="FFD00000"/>
          <x14:colorHigh rgb="FFD00000"/>
          <x14:colorLow rgb="FFD00000"/>
          <x14:sparklines>
            <x14:sparkline>
              <xm:f>Kindergarten!O114:W114</xm:f>
              <xm:sqref>X114</xm:sqref>
            </x14:sparkline>
          </x14:sparklines>
        </x14:sparklineGroup>
        <x14:sparklineGroup displayEmptyCellsAs="gap" xr2:uid="{2399CA64-BC8D-470A-930D-B5BE5E2A0D11}">
          <x14:colorSeries rgb="FF376092"/>
          <x14:colorNegative rgb="FFD00000"/>
          <x14:colorAxis rgb="FF000000"/>
          <x14:colorMarkers rgb="FFD00000"/>
          <x14:colorFirst rgb="FFD00000"/>
          <x14:colorLast rgb="FFD00000"/>
          <x14:colorHigh rgb="FFD00000"/>
          <x14:colorLow rgb="FFD00000"/>
          <x14:sparklines>
            <x14:sparkline>
              <xm:f>Kindergarten!O113:W113</xm:f>
              <xm:sqref>X113</xm:sqref>
            </x14:sparkline>
          </x14:sparklines>
        </x14:sparklineGroup>
        <x14:sparklineGroup displayEmptyCellsAs="gap" xr2:uid="{7E12B325-D7FF-42B3-811E-C8C7FD36C46F}">
          <x14:colorSeries rgb="FF376092"/>
          <x14:colorNegative rgb="FFD00000"/>
          <x14:colorAxis rgb="FF000000"/>
          <x14:colorMarkers rgb="FFD00000"/>
          <x14:colorFirst rgb="FFD00000"/>
          <x14:colorLast rgb="FFD00000"/>
          <x14:colorHigh rgb="FFD00000"/>
          <x14:colorLow rgb="FFD00000"/>
          <x14:sparklines>
            <x14:sparkline>
              <xm:f>Kindergarten!O112:W112</xm:f>
              <xm:sqref>X112</xm:sqref>
            </x14:sparkline>
          </x14:sparklines>
        </x14:sparklineGroup>
        <x14:sparklineGroup displayEmptyCellsAs="gap" xr2:uid="{21707956-6C35-4C11-9CC8-D2F964DABC69}">
          <x14:colorSeries rgb="FF376092"/>
          <x14:colorNegative rgb="FFD00000"/>
          <x14:colorAxis rgb="FF000000"/>
          <x14:colorMarkers rgb="FFD00000"/>
          <x14:colorFirst rgb="FFD00000"/>
          <x14:colorLast rgb="FFD00000"/>
          <x14:colorHigh rgb="FFD00000"/>
          <x14:colorLow rgb="FFD00000"/>
          <x14:sparklines>
            <x14:sparkline>
              <xm:f>Kindergarten!O111:W111</xm:f>
              <xm:sqref>X111</xm:sqref>
            </x14:sparkline>
          </x14:sparklines>
        </x14:sparklineGroup>
        <x14:sparklineGroup displayEmptyCellsAs="gap" xr2:uid="{40796BF5-9804-402D-B257-EA909310C692}">
          <x14:colorSeries rgb="FF376092"/>
          <x14:colorNegative rgb="FFD00000"/>
          <x14:colorAxis rgb="FF000000"/>
          <x14:colorMarkers rgb="FFD00000"/>
          <x14:colorFirst rgb="FFD00000"/>
          <x14:colorLast rgb="FFD00000"/>
          <x14:colorHigh rgb="FFD00000"/>
          <x14:colorLow rgb="FFD00000"/>
          <x14:sparklines>
            <x14:sparkline>
              <xm:f>Kindergarten!O110:W110</xm:f>
              <xm:sqref>X110</xm:sqref>
            </x14:sparkline>
          </x14:sparklines>
        </x14:sparklineGroup>
        <x14:sparklineGroup displayEmptyCellsAs="gap" xr2:uid="{06352626-11DE-4760-BD86-ED23544A570B}">
          <x14:colorSeries rgb="FF376092"/>
          <x14:colorNegative rgb="FFD00000"/>
          <x14:colorAxis rgb="FF000000"/>
          <x14:colorMarkers rgb="FFD00000"/>
          <x14:colorFirst rgb="FFD00000"/>
          <x14:colorLast rgb="FFD00000"/>
          <x14:colorHigh rgb="FFD00000"/>
          <x14:colorLow rgb="FFD00000"/>
          <x14:sparklines>
            <x14:sparkline>
              <xm:f>Kindergarten!O109:W109</xm:f>
              <xm:sqref>X109</xm:sqref>
            </x14:sparkline>
          </x14:sparklines>
        </x14:sparklineGroup>
        <x14:sparklineGroup displayEmptyCellsAs="gap" xr2:uid="{C74A91BB-7F97-4520-840B-EF43DEA60F6B}">
          <x14:colorSeries rgb="FF376092"/>
          <x14:colorNegative rgb="FFD00000"/>
          <x14:colorAxis rgb="FF000000"/>
          <x14:colorMarkers rgb="FFD00000"/>
          <x14:colorFirst rgb="FFD00000"/>
          <x14:colorLast rgb="FFD00000"/>
          <x14:colorHigh rgb="FFD00000"/>
          <x14:colorLow rgb="FFD00000"/>
          <x14:sparklines>
            <x14:sparkline>
              <xm:f>Kindergarten!O108:W108</xm:f>
              <xm:sqref>X108</xm:sqref>
            </x14:sparkline>
          </x14:sparklines>
        </x14:sparklineGroup>
        <x14:sparklineGroup displayEmptyCellsAs="gap" xr2:uid="{8B3B9C11-642D-464D-A16C-721ECB173467}">
          <x14:colorSeries rgb="FF376092"/>
          <x14:colorNegative rgb="FFD00000"/>
          <x14:colorAxis rgb="FF000000"/>
          <x14:colorMarkers rgb="FFD00000"/>
          <x14:colorFirst rgb="FFD00000"/>
          <x14:colorLast rgb="FFD00000"/>
          <x14:colorHigh rgb="FFD00000"/>
          <x14:colorLow rgb="FFD00000"/>
          <x14:sparklines>
            <x14:sparkline>
              <xm:f>Kindergarten!O107:W107</xm:f>
              <xm:sqref>X107</xm:sqref>
            </x14:sparkline>
          </x14:sparklines>
        </x14:sparklineGroup>
        <x14:sparklineGroup displayEmptyCellsAs="gap" xr2:uid="{079AC4A8-5AD3-4B49-AA71-173AA2FFC5BD}">
          <x14:colorSeries rgb="FF376092"/>
          <x14:colorNegative rgb="FFD00000"/>
          <x14:colorAxis rgb="FF000000"/>
          <x14:colorMarkers rgb="FFD00000"/>
          <x14:colorFirst rgb="FFD00000"/>
          <x14:colorLast rgb="FFD00000"/>
          <x14:colorHigh rgb="FFD00000"/>
          <x14:colorLow rgb="FFD00000"/>
          <x14:sparklines>
            <x14:sparkline>
              <xm:f>Kindergarten!O106:W106</xm:f>
              <xm:sqref>X106</xm:sqref>
            </x14:sparkline>
          </x14:sparklines>
        </x14:sparklineGroup>
        <x14:sparklineGroup displayEmptyCellsAs="gap" xr2:uid="{3E6525AA-C407-4E3A-8C33-2A60E0EAEC7C}">
          <x14:colorSeries rgb="FF376092"/>
          <x14:colorNegative rgb="FFD00000"/>
          <x14:colorAxis rgb="FF000000"/>
          <x14:colorMarkers rgb="FFD00000"/>
          <x14:colorFirst rgb="FFD00000"/>
          <x14:colorLast rgb="FFD00000"/>
          <x14:colorHigh rgb="FFD00000"/>
          <x14:colorLow rgb="FFD00000"/>
          <x14:sparklines>
            <x14:sparkline>
              <xm:f>Kindergarten!O105:W105</xm:f>
              <xm:sqref>X105</xm:sqref>
            </x14:sparkline>
          </x14:sparklines>
        </x14:sparklineGroup>
        <x14:sparklineGroup displayEmptyCellsAs="gap" xr2:uid="{44CFA7B8-4276-4494-8F36-009264DDB492}">
          <x14:colorSeries rgb="FF376092"/>
          <x14:colorNegative rgb="FFD00000"/>
          <x14:colorAxis rgb="FF000000"/>
          <x14:colorMarkers rgb="FFD00000"/>
          <x14:colorFirst rgb="FFD00000"/>
          <x14:colorLast rgb="FFD00000"/>
          <x14:colorHigh rgb="FFD00000"/>
          <x14:colorLow rgb="FFD00000"/>
          <x14:sparklines>
            <x14:sparkline>
              <xm:f>Kindergarten!O104:W104</xm:f>
              <xm:sqref>X104</xm:sqref>
            </x14:sparkline>
          </x14:sparklines>
        </x14:sparklineGroup>
        <x14:sparklineGroup displayEmptyCellsAs="gap" xr2:uid="{BD02EC5C-1AA7-42A4-AB1C-7A57613A9085}">
          <x14:colorSeries rgb="FF376092"/>
          <x14:colorNegative rgb="FFD00000"/>
          <x14:colorAxis rgb="FF000000"/>
          <x14:colorMarkers rgb="FFD00000"/>
          <x14:colorFirst rgb="FFD00000"/>
          <x14:colorLast rgb="FFD00000"/>
          <x14:colorHigh rgb="FFD00000"/>
          <x14:colorLow rgb="FFD00000"/>
          <x14:sparklines>
            <x14:sparkline>
              <xm:f>Kindergarten!O103:W103</xm:f>
              <xm:sqref>X103</xm:sqref>
            </x14:sparkline>
          </x14:sparklines>
        </x14:sparklineGroup>
        <x14:sparklineGroup displayEmptyCellsAs="gap" xr2:uid="{2AB50331-FABF-46EE-BF9E-EE41A399B33C}">
          <x14:colorSeries rgb="FF376092"/>
          <x14:colorNegative rgb="FFD00000"/>
          <x14:colorAxis rgb="FF000000"/>
          <x14:colorMarkers rgb="FFD00000"/>
          <x14:colorFirst rgb="FFD00000"/>
          <x14:colorLast rgb="FFD00000"/>
          <x14:colorHigh rgb="FFD00000"/>
          <x14:colorLow rgb="FFD00000"/>
          <x14:sparklines>
            <x14:sparkline>
              <xm:f>Kindergarten!O102:W102</xm:f>
              <xm:sqref>X102</xm:sqref>
            </x14:sparkline>
          </x14:sparklines>
        </x14:sparklineGroup>
        <x14:sparklineGroup displayEmptyCellsAs="gap" xr2:uid="{B59207E9-C596-4A07-BA8D-DF5D0A32746F}">
          <x14:colorSeries rgb="FF376092"/>
          <x14:colorNegative rgb="FFD00000"/>
          <x14:colorAxis rgb="FF000000"/>
          <x14:colorMarkers rgb="FFD00000"/>
          <x14:colorFirst rgb="FFD00000"/>
          <x14:colorLast rgb="FFD00000"/>
          <x14:colorHigh rgb="FFD00000"/>
          <x14:colorLow rgb="FFD00000"/>
          <x14:sparklines>
            <x14:sparkline>
              <xm:f>Kindergarten!O101:W101</xm:f>
              <xm:sqref>X101</xm:sqref>
            </x14:sparkline>
          </x14:sparklines>
        </x14:sparklineGroup>
      </x14:sparklineGroup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93004-475D-4CE0-979D-68141F83320A}">
  <dimension ref="A1:X200"/>
  <sheetViews>
    <sheetView zoomScale="70" zoomScaleNormal="70" workbookViewId="0">
      <selection activeCell="O4" sqref="O4:O86"/>
    </sheetView>
  </sheetViews>
  <sheetFormatPr defaultRowHeight="15"/>
  <cols>
    <col min="1" max="1" width="14.28515625" style="9" bestFit="1" customWidth="1"/>
    <col min="2" max="2" width="18.85546875" style="9" bestFit="1" customWidth="1"/>
    <col min="3" max="3" width="21.7109375" style="9" bestFit="1" customWidth="1"/>
    <col min="4" max="6" width="13.5703125" style="9" bestFit="1" customWidth="1"/>
    <col min="7" max="9" width="14" style="9" bestFit="1" customWidth="1"/>
    <col min="10" max="10" width="14.42578125" style="9" bestFit="1" customWidth="1"/>
    <col min="11" max="11" width="14.42578125" style="9" customWidth="1"/>
    <col min="12" max="12" width="6.7109375" style="9" customWidth="1"/>
    <col min="13" max="13" width="18.42578125" style="9" customWidth="1"/>
    <col min="14" max="14" width="35.85546875" style="9" bestFit="1" customWidth="1"/>
    <col min="15" max="18" width="13.5703125" style="9" bestFit="1" customWidth="1"/>
    <col min="19" max="21" width="14" style="9" bestFit="1" customWidth="1"/>
    <col min="22" max="23" width="14.42578125" style="9" bestFit="1" customWidth="1"/>
    <col min="24" max="24" width="18.7109375" style="9" customWidth="1"/>
    <col min="25" max="16384" width="9.140625" style="9"/>
  </cols>
  <sheetData>
    <row r="1" spans="1:23">
      <c r="B1" s="1" t="s">
        <v>204</v>
      </c>
      <c r="C1" s="9" t="s">
        <v>129</v>
      </c>
      <c r="M1" s="1" t="s">
        <v>204</v>
      </c>
      <c r="N1" s="9" t="s">
        <v>268</v>
      </c>
    </row>
    <row r="3" spans="1:23">
      <c r="B3" s="128" t="s">
        <v>128</v>
      </c>
      <c r="C3" s="128" t="s">
        <v>112</v>
      </c>
      <c r="D3" s="128"/>
      <c r="E3" s="128"/>
      <c r="F3" s="128"/>
      <c r="G3" s="128"/>
      <c r="H3" s="128"/>
      <c r="I3" s="128"/>
      <c r="J3" s="128"/>
      <c r="K3" s="128"/>
    </row>
    <row r="4" spans="1:23">
      <c r="B4" s="129" t="s">
        <v>110</v>
      </c>
      <c r="C4" s="129" t="s">
        <v>0</v>
      </c>
      <c r="D4" s="129" t="s">
        <v>103</v>
      </c>
      <c r="E4" s="129" t="s">
        <v>104</v>
      </c>
      <c r="F4" s="129" t="s">
        <v>105</v>
      </c>
      <c r="G4" s="129" t="s">
        <v>106</v>
      </c>
      <c r="H4" s="129" t="s">
        <v>107</v>
      </c>
      <c r="I4" s="129" t="s">
        <v>108</v>
      </c>
      <c r="J4" s="129" t="s">
        <v>230</v>
      </c>
      <c r="K4" s="129" t="s">
        <v>234</v>
      </c>
      <c r="M4" s="1" t="s">
        <v>116</v>
      </c>
      <c r="N4" s="1" t="str">
        <f>A5</f>
        <v>State Total</v>
      </c>
      <c r="O4" s="1" t="str">
        <f t="shared" ref="O4:W4" si="0">C4</f>
        <v>2015-2016</v>
      </c>
      <c r="P4" s="1" t="str">
        <f t="shared" si="0"/>
        <v>2016-2017</v>
      </c>
      <c r="Q4" s="1" t="str">
        <f t="shared" si="0"/>
        <v>2017-2018</v>
      </c>
      <c r="R4" s="1" t="str">
        <f t="shared" si="0"/>
        <v>2018-2019</v>
      </c>
      <c r="S4" s="1" t="str">
        <f t="shared" si="0"/>
        <v>2019-2020</v>
      </c>
      <c r="T4" s="1" t="str">
        <f t="shared" si="0"/>
        <v>2020-2021</v>
      </c>
      <c r="U4" s="1" t="str">
        <f t="shared" si="0"/>
        <v>2021-2022</v>
      </c>
      <c r="V4" s="1" t="str">
        <f t="shared" si="0"/>
        <v>2022-2023</v>
      </c>
      <c r="W4" s="1" t="str">
        <f t="shared" si="0"/>
        <v>2023-2024</v>
      </c>
    </row>
    <row r="5" spans="1:23">
      <c r="A5" s="1" t="s">
        <v>126</v>
      </c>
      <c r="B5" s="10" t="s">
        <v>113</v>
      </c>
      <c r="C5" s="8">
        <v>2166</v>
      </c>
      <c r="D5" s="8">
        <v>2221</v>
      </c>
      <c r="E5" s="8">
        <v>2234.5</v>
      </c>
      <c r="F5" s="8">
        <v>2253</v>
      </c>
      <c r="G5" s="8">
        <v>2148</v>
      </c>
      <c r="H5" s="8">
        <v>4933</v>
      </c>
      <c r="I5" s="8">
        <v>3758.5</v>
      </c>
      <c r="J5" s="8">
        <v>3187.5</v>
      </c>
      <c r="K5" s="8">
        <v>3111</v>
      </c>
      <c r="N5" s="9" t="str">
        <f>B5</f>
        <v>Home-Based</v>
      </c>
      <c r="O5" s="11">
        <f>C5/C8</f>
        <v>2.3405082987551867E-2</v>
      </c>
      <c r="P5" s="11">
        <f t="shared" ref="P5:W5" si="1">D5/D8</f>
        <v>2.4343194098885322E-2</v>
      </c>
      <c r="Q5" s="11">
        <f t="shared" si="1"/>
        <v>2.430719860759838E-2</v>
      </c>
      <c r="R5" s="11">
        <f t="shared" si="1"/>
        <v>2.4629141751478515E-2</v>
      </c>
      <c r="S5" s="11">
        <f t="shared" si="1"/>
        <v>2.345925756036827E-2</v>
      </c>
      <c r="T5" s="11">
        <f t="shared" si="1"/>
        <v>5.5123477483517709E-2</v>
      </c>
      <c r="U5" s="11">
        <f t="shared" si="1"/>
        <v>4.3564436768685995E-2</v>
      </c>
      <c r="V5" s="11">
        <f t="shared" si="1"/>
        <v>3.4819512035261922E-2</v>
      </c>
      <c r="W5" s="11">
        <f t="shared" si="1"/>
        <v>3.5236153584777441E-2</v>
      </c>
    </row>
    <row r="6" spans="1:23">
      <c r="B6" s="10" t="s">
        <v>114</v>
      </c>
      <c r="C6" s="8">
        <v>6313</v>
      </c>
      <c r="D6" s="8">
        <v>6446</v>
      </c>
      <c r="E6" s="8">
        <v>6296</v>
      </c>
      <c r="F6" s="8">
        <v>6353</v>
      </c>
      <c r="G6" s="8">
        <v>5457</v>
      </c>
      <c r="H6" s="8">
        <v>5625</v>
      </c>
      <c r="I6" s="8">
        <v>7209</v>
      </c>
      <c r="J6" s="8">
        <v>7542</v>
      </c>
      <c r="K6" s="8">
        <v>7319</v>
      </c>
      <c r="N6" s="9" t="str">
        <f>B6</f>
        <v>Private</v>
      </c>
      <c r="O6" s="11">
        <f t="shared" ref="O6:W6" si="2">C6/C8</f>
        <v>6.8216199861687407E-2</v>
      </c>
      <c r="P6" s="11">
        <f t="shared" si="2"/>
        <v>7.0651161261330378E-2</v>
      </c>
      <c r="Q6" s="11">
        <f t="shared" si="2"/>
        <v>6.8488754725191045E-2</v>
      </c>
      <c r="R6" s="11">
        <f t="shared" si="2"/>
        <v>6.9449151152748773E-2</v>
      </c>
      <c r="S6" s="11">
        <f t="shared" si="2"/>
        <v>5.9598309360767994E-2</v>
      </c>
      <c r="T6" s="11">
        <f t="shared" si="2"/>
        <v>6.2856185048608779E-2</v>
      </c>
      <c r="U6" s="11">
        <f t="shared" si="2"/>
        <v>8.3558873131690123E-2</v>
      </c>
      <c r="V6" s="11">
        <f t="shared" si="2"/>
        <v>8.2387061888610336E-2</v>
      </c>
      <c r="W6" s="11">
        <f t="shared" si="2"/>
        <v>8.2897270359044054E-2</v>
      </c>
    </row>
    <row r="7" spans="1:23">
      <c r="B7" s="10" t="s">
        <v>115</v>
      </c>
      <c r="C7" s="8">
        <v>84065</v>
      </c>
      <c r="D7" s="8">
        <v>82570</v>
      </c>
      <c r="E7" s="8">
        <v>83397</v>
      </c>
      <c r="F7" s="8">
        <v>82871</v>
      </c>
      <c r="G7" s="8">
        <v>83958</v>
      </c>
      <c r="H7" s="8">
        <v>78932</v>
      </c>
      <c r="I7" s="8">
        <v>75307</v>
      </c>
      <c r="J7" s="8">
        <v>80814</v>
      </c>
      <c r="K7" s="8">
        <v>77860</v>
      </c>
      <c r="N7" s="9" t="str">
        <f>B7</f>
        <v>Public</v>
      </c>
      <c r="O7" s="11">
        <f t="shared" ref="O7:W7" si="3">C7/C8</f>
        <v>0.90837871715076068</v>
      </c>
      <c r="P7" s="11">
        <f t="shared" si="3"/>
        <v>0.90500564463978428</v>
      </c>
      <c r="Q7" s="11">
        <f t="shared" si="3"/>
        <v>0.90720404666721055</v>
      </c>
      <c r="R7" s="11">
        <f t="shared" si="3"/>
        <v>0.90592170709577269</v>
      </c>
      <c r="S7" s="11">
        <f t="shared" si="3"/>
        <v>0.91694243307886369</v>
      </c>
      <c r="T7" s="11">
        <f t="shared" si="3"/>
        <v>0.88202033746787356</v>
      </c>
      <c r="U7" s="11">
        <f t="shared" si="3"/>
        <v>0.87287669009962388</v>
      </c>
      <c r="V7" s="11">
        <f t="shared" si="3"/>
        <v>0.88279342607612776</v>
      </c>
      <c r="W7" s="11">
        <f t="shared" si="3"/>
        <v>0.88186657605617846</v>
      </c>
    </row>
    <row r="8" spans="1:23">
      <c r="B8" s="130" t="s">
        <v>111</v>
      </c>
      <c r="C8" s="131">
        <v>92544</v>
      </c>
      <c r="D8" s="131">
        <v>91237</v>
      </c>
      <c r="E8" s="131">
        <v>91927.5</v>
      </c>
      <c r="F8" s="131">
        <v>91477</v>
      </c>
      <c r="G8" s="131">
        <v>91563</v>
      </c>
      <c r="H8" s="131">
        <v>89490</v>
      </c>
      <c r="I8" s="131">
        <v>86274.5</v>
      </c>
      <c r="J8" s="131">
        <v>91543.5</v>
      </c>
      <c r="K8" s="131">
        <v>88290</v>
      </c>
    </row>
    <row r="10" spans="1:23">
      <c r="A10" s="1" t="s">
        <v>203</v>
      </c>
      <c r="B10" s="1" t="s">
        <v>204</v>
      </c>
      <c r="C10" s="10"/>
      <c r="D10" s="10"/>
      <c r="E10" s="10"/>
      <c r="F10" s="10"/>
      <c r="G10" s="10"/>
      <c r="H10" s="10"/>
      <c r="I10" s="10"/>
      <c r="J10" s="10"/>
      <c r="K10" s="10"/>
      <c r="M10" s="1" t="s">
        <v>204</v>
      </c>
    </row>
    <row r="11" spans="1:23">
      <c r="B11" s="128" t="s">
        <v>128</v>
      </c>
      <c r="C11" s="128" t="s">
        <v>112</v>
      </c>
      <c r="D11" s="128"/>
      <c r="E11" s="128"/>
      <c r="F11" s="128"/>
      <c r="G11" s="128"/>
      <c r="H11" s="128"/>
      <c r="I11" s="128"/>
      <c r="J11" s="128"/>
      <c r="K11" s="128"/>
    </row>
    <row r="12" spans="1:23">
      <c r="B12" s="129" t="s">
        <v>110</v>
      </c>
      <c r="C12" s="129" t="s">
        <v>0</v>
      </c>
      <c r="D12" s="129" t="s">
        <v>103</v>
      </c>
      <c r="E12" s="129" t="s">
        <v>104</v>
      </c>
      <c r="F12" s="129" t="s">
        <v>105</v>
      </c>
      <c r="G12" s="129" t="s">
        <v>106</v>
      </c>
      <c r="H12" s="129" t="s">
        <v>107</v>
      </c>
      <c r="I12" s="129" t="s">
        <v>108</v>
      </c>
      <c r="J12" s="129" t="s">
        <v>230</v>
      </c>
      <c r="K12" s="129" t="s">
        <v>234</v>
      </c>
    </row>
    <row r="13" spans="1:23">
      <c r="B13" s="132" t="s">
        <v>186</v>
      </c>
      <c r="C13" s="133"/>
      <c r="D13" s="133"/>
      <c r="E13" s="133"/>
      <c r="F13" s="133"/>
      <c r="G13" s="133"/>
      <c r="H13" s="133"/>
      <c r="I13" s="133"/>
      <c r="J13" s="133"/>
      <c r="K13" s="133"/>
      <c r="M13" s="1" t="s">
        <v>116</v>
      </c>
      <c r="N13" s="1" t="str">
        <f>B13</f>
        <v>Benton-Franklin</v>
      </c>
      <c r="O13" s="1" t="str">
        <f>$C$12</f>
        <v>2015-2016</v>
      </c>
      <c r="P13" s="1" t="str">
        <f>$D$12</f>
        <v>2016-2017</v>
      </c>
      <c r="Q13" s="1" t="str">
        <f>$E$12</f>
        <v>2017-2018</v>
      </c>
      <c r="R13" s="1" t="str">
        <f>$F$12</f>
        <v>2018-2019</v>
      </c>
      <c r="S13" s="1" t="str">
        <f>$G$12</f>
        <v>2019-2020</v>
      </c>
      <c r="T13" s="1" t="str">
        <f>$H$12</f>
        <v>2020-2021</v>
      </c>
      <c r="U13" s="1" t="str">
        <f>$I$12</f>
        <v>2021-2022</v>
      </c>
      <c r="V13" s="1" t="str">
        <f>$J$12</f>
        <v>2022-2023</v>
      </c>
      <c r="W13" s="1" t="str">
        <f>$K$12</f>
        <v>2023-2024</v>
      </c>
    </row>
    <row r="14" spans="1:23">
      <c r="B14" s="3" t="s">
        <v>113</v>
      </c>
      <c r="C14" s="8">
        <v>74.5</v>
      </c>
      <c r="D14" s="8">
        <v>78</v>
      </c>
      <c r="E14" s="8">
        <v>76</v>
      </c>
      <c r="F14" s="8">
        <v>84.5</v>
      </c>
      <c r="G14" s="8">
        <v>86.5</v>
      </c>
      <c r="H14" s="8">
        <v>224.5</v>
      </c>
      <c r="I14" s="8">
        <v>135</v>
      </c>
      <c r="J14" s="8">
        <v>129</v>
      </c>
      <c r="K14" s="8">
        <v>137</v>
      </c>
      <c r="N14" s="9" t="str">
        <f>B14</f>
        <v>Home-Based</v>
      </c>
      <c r="O14" s="11">
        <f t="shared" ref="O14:W14" si="4">C14/C17</f>
        <v>1.5835901796152619E-2</v>
      </c>
      <c r="P14" s="11">
        <f t="shared" si="4"/>
        <v>1.6817593790426907E-2</v>
      </c>
      <c r="Q14" s="11">
        <f t="shared" si="4"/>
        <v>1.6525331593824744E-2</v>
      </c>
      <c r="R14" s="11">
        <f t="shared" si="4"/>
        <v>1.7889277019159523E-2</v>
      </c>
      <c r="S14" s="11">
        <f t="shared" si="4"/>
        <v>1.9042377545404512E-2</v>
      </c>
      <c r="T14" s="11">
        <f t="shared" si="4"/>
        <v>4.9651664270706622E-2</v>
      </c>
      <c r="U14" s="11">
        <f t="shared" si="4"/>
        <v>3.0646992054483541E-2</v>
      </c>
      <c r="V14" s="11">
        <f t="shared" si="4"/>
        <v>2.7353689567430027E-2</v>
      </c>
      <c r="W14" s="11">
        <f t="shared" si="4"/>
        <v>3.0043859649122807E-2</v>
      </c>
    </row>
    <row r="15" spans="1:23">
      <c r="B15" s="3" t="s">
        <v>114</v>
      </c>
      <c r="C15" s="8">
        <v>213</v>
      </c>
      <c r="D15" s="8">
        <v>219</v>
      </c>
      <c r="E15" s="8">
        <v>193</v>
      </c>
      <c r="F15" s="8">
        <v>213</v>
      </c>
      <c r="G15" s="8">
        <v>119</v>
      </c>
      <c r="H15" s="8">
        <v>207</v>
      </c>
      <c r="I15" s="8">
        <v>275</v>
      </c>
      <c r="J15" s="8">
        <v>292</v>
      </c>
      <c r="K15" s="8">
        <v>264</v>
      </c>
      <c r="N15" s="9" t="str">
        <f>B15</f>
        <v>Private</v>
      </c>
      <c r="O15" s="11">
        <f t="shared" ref="O15:W15" si="5">C15/C17</f>
        <v>4.5275799766181318E-2</v>
      </c>
      <c r="P15" s="11">
        <f t="shared" si="5"/>
        <v>4.7218628719275547E-2</v>
      </c>
      <c r="Q15" s="11">
        <f t="shared" si="5"/>
        <v>4.196564470537073E-2</v>
      </c>
      <c r="R15" s="11">
        <f t="shared" si="5"/>
        <v>4.5093680533502697E-2</v>
      </c>
      <c r="S15" s="11">
        <f t="shared" si="5"/>
        <v>2.6197028068244359E-2</v>
      </c>
      <c r="T15" s="11">
        <f t="shared" si="5"/>
        <v>4.5781267278558004E-2</v>
      </c>
      <c r="U15" s="11">
        <f t="shared" si="5"/>
        <v>6.2429057888762768E-2</v>
      </c>
      <c r="V15" s="11">
        <f t="shared" si="5"/>
        <v>6.1916878710771839E-2</v>
      </c>
      <c r="W15" s="11">
        <f t="shared" si="5"/>
        <v>5.7894736842105263E-2</v>
      </c>
    </row>
    <row r="16" spans="1:23">
      <c r="B16" s="3" t="s">
        <v>115</v>
      </c>
      <c r="C16" s="8">
        <v>4417</v>
      </c>
      <c r="D16" s="8">
        <v>4341</v>
      </c>
      <c r="E16" s="8">
        <v>4330</v>
      </c>
      <c r="F16" s="8">
        <v>4426</v>
      </c>
      <c r="G16" s="8">
        <v>4337</v>
      </c>
      <c r="H16" s="8">
        <v>4090</v>
      </c>
      <c r="I16" s="8">
        <v>3995</v>
      </c>
      <c r="J16" s="8">
        <v>4295</v>
      </c>
      <c r="K16" s="8">
        <v>4159</v>
      </c>
      <c r="N16" s="9" t="str">
        <f>B16</f>
        <v>Public</v>
      </c>
      <c r="O16" s="11">
        <f t="shared" ref="O16:W16" si="6">C16/C17</f>
        <v>0.93888829843766608</v>
      </c>
      <c r="P16" s="11">
        <f t="shared" si="6"/>
        <v>0.93596377749029758</v>
      </c>
      <c r="Q16" s="11">
        <f t="shared" si="6"/>
        <v>0.94150902370080447</v>
      </c>
      <c r="R16" s="11">
        <f t="shared" si="6"/>
        <v>0.93701704244733774</v>
      </c>
      <c r="S16" s="11">
        <f t="shared" si="6"/>
        <v>0.95476059438635108</v>
      </c>
      <c r="T16" s="11">
        <f t="shared" si="6"/>
        <v>0.90456706845073542</v>
      </c>
      <c r="U16" s="11">
        <f t="shared" si="6"/>
        <v>0.90692395005675364</v>
      </c>
      <c r="V16" s="11">
        <f t="shared" si="6"/>
        <v>0.9107294317217981</v>
      </c>
      <c r="W16" s="11">
        <f t="shared" si="6"/>
        <v>0.91206140350877196</v>
      </c>
    </row>
    <row r="17" spans="2:23">
      <c r="B17" s="134" t="s">
        <v>195</v>
      </c>
      <c r="C17" s="135">
        <v>4704.5</v>
      </c>
      <c r="D17" s="135">
        <v>4638</v>
      </c>
      <c r="E17" s="135">
        <v>4599</v>
      </c>
      <c r="F17" s="135">
        <v>4723.5</v>
      </c>
      <c r="G17" s="135">
        <v>4542.5</v>
      </c>
      <c r="H17" s="135">
        <v>4521.5</v>
      </c>
      <c r="I17" s="135">
        <v>4405</v>
      </c>
      <c r="J17" s="135">
        <v>4716</v>
      </c>
      <c r="K17" s="135">
        <v>4560</v>
      </c>
    </row>
    <row r="18" spans="2:23">
      <c r="B18" s="132" t="s">
        <v>221</v>
      </c>
      <c r="C18" s="133"/>
      <c r="D18" s="133"/>
      <c r="E18" s="133"/>
      <c r="F18" s="133"/>
      <c r="G18" s="133"/>
      <c r="H18" s="133"/>
      <c r="I18" s="133"/>
      <c r="J18" s="133"/>
      <c r="K18" s="133"/>
      <c r="M18" s="1" t="s">
        <v>116</v>
      </c>
      <c r="N18" s="1" t="str">
        <f>B18</f>
        <v>Central WA (Grant-Kittitas-Klickitat-Skamania-Yakima)</v>
      </c>
      <c r="O18" s="1" t="str">
        <f>$C$12</f>
        <v>2015-2016</v>
      </c>
      <c r="P18" s="1" t="str">
        <f>$D$12</f>
        <v>2016-2017</v>
      </c>
      <c r="Q18" s="1" t="str">
        <f>$E$12</f>
        <v>2017-2018</v>
      </c>
      <c r="R18" s="1" t="str">
        <f>$F$12</f>
        <v>2018-2019</v>
      </c>
      <c r="S18" s="1" t="str">
        <f>$G$12</f>
        <v>2019-2020</v>
      </c>
      <c r="T18" s="1" t="str">
        <f>$H$12</f>
        <v>2020-2021</v>
      </c>
      <c r="U18" s="1" t="str">
        <f>$I$12</f>
        <v>2021-2022</v>
      </c>
      <c r="V18" s="1" t="str">
        <f>$J$12</f>
        <v>2022-2023</v>
      </c>
      <c r="W18" s="1" t="str">
        <f>$K$12</f>
        <v>2023-2024</v>
      </c>
    </row>
    <row r="19" spans="2:23">
      <c r="B19" s="3" t="s">
        <v>113</v>
      </c>
      <c r="C19" s="8">
        <v>94.5</v>
      </c>
      <c r="D19" s="8">
        <v>113.5</v>
      </c>
      <c r="E19" s="8">
        <v>113</v>
      </c>
      <c r="F19" s="8">
        <v>125</v>
      </c>
      <c r="G19" s="8">
        <v>90.5</v>
      </c>
      <c r="H19" s="8">
        <v>223</v>
      </c>
      <c r="I19" s="8">
        <v>225</v>
      </c>
      <c r="J19" s="8">
        <v>180</v>
      </c>
      <c r="K19" s="8">
        <v>214</v>
      </c>
      <c r="N19" s="9" t="str">
        <f>B19</f>
        <v>Home-Based</v>
      </c>
      <c r="O19" s="11">
        <f t="shared" ref="O19:W19" si="7">C19/C22</f>
        <v>1.3510615483594253E-2</v>
      </c>
      <c r="P19" s="11">
        <f t="shared" si="7"/>
        <v>1.661664592635971E-2</v>
      </c>
      <c r="Q19" s="11">
        <f t="shared" si="7"/>
        <v>1.6441146515349919E-2</v>
      </c>
      <c r="R19" s="11">
        <f t="shared" si="7"/>
        <v>1.8936524768974398E-2</v>
      </c>
      <c r="S19" s="11">
        <f t="shared" si="7"/>
        <v>1.4016882211724618E-2</v>
      </c>
      <c r="T19" s="11">
        <f t="shared" si="7"/>
        <v>3.5051870480980823E-2</v>
      </c>
      <c r="U19" s="11">
        <f t="shared" si="7"/>
        <v>3.6957950065703023E-2</v>
      </c>
      <c r="V19" s="11">
        <f t="shared" si="7"/>
        <v>2.7531355154481494E-2</v>
      </c>
      <c r="W19" s="11">
        <f t="shared" si="7"/>
        <v>3.4449452672247263E-2</v>
      </c>
    </row>
    <row r="20" spans="2:23">
      <c r="B20" s="3" t="s">
        <v>114</v>
      </c>
      <c r="C20" s="8">
        <v>207</v>
      </c>
      <c r="D20" s="8">
        <v>191</v>
      </c>
      <c r="E20" s="8">
        <v>200</v>
      </c>
      <c r="F20" s="8">
        <v>204</v>
      </c>
      <c r="G20" s="8">
        <v>195</v>
      </c>
      <c r="H20" s="8">
        <v>218</v>
      </c>
      <c r="I20" s="8">
        <v>255</v>
      </c>
      <c r="J20" s="8">
        <v>303</v>
      </c>
      <c r="K20" s="8">
        <v>265</v>
      </c>
      <c r="N20" s="9" t="str">
        <f>B20</f>
        <v>Private</v>
      </c>
      <c r="O20" s="11">
        <f t="shared" ref="O20:W20" si="8">C20/C22</f>
        <v>2.9594681535492173E-2</v>
      </c>
      <c r="P20" s="11">
        <f t="shared" si="8"/>
        <v>2.7962813849644975E-2</v>
      </c>
      <c r="Q20" s="11">
        <f t="shared" si="8"/>
        <v>2.9099374363451187E-2</v>
      </c>
      <c r="R20" s="11">
        <f t="shared" si="8"/>
        <v>3.0904408422966219E-2</v>
      </c>
      <c r="S20" s="11">
        <f t="shared" si="8"/>
        <v>3.0202121892666304E-2</v>
      </c>
      <c r="T20" s="11">
        <f t="shared" si="8"/>
        <v>3.4265954102483495E-2</v>
      </c>
      <c r="U20" s="11">
        <f t="shared" si="8"/>
        <v>4.1885676741130091E-2</v>
      </c>
      <c r="V20" s="11">
        <f t="shared" si="8"/>
        <v>4.6344447843377178E-2</v>
      </c>
      <c r="W20" s="11">
        <f t="shared" si="8"/>
        <v>4.2659368963296848E-2</v>
      </c>
    </row>
    <row r="21" spans="2:23">
      <c r="B21" s="3" t="s">
        <v>115</v>
      </c>
      <c r="C21" s="8">
        <v>6693</v>
      </c>
      <c r="D21" s="8">
        <v>6526</v>
      </c>
      <c r="E21" s="8">
        <v>6560</v>
      </c>
      <c r="F21" s="8">
        <v>6272</v>
      </c>
      <c r="G21" s="8">
        <v>6171</v>
      </c>
      <c r="H21" s="8">
        <v>5921</v>
      </c>
      <c r="I21" s="8">
        <v>5608</v>
      </c>
      <c r="J21" s="8">
        <v>6055</v>
      </c>
      <c r="K21" s="8">
        <v>5733</v>
      </c>
      <c r="N21" s="9" t="str">
        <f>B21</f>
        <v>Public</v>
      </c>
      <c r="O21" s="11">
        <f>C21/C22</f>
        <v>0.95689470298091361</v>
      </c>
      <c r="P21" s="11">
        <f t="shared" ref="P21:W21" si="9">D21/D22</f>
        <v>0.95542054022399536</v>
      </c>
      <c r="Q21" s="11">
        <f t="shared" si="9"/>
        <v>0.95445947912119888</v>
      </c>
      <c r="R21" s="11">
        <f t="shared" si="9"/>
        <v>0.95015906680805939</v>
      </c>
      <c r="S21" s="11">
        <f t="shared" si="9"/>
        <v>0.95578099589560905</v>
      </c>
      <c r="T21" s="11">
        <f t="shared" si="9"/>
        <v>0.93068217541653564</v>
      </c>
      <c r="U21" s="11">
        <f t="shared" si="9"/>
        <v>0.9211563731931669</v>
      </c>
      <c r="V21" s="11">
        <f t="shared" si="9"/>
        <v>0.92612419700214133</v>
      </c>
      <c r="W21" s="11">
        <f t="shared" si="9"/>
        <v>0.92289117836445589</v>
      </c>
    </row>
    <row r="22" spans="2:23">
      <c r="B22" s="134" t="s">
        <v>223</v>
      </c>
      <c r="C22" s="135">
        <v>6994.5</v>
      </c>
      <c r="D22" s="135">
        <v>6830.5</v>
      </c>
      <c r="E22" s="135">
        <v>6873</v>
      </c>
      <c r="F22" s="135">
        <v>6601</v>
      </c>
      <c r="G22" s="135">
        <v>6456.5</v>
      </c>
      <c r="H22" s="135">
        <v>6362</v>
      </c>
      <c r="I22" s="135">
        <v>6088</v>
      </c>
      <c r="J22" s="135">
        <v>6538</v>
      </c>
      <c r="K22" s="135">
        <v>6212</v>
      </c>
    </row>
    <row r="23" spans="2:23">
      <c r="B23" s="132" t="s">
        <v>181</v>
      </c>
      <c r="C23" s="133"/>
      <c r="D23" s="133"/>
      <c r="E23" s="133"/>
      <c r="F23" s="133"/>
      <c r="G23" s="133"/>
      <c r="H23" s="133"/>
      <c r="I23" s="133"/>
      <c r="J23" s="133"/>
      <c r="K23" s="133"/>
      <c r="M23" s="1" t="s">
        <v>116</v>
      </c>
      <c r="N23" s="1" t="str">
        <f>B23</f>
        <v>Chelan-Douglas-Okanogan</v>
      </c>
      <c r="O23" s="1" t="str">
        <f>$C$12</f>
        <v>2015-2016</v>
      </c>
      <c r="P23" s="1" t="str">
        <f>$D$12</f>
        <v>2016-2017</v>
      </c>
      <c r="Q23" s="1" t="str">
        <f>$E$12</f>
        <v>2017-2018</v>
      </c>
      <c r="R23" s="1" t="str">
        <f>$F$12</f>
        <v>2018-2019</v>
      </c>
      <c r="S23" s="1" t="str">
        <f>$G$12</f>
        <v>2019-2020</v>
      </c>
      <c r="T23" s="1" t="str">
        <f>$H$12</f>
        <v>2020-2021</v>
      </c>
      <c r="U23" s="1" t="str">
        <f>$I$12</f>
        <v>2021-2022</v>
      </c>
      <c r="V23" s="1" t="str">
        <f>$J$12</f>
        <v>2022-2023</v>
      </c>
      <c r="W23" s="1" t="str">
        <f>$K$12</f>
        <v>2023-2024</v>
      </c>
    </row>
    <row r="24" spans="2:23">
      <c r="B24" s="3" t="s">
        <v>113</v>
      </c>
      <c r="C24" s="8">
        <v>41</v>
      </c>
      <c r="D24" s="8">
        <v>38.5</v>
      </c>
      <c r="E24" s="8">
        <v>38.5</v>
      </c>
      <c r="F24" s="8">
        <v>58.5</v>
      </c>
      <c r="G24" s="8">
        <v>54.5</v>
      </c>
      <c r="H24" s="8">
        <v>112.5</v>
      </c>
      <c r="I24" s="8">
        <v>85</v>
      </c>
      <c r="J24" s="8">
        <v>79.5</v>
      </c>
      <c r="K24" s="8">
        <v>67.5</v>
      </c>
      <c r="N24" s="9" t="str">
        <f>B24</f>
        <v>Home-Based</v>
      </c>
      <c r="O24" s="11">
        <f t="shared" ref="O24:W24" si="10">C24/C27</f>
        <v>1.6452648475120384E-2</v>
      </c>
      <c r="P24" s="11">
        <f t="shared" si="10"/>
        <v>1.6470588235294119E-2</v>
      </c>
      <c r="Q24" s="11">
        <f t="shared" si="10"/>
        <v>1.6470588235294119E-2</v>
      </c>
      <c r="R24" s="11">
        <f t="shared" si="10"/>
        <v>2.5948103792415168E-2</v>
      </c>
      <c r="S24" s="11">
        <f t="shared" si="10"/>
        <v>2.4891527746060745E-2</v>
      </c>
      <c r="T24" s="11">
        <f t="shared" si="10"/>
        <v>4.6172788836445725E-2</v>
      </c>
      <c r="U24" s="11">
        <f t="shared" si="10"/>
        <v>3.9044556729444187E-2</v>
      </c>
      <c r="V24" s="11">
        <f t="shared" si="10"/>
        <v>3.4259857789269557E-2</v>
      </c>
      <c r="W24" s="11">
        <f t="shared" si="10"/>
        <v>3.0522269952520914E-2</v>
      </c>
    </row>
    <row r="25" spans="2:23">
      <c r="B25" s="3" t="s">
        <v>114</v>
      </c>
      <c r="C25" s="8">
        <v>88</v>
      </c>
      <c r="D25" s="8">
        <v>94</v>
      </c>
      <c r="E25" s="8">
        <v>86</v>
      </c>
      <c r="F25" s="8">
        <v>77</v>
      </c>
      <c r="G25" s="8">
        <v>46</v>
      </c>
      <c r="H25" s="8">
        <v>67</v>
      </c>
      <c r="I25" s="8">
        <v>79</v>
      </c>
      <c r="J25" s="8">
        <v>125</v>
      </c>
      <c r="K25" s="8">
        <v>130</v>
      </c>
      <c r="N25" s="9" t="str">
        <f>B25</f>
        <v>Private</v>
      </c>
      <c r="O25" s="11">
        <f t="shared" ref="O25:W25" si="11">C25/C27</f>
        <v>3.5313001605136438E-2</v>
      </c>
      <c r="P25" s="11">
        <f t="shared" si="11"/>
        <v>4.0213903743315509E-2</v>
      </c>
      <c r="Q25" s="11">
        <f t="shared" si="11"/>
        <v>3.6791443850267377E-2</v>
      </c>
      <c r="R25" s="11">
        <f t="shared" si="11"/>
        <v>3.4153914393435354E-2</v>
      </c>
      <c r="S25" s="11">
        <f t="shared" si="11"/>
        <v>2.1009362868234755E-2</v>
      </c>
      <c r="T25" s="11">
        <f t="shared" si="11"/>
        <v>2.7498460907038787E-2</v>
      </c>
      <c r="U25" s="11">
        <f t="shared" si="11"/>
        <v>3.6288470372071661E-2</v>
      </c>
      <c r="V25" s="11">
        <f t="shared" si="11"/>
        <v>5.3867700926524459E-2</v>
      </c>
      <c r="W25" s="11">
        <f t="shared" si="11"/>
        <v>5.8783631019669907E-2</v>
      </c>
    </row>
    <row r="26" spans="2:23">
      <c r="B26" s="3" t="s">
        <v>115</v>
      </c>
      <c r="C26" s="8">
        <v>2363</v>
      </c>
      <c r="D26" s="8">
        <v>2205</v>
      </c>
      <c r="E26" s="8">
        <v>2213</v>
      </c>
      <c r="F26" s="8">
        <v>2119</v>
      </c>
      <c r="G26" s="8">
        <v>2089</v>
      </c>
      <c r="H26" s="8">
        <v>2257</v>
      </c>
      <c r="I26" s="8">
        <v>2013</v>
      </c>
      <c r="J26" s="8">
        <v>2116</v>
      </c>
      <c r="K26" s="8">
        <v>2014</v>
      </c>
      <c r="N26" s="9" t="str">
        <f>B26</f>
        <v>Public</v>
      </c>
      <c r="O26" s="11">
        <f t="shared" ref="O26:W26" si="12">C26/C27</f>
        <v>0.9482343499197432</v>
      </c>
      <c r="P26" s="11">
        <f t="shared" si="12"/>
        <v>0.94331550802139041</v>
      </c>
      <c r="Q26" s="11">
        <f t="shared" si="12"/>
        <v>0.94673796791443854</v>
      </c>
      <c r="R26" s="11">
        <f t="shared" si="12"/>
        <v>0.93989798181414952</v>
      </c>
      <c r="S26" s="11">
        <f t="shared" si="12"/>
        <v>0.95409910938570452</v>
      </c>
      <c r="T26" s="11">
        <f t="shared" si="12"/>
        <v>0.92632875025651551</v>
      </c>
      <c r="U26" s="11">
        <f t="shared" si="12"/>
        <v>0.92466697289848421</v>
      </c>
      <c r="V26" s="11">
        <f t="shared" si="12"/>
        <v>0.91187244128420597</v>
      </c>
      <c r="W26" s="11">
        <f t="shared" si="12"/>
        <v>0.91069409902780918</v>
      </c>
    </row>
    <row r="27" spans="2:23">
      <c r="B27" s="134" t="s">
        <v>196</v>
      </c>
      <c r="C27" s="135">
        <v>2492</v>
      </c>
      <c r="D27" s="135">
        <v>2337.5</v>
      </c>
      <c r="E27" s="135">
        <v>2337.5</v>
      </c>
      <c r="F27" s="135">
        <v>2254.5</v>
      </c>
      <c r="G27" s="135">
        <v>2189.5</v>
      </c>
      <c r="H27" s="135">
        <v>2436.5</v>
      </c>
      <c r="I27" s="135">
        <v>2177</v>
      </c>
      <c r="J27" s="135">
        <v>2320.5</v>
      </c>
      <c r="K27" s="135">
        <v>2211.5</v>
      </c>
    </row>
    <row r="28" spans="2:23">
      <c r="B28" s="132" t="s">
        <v>220</v>
      </c>
      <c r="C28" s="133"/>
      <c r="D28" s="133"/>
      <c r="E28" s="133"/>
      <c r="F28" s="133"/>
      <c r="G28" s="133"/>
      <c r="H28" s="133"/>
      <c r="I28" s="133"/>
      <c r="J28" s="133"/>
      <c r="K28" s="133"/>
      <c r="M28" s="1" t="s">
        <v>116</v>
      </c>
      <c r="N28" s="1" t="str">
        <f>B28</f>
        <v>Clallam-Jefferson-Kitsap</v>
      </c>
      <c r="O28" s="1" t="str">
        <f>$C$12</f>
        <v>2015-2016</v>
      </c>
      <c r="P28" s="1" t="str">
        <f>$D$12</f>
        <v>2016-2017</v>
      </c>
      <c r="Q28" s="1" t="str">
        <f>$E$12</f>
        <v>2017-2018</v>
      </c>
      <c r="R28" s="1" t="str">
        <f>$F$12</f>
        <v>2018-2019</v>
      </c>
      <c r="S28" s="1" t="str">
        <f>$G$12</f>
        <v>2019-2020</v>
      </c>
      <c r="T28" s="1" t="str">
        <f>$H$12</f>
        <v>2020-2021</v>
      </c>
      <c r="U28" s="1" t="str">
        <f>$I$12</f>
        <v>2021-2022</v>
      </c>
      <c r="V28" s="1" t="str">
        <f>$J$12</f>
        <v>2022-2023</v>
      </c>
      <c r="W28" s="1" t="str">
        <f>$K$12</f>
        <v>2023-2024</v>
      </c>
    </row>
    <row r="29" spans="2:23">
      <c r="B29" s="3" t="s">
        <v>113</v>
      </c>
      <c r="C29" s="8">
        <v>197.5</v>
      </c>
      <c r="D29" s="8">
        <v>209</v>
      </c>
      <c r="E29" s="8">
        <v>144</v>
      </c>
      <c r="F29" s="8">
        <v>166.5</v>
      </c>
      <c r="G29" s="8">
        <v>114</v>
      </c>
      <c r="H29" s="8">
        <v>327.5</v>
      </c>
      <c r="I29" s="8">
        <v>221</v>
      </c>
      <c r="J29" s="8">
        <v>187.50000000000003</v>
      </c>
      <c r="K29" s="8">
        <v>189</v>
      </c>
      <c r="N29" s="9" t="str">
        <f>B29</f>
        <v>Home-Based</v>
      </c>
      <c r="O29" s="11">
        <f t="shared" ref="O29:W29" si="13">C29/C32</f>
        <v>5.1318695595686629E-2</v>
      </c>
      <c r="P29" s="11">
        <f t="shared" si="13"/>
        <v>5.3963335915311127E-2</v>
      </c>
      <c r="Q29" s="11">
        <f t="shared" si="13"/>
        <v>3.6455696202531647E-2</v>
      </c>
      <c r="R29" s="11">
        <f t="shared" si="13"/>
        <v>4.2242800964099964E-2</v>
      </c>
      <c r="S29" s="11">
        <f t="shared" si="13"/>
        <v>2.9275808936825885E-2</v>
      </c>
      <c r="T29" s="11">
        <f t="shared" si="13"/>
        <v>8.6628752810474802E-2</v>
      </c>
      <c r="U29" s="11">
        <f t="shared" si="13"/>
        <v>5.9568733153638816E-2</v>
      </c>
      <c r="V29" s="11">
        <f t="shared" si="13"/>
        <v>4.7152018106374961E-2</v>
      </c>
      <c r="W29" s="11">
        <f t="shared" si="13"/>
        <v>5.0534759358288772E-2</v>
      </c>
    </row>
    <row r="30" spans="2:23">
      <c r="B30" s="3" t="s">
        <v>114</v>
      </c>
      <c r="C30" s="8">
        <v>201</v>
      </c>
      <c r="D30" s="8">
        <v>221</v>
      </c>
      <c r="E30" s="8">
        <v>227</v>
      </c>
      <c r="F30" s="8">
        <v>220</v>
      </c>
      <c r="G30" s="8">
        <v>140</v>
      </c>
      <c r="H30" s="8">
        <v>203</v>
      </c>
      <c r="I30" s="8">
        <v>255</v>
      </c>
      <c r="J30" s="8">
        <v>272</v>
      </c>
      <c r="K30" s="8">
        <v>268</v>
      </c>
      <c r="N30" s="9" t="str">
        <f>B30</f>
        <v>Private</v>
      </c>
      <c r="O30" s="11">
        <f t="shared" ref="O30:W30" si="14">C30/C32</f>
        <v>5.2228140834091205E-2</v>
      </c>
      <c r="P30" s="11">
        <f t="shared" si="14"/>
        <v>5.7061709269300286E-2</v>
      </c>
      <c r="Q30" s="11">
        <f t="shared" si="14"/>
        <v>5.7468354430379745E-2</v>
      </c>
      <c r="R30" s="11">
        <f t="shared" si="14"/>
        <v>5.5816313586198145E-2</v>
      </c>
      <c r="S30" s="11">
        <f t="shared" si="14"/>
        <v>3.5952747817154594E-2</v>
      </c>
      <c r="T30" s="11">
        <f t="shared" si="14"/>
        <v>5.3696600978706523E-2</v>
      </c>
      <c r="U30" s="11">
        <f t="shared" si="14"/>
        <v>6.8733153638814021E-2</v>
      </c>
      <c r="V30" s="11">
        <f t="shared" si="14"/>
        <v>6.840186093298127E-2</v>
      </c>
      <c r="W30" s="11">
        <f t="shared" si="14"/>
        <v>7.1657754010695185E-2</v>
      </c>
    </row>
    <row r="31" spans="2:23">
      <c r="B31" s="3" t="s">
        <v>115</v>
      </c>
      <c r="C31" s="8">
        <v>3450</v>
      </c>
      <c r="D31" s="8">
        <v>3443</v>
      </c>
      <c r="E31" s="8">
        <v>3579</v>
      </c>
      <c r="F31" s="8">
        <v>3555</v>
      </c>
      <c r="G31" s="8">
        <v>3640</v>
      </c>
      <c r="H31" s="8">
        <v>3250</v>
      </c>
      <c r="I31" s="8">
        <v>3234</v>
      </c>
      <c r="J31" s="8">
        <v>3517</v>
      </c>
      <c r="K31" s="8">
        <v>3283</v>
      </c>
      <c r="N31" s="9" t="str">
        <f>B31</f>
        <v>Public</v>
      </c>
      <c r="O31" s="11">
        <f t="shared" ref="O31:W31" si="15">C31/C32</f>
        <v>0.8964531635702222</v>
      </c>
      <c r="P31" s="11">
        <f t="shared" si="15"/>
        <v>0.88897495481538857</v>
      </c>
      <c r="Q31" s="11">
        <f t="shared" si="15"/>
        <v>0.90607594936708857</v>
      </c>
      <c r="R31" s="11">
        <f t="shared" si="15"/>
        <v>0.90194088544970186</v>
      </c>
      <c r="S31" s="11">
        <f t="shared" si="15"/>
        <v>0.93477144324601946</v>
      </c>
      <c r="T31" s="11">
        <f t="shared" si="15"/>
        <v>0.85967464621081868</v>
      </c>
      <c r="U31" s="11">
        <f t="shared" si="15"/>
        <v>0.8716981132075472</v>
      </c>
      <c r="V31" s="11">
        <f t="shared" si="15"/>
        <v>0.88444612096064379</v>
      </c>
      <c r="W31" s="11">
        <f t="shared" si="15"/>
        <v>0.87780748663101604</v>
      </c>
    </row>
    <row r="32" spans="2:23">
      <c r="B32" s="134" t="s">
        <v>222</v>
      </c>
      <c r="C32" s="135">
        <v>3848.5</v>
      </c>
      <c r="D32" s="135">
        <v>3873</v>
      </c>
      <c r="E32" s="135">
        <v>3950</v>
      </c>
      <c r="F32" s="135">
        <v>3941.5</v>
      </c>
      <c r="G32" s="135">
        <v>3894</v>
      </c>
      <c r="H32" s="135">
        <v>3780.5</v>
      </c>
      <c r="I32" s="135">
        <v>3710</v>
      </c>
      <c r="J32" s="135">
        <v>3976.5</v>
      </c>
      <c r="K32" s="135">
        <v>3740</v>
      </c>
    </row>
    <row r="33" spans="2:23">
      <c r="B33" s="132" t="s">
        <v>6</v>
      </c>
      <c r="C33" s="133"/>
      <c r="D33" s="133"/>
      <c r="E33" s="133"/>
      <c r="F33" s="133"/>
      <c r="G33" s="133"/>
      <c r="H33" s="133"/>
      <c r="I33" s="133"/>
      <c r="J33" s="133"/>
      <c r="K33" s="133"/>
      <c r="M33" s="1" t="s">
        <v>116</v>
      </c>
      <c r="N33" s="1" t="str">
        <f>B33</f>
        <v>Clark</v>
      </c>
      <c r="O33" s="1" t="str">
        <f>$C$12</f>
        <v>2015-2016</v>
      </c>
      <c r="P33" s="1" t="str">
        <f>$D$12</f>
        <v>2016-2017</v>
      </c>
      <c r="Q33" s="1" t="str">
        <f>$E$12</f>
        <v>2017-2018</v>
      </c>
      <c r="R33" s="1" t="str">
        <f>$F$12</f>
        <v>2018-2019</v>
      </c>
      <c r="S33" s="1" t="str">
        <f>$G$12</f>
        <v>2019-2020</v>
      </c>
      <c r="T33" s="1" t="str">
        <f>$H$12</f>
        <v>2020-2021</v>
      </c>
      <c r="U33" s="1" t="str">
        <f>$I$12</f>
        <v>2021-2022</v>
      </c>
      <c r="V33" s="1" t="str">
        <f>$J$12</f>
        <v>2022-2023</v>
      </c>
      <c r="W33" s="1" t="str">
        <f>$K$12</f>
        <v>2023-2024</v>
      </c>
    </row>
    <row r="34" spans="2:23">
      <c r="B34" s="3" t="s">
        <v>113</v>
      </c>
      <c r="C34" s="8">
        <v>145.5</v>
      </c>
      <c r="D34" s="8">
        <v>155</v>
      </c>
      <c r="E34" s="8">
        <v>153.5</v>
      </c>
      <c r="F34" s="8">
        <v>159</v>
      </c>
      <c r="G34" s="8">
        <v>182</v>
      </c>
      <c r="H34" s="8">
        <v>474.50000000000006</v>
      </c>
      <c r="I34" s="8">
        <v>343</v>
      </c>
      <c r="J34" s="8">
        <v>283</v>
      </c>
      <c r="K34" s="8">
        <v>291</v>
      </c>
      <c r="N34" s="9" t="str">
        <f>B34</f>
        <v>Home-Based</v>
      </c>
      <c r="O34" s="11">
        <f t="shared" ref="O34:W34" si="16">C34/C37</f>
        <v>2.3446942228668118E-2</v>
      </c>
      <c r="P34" s="11">
        <f t="shared" si="16"/>
        <v>2.4911603985856637E-2</v>
      </c>
      <c r="Q34" s="11">
        <f t="shared" si="16"/>
        <v>2.4904680782023202E-2</v>
      </c>
      <c r="R34" s="11">
        <f t="shared" si="16"/>
        <v>2.5874694873881204E-2</v>
      </c>
      <c r="S34" s="11">
        <f t="shared" si="16"/>
        <v>2.9665851670741646E-2</v>
      </c>
      <c r="T34" s="11">
        <f t="shared" si="16"/>
        <v>8.1522205996048452E-2</v>
      </c>
      <c r="U34" s="11">
        <f t="shared" si="16"/>
        <v>5.8622457699538541E-2</v>
      </c>
      <c r="V34" s="11">
        <f t="shared" si="16"/>
        <v>4.742751801575331E-2</v>
      </c>
      <c r="W34" s="11">
        <f t="shared" si="16"/>
        <v>5.0459511010924225E-2</v>
      </c>
    </row>
    <row r="35" spans="2:23">
      <c r="B35" s="3" t="s">
        <v>114</v>
      </c>
      <c r="C35" s="8">
        <v>330</v>
      </c>
      <c r="D35" s="8">
        <v>352</v>
      </c>
      <c r="E35" s="8">
        <v>308</v>
      </c>
      <c r="F35" s="8">
        <v>329</v>
      </c>
      <c r="G35" s="8">
        <v>325</v>
      </c>
      <c r="H35" s="8">
        <v>359</v>
      </c>
      <c r="I35" s="8">
        <v>483</v>
      </c>
      <c r="J35" s="8">
        <v>429</v>
      </c>
      <c r="K35" s="8">
        <v>446</v>
      </c>
      <c r="N35" s="9" t="str">
        <f>B35</f>
        <v>Private</v>
      </c>
      <c r="O35" s="11">
        <f t="shared" ref="O35:W35" si="17">C35/C37</f>
        <v>5.3178631858834903E-2</v>
      </c>
      <c r="P35" s="11">
        <f t="shared" si="17"/>
        <v>5.6573449051751851E-2</v>
      </c>
      <c r="Q35" s="11">
        <f t="shared" si="17"/>
        <v>4.9971607041453717E-2</v>
      </c>
      <c r="R35" s="11">
        <f t="shared" si="17"/>
        <v>5.3539462978030916E-2</v>
      </c>
      <c r="S35" s="11">
        <f t="shared" si="17"/>
        <v>5.297473512632437E-2</v>
      </c>
      <c r="T35" s="11">
        <f t="shared" si="17"/>
        <v>6.1678549952753202E-2</v>
      </c>
      <c r="U35" s="11">
        <f t="shared" si="17"/>
        <v>8.2549991454452229E-2</v>
      </c>
      <c r="V35" s="11">
        <f t="shared" si="17"/>
        <v>7.1895424836601302E-2</v>
      </c>
      <c r="W35" s="11">
        <f t="shared" si="17"/>
        <v>7.7336570140454308E-2</v>
      </c>
    </row>
    <row r="36" spans="2:23">
      <c r="B36" s="3" t="s">
        <v>115</v>
      </c>
      <c r="C36" s="8">
        <v>5730</v>
      </c>
      <c r="D36" s="8">
        <v>5715</v>
      </c>
      <c r="E36" s="8">
        <v>5702</v>
      </c>
      <c r="F36" s="8">
        <v>5657</v>
      </c>
      <c r="G36" s="8">
        <v>5628</v>
      </c>
      <c r="H36" s="8">
        <v>4987</v>
      </c>
      <c r="I36" s="8">
        <v>5025</v>
      </c>
      <c r="J36" s="8">
        <v>5255</v>
      </c>
      <c r="K36" s="8">
        <v>5030</v>
      </c>
      <c r="N36" s="9" t="str">
        <f>B36</f>
        <v>Public</v>
      </c>
      <c r="O36" s="11">
        <f t="shared" ref="O36:T36" si="18">C36/C37</f>
        <v>0.92337442591249697</v>
      </c>
      <c r="P36" s="11">
        <f t="shared" si="18"/>
        <v>0.91851494696239155</v>
      </c>
      <c r="Q36" s="11">
        <f t="shared" si="18"/>
        <v>0.92512371217652312</v>
      </c>
      <c r="R36" s="11">
        <f t="shared" si="18"/>
        <v>0.92058584214808792</v>
      </c>
      <c r="S36" s="11">
        <f t="shared" si="18"/>
        <v>0.91735941320293402</v>
      </c>
      <c r="T36" s="11">
        <f t="shared" si="18"/>
        <v>0.85679924405119834</v>
      </c>
      <c r="U36" s="11">
        <f>I36/I37</f>
        <v>0.85882755084600926</v>
      </c>
      <c r="V36" s="11">
        <f>J36/J37</f>
        <v>0.88067705714764544</v>
      </c>
      <c r="W36" s="11">
        <f>K36/K37</f>
        <v>0.87220391884862147</v>
      </c>
    </row>
    <row r="37" spans="2:23">
      <c r="B37" s="134" t="s">
        <v>119</v>
      </c>
      <c r="C37" s="135">
        <v>6205.5</v>
      </c>
      <c r="D37" s="135">
        <v>6222</v>
      </c>
      <c r="E37" s="135">
        <v>6163.5</v>
      </c>
      <c r="F37" s="135">
        <v>6145</v>
      </c>
      <c r="G37" s="135">
        <v>6135</v>
      </c>
      <c r="H37" s="135">
        <v>5820.5</v>
      </c>
      <c r="I37" s="135">
        <v>5851</v>
      </c>
      <c r="J37" s="135">
        <v>5967</v>
      </c>
      <c r="K37" s="135">
        <v>5767</v>
      </c>
    </row>
    <row r="38" spans="2:23">
      <c r="B38" s="132" t="s">
        <v>17</v>
      </c>
      <c r="C38" s="133"/>
      <c r="D38" s="133"/>
      <c r="E38" s="133"/>
      <c r="F38" s="133"/>
      <c r="G38" s="133"/>
      <c r="H38" s="133"/>
      <c r="I38" s="133"/>
      <c r="J38" s="133"/>
      <c r="K38" s="133"/>
      <c r="M38" s="1" t="s">
        <v>116</v>
      </c>
      <c r="N38" s="1" t="str">
        <f>B38</f>
        <v>King</v>
      </c>
      <c r="O38" s="1" t="str">
        <f>$C$12</f>
        <v>2015-2016</v>
      </c>
      <c r="P38" s="1" t="str">
        <f>$D$12</f>
        <v>2016-2017</v>
      </c>
      <c r="Q38" s="1" t="str">
        <f>$E$12</f>
        <v>2017-2018</v>
      </c>
      <c r="R38" s="1" t="str">
        <f>$F$12</f>
        <v>2018-2019</v>
      </c>
      <c r="S38" s="1" t="str">
        <f>$G$12</f>
        <v>2019-2020</v>
      </c>
      <c r="T38" s="1" t="str">
        <f>$H$12</f>
        <v>2020-2021</v>
      </c>
      <c r="U38" s="1" t="str">
        <f>$I$12</f>
        <v>2021-2022</v>
      </c>
      <c r="V38" s="1" t="str">
        <f>$J$12</f>
        <v>2022-2023</v>
      </c>
      <c r="W38" s="1" t="str">
        <f>$K$12</f>
        <v>2023-2024</v>
      </c>
    </row>
    <row r="39" spans="2:23">
      <c r="B39" s="3" t="s">
        <v>113</v>
      </c>
      <c r="C39" s="8">
        <v>417</v>
      </c>
      <c r="D39" s="8">
        <v>413</v>
      </c>
      <c r="E39" s="8">
        <v>402</v>
      </c>
      <c r="F39" s="8">
        <v>401</v>
      </c>
      <c r="G39" s="8">
        <v>411</v>
      </c>
      <c r="H39" s="8">
        <v>829</v>
      </c>
      <c r="I39" s="8">
        <v>627</v>
      </c>
      <c r="J39" s="8">
        <v>541.5</v>
      </c>
      <c r="K39" s="8">
        <v>452.00000000000006</v>
      </c>
      <c r="N39" s="9" t="str">
        <f>B39</f>
        <v>Home-Based</v>
      </c>
      <c r="O39" s="11">
        <f t="shared" ref="O39:W39" si="19">C39/C42</f>
        <v>1.5649041167861297E-2</v>
      </c>
      <c r="P39" s="11">
        <f t="shared" si="19"/>
        <v>1.5728539873562344E-2</v>
      </c>
      <c r="Q39" s="11">
        <f t="shared" si="19"/>
        <v>1.5367559922015368E-2</v>
      </c>
      <c r="R39" s="11">
        <f t="shared" si="19"/>
        <v>1.5389338757339678E-2</v>
      </c>
      <c r="S39" s="11">
        <f t="shared" si="19"/>
        <v>1.5879761996754501E-2</v>
      </c>
      <c r="T39" s="11">
        <f t="shared" si="19"/>
        <v>3.3045003388209031E-2</v>
      </c>
      <c r="U39" s="11">
        <f t="shared" si="19"/>
        <v>2.6415571284125378E-2</v>
      </c>
      <c r="V39" s="11">
        <f t="shared" si="19"/>
        <v>2.1732586840045753E-2</v>
      </c>
      <c r="W39" s="11">
        <f t="shared" si="19"/>
        <v>1.8617678556718018E-2</v>
      </c>
    </row>
    <row r="40" spans="2:23">
      <c r="B40" s="3" t="s">
        <v>114</v>
      </c>
      <c r="C40" s="8">
        <v>3027</v>
      </c>
      <c r="D40" s="8">
        <v>3109</v>
      </c>
      <c r="E40" s="8">
        <v>3003</v>
      </c>
      <c r="F40" s="8">
        <v>3016</v>
      </c>
      <c r="G40" s="8">
        <v>2515</v>
      </c>
      <c r="H40" s="8">
        <v>2514</v>
      </c>
      <c r="I40" s="8">
        <v>3224</v>
      </c>
      <c r="J40" s="8">
        <v>3232</v>
      </c>
      <c r="K40" s="8">
        <v>3187</v>
      </c>
      <c r="N40" s="9" t="str">
        <f>B40</f>
        <v>Private</v>
      </c>
      <c r="O40" s="11">
        <f t="shared" ref="O40:W40" si="20">C40/C42</f>
        <v>0.11359627725447517</v>
      </c>
      <c r="P40" s="11">
        <f t="shared" si="20"/>
        <v>0.11840201081575139</v>
      </c>
      <c r="Q40" s="11">
        <f t="shared" si="20"/>
        <v>0.1147979662831148</v>
      </c>
      <c r="R40" s="11">
        <f t="shared" si="20"/>
        <v>0.11574624860881913</v>
      </c>
      <c r="S40" s="11">
        <f t="shared" si="20"/>
        <v>9.7171779615176576E-2</v>
      </c>
      <c r="T40" s="11">
        <f t="shared" si="20"/>
        <v>0.10021126479850122</v>
      </c>
      <c r="U40" s="11">
        <f t="shared" si="20"/>
        <v>0.13582743511964948</v>
      </c>
      <c r="V40" s="11">
        <f t="shared" si="20"/>
        <v>0.12971324222904501</v>
      </c>
      <c r="W40" s="11">
        <f t="shared" si="20"/>
        <v>0.13127110964659364</v>
      </c>
    </row>
    <row r="41" spans="2:23">
      <c r="B41" s="3" t="s">
        <v>115</v>
      </c>
      <c r="C41" s="8">
        <v>23203</v>
      </c>
      <c r="D41" s="8">
        <v>22736</v>
      </c>
      <c r="E41" s="8">
        <v>22754</v>
      </c>
      <c r="F41" s="8">
        <v>22640</v>
      </c>
      <c r="G41" s="8">
        <v>22956</v>
      </c>
      <c r="H41" s="8">
        <v>21744</v>
      </c>
      <c r="I41" s="8">
        <v>19885</v>
      </c>
      <c r="J41" s="8">
        <v>21143</v>
      </c>
      <c r="K41" s="8">
        <v>20639</v>
      </c>
      <c r="N41" s="9" t="str">
        <f>B41</f>
        <v>Public</v>
      </c>
      <c r="O41" s="11">
        <f t="shared" ref="O41:W41" si="21">C41/C42</f>
        <v>0.87075468157766356</v>
      </c>
      <c r="P41" s="11">
        <f t="shared" si="21"/>
        <v>0.86586944931068621</v>
      </c>
      <c r="Q41" s="11">
        <f t="shared" si="21"/>
        <v>0.86983447379486989</v>
      </c>
      <c r="R41" s="11">
        <f t="shared" si="21"/>
        <v>0.86886441263384118</v>
      </c>
      <c r="S41" s="11">
        <f t="shared" si="21"/>
        <v>0.88694845838806891</v>
      </c>
      <c r="T41" s="11">
        <f t="shared" si="21"/>
        <v>0.86674373181328979</v>
      </c>
      <c r="U41" s="11">
        <f t="shared" si="21"/>
        <v>0.83775699359622513</v>
      </c>
      <c r="V41" s="11">
        <f t="shared" si="21"/>
        <v>0.84855417093090924</v>
      </c>
      <c r="W41" s="11">
        <f t="shared" si="21"/>
        <v>0.85011121179668836</v>
      </c>
    </row>
    <row r="42" spans="2:23">
      <c r="B42" s="134" t="s">
        <v>120</v>
      </c>
      <c r="C42" s="135">
        <v>26647</v>
      </c>
      <c r="D42" s="135">
        <v>26258</v>
      </c>
      <c r="E42" s="135">
        <v>26159</v>
      </c>
      <c r="F42" s="135">
        <v>26057</v>
      </c>
      <c r="G42" s="135">
        <v>25882</v>
      </c>
      <c r="H42" s="135">
        <v>25087</v>
      </c>
      <c r="I42" s="135">
        <v>23736</v>
      </c>
      <c r="J42" s="135">
        <v>24916.5</v>
      </c>
      <c r="K42" s="135">
        <v>24278</v>
      </c>
    </row>
    <row r="43" spans="2:23">
      <c r="B43" s="132" t="s">
        <v>184</v>
      </c>
      <c r="C43" s="133"/>
      <c r="D43" s="133"/>
      <c r="E43" s="133"/>
      <c r="F43" s="133"/>
      <c r="G43" s="133"/>
      <c r="H43" s="133"/>
      <c r="I43" s="133"/>
      <c r="J43" s="133"/>
      <c r="K43" s="133"/>
      <c r="M43" s="1" t="s">
        <v>116</v>
      </c>
      <c r="N43" s="1" t="str">
        <f>B43</f>
        <v>NE WA (Ferry, Stevens, Lincoln, Pend Orielle)</v>
      </c>
      <c r="O43" s="1" t="str">
        <f>$C$12</f>
        <v>2015-2016</v>
      </c>
      <c r="P43" s="1" t="str">
        <f>$D$12</f>
        <v>2016-2017</v>
      </c>
      <c r="Q43" s="1" t="str">
        <f>$E$12</f>
        <v>2017-2018</v>
      </c>
      <c r="R43" s="1" t="str">
        <f>$F$12</f>
        <v>2018-2019</v>
      </c>
      <c r="S43" s="1" t="str">
        <f>$G$12</f>
        <v>2019-2020</v>
      </c>
      <c r="T43" s="1" t="str">
        <f>$H$12</f>
        <v>2020-2021</v>
      </c>
      <c r="U43" s="1" t="str">
        <f>$I$12</f>
        <v>2021-2022</v>
      </c>
      <c r="V43" s="1" t="str">
        <f>$J$12</f>
        <v>2022-2023</v>
      </c>
      <c r="W43" s="1" t="str">
        <f>$K$12</f>
        <v>2023-2024</v>
      </c>
    </row>
    <row r="44" spans="2:23">
      <c r="B44" s="3" t="s">
        <v>113</v>
      </c>
      <c r="C44" s="8">
        <v>28.5</v>
      </c>
      <c r="D44" s="8">
        <v>26.5</v>
      </c>
      <c r="E44" s="8">
        <v>37.5</v>
      </c>
      <c r="F44" s="8">
        <v>33.5</v>
      </c>
      <c r="G44" s="8">
        <v>32</v>
      </c>
      <c r="H44" s="8">
        <v>78</v>
      </c>
      <c r="I44" s="8">
        <v>77</v>
      </c>
      <c r="J44" s="8">
        <v>64</v>
      </c>
      <c r="K44" s="8">
        <v>46</v>
      </c>
      <c r="N44" s="9" t="str">
        <f>B44</f>
        <v>Home-Based</v>
      </c>
      <c r="O44" s="11">
        <f t="shared" ref="O44:W44" si="22">C44/C47</f>
        <v>3.4905082669932641E-2</v>
      </c>
      <c r="P44" s="11">
        <f t="shared" si="22"/>
        <v>3.4845496383957925E-2</v>
      </c>
      <c r="Q44" s="11">
        <f t="shared" si="22"/>
        <v>4.4937088076692631E-2</v>
      </c>
      <c r="R44" s="11">
        <f t="shared" si="22"/>
        <v>4.0878584502745577E-2</v>
      </c>
      <c r="S44" s="11">
        <f t="shared" si="22"/>
        <v>3.8186157517899763E-2</v>
      </c>
      <c r="T44" s="11">
        <f t="shared" si="22"/>
        <v>9.0909090909090912E-2</v>
      </c>
      <c r="U44" s="11">
        <f t="shared" si="22"/>
        <v>9.1124260355029588E-2</v>
      </c>
      <c r="V44" s="11">
        <f t="shared" si="22"/>
        <v>6.918918918918919E-2</v>
      </c>
      <c r="W44" s="11">
        <f t="shared" si="22"/>
        <v>5.1743532058492692E-2</v>
      </c>
    </row>
    <row r="45" spans="2:23">
      <c r="B45" s="3" t="s">
        <v>114</v>
      </c>
      <c r="C45" s="8">
        <v>14</v>
      </c>
      <c r="D45" s="8">
        <v>19</v>
      </c>
      <c r="E45" s="8">
        <v>20</v>
      </c>
      <c r="F45" s="8">
        <v>22</v>
      </c>
      <c r="G45" s="8">
        <v>13</v>
      </c>
      <c r="H45" s="8">
        <v>13</v>
      </c>
      <c r="I45" s="8">
        <v>33</v>
      </c>
      <c r="J45" s="8">
        <v>27</v>
      </c>
      <c r="K45" s="8">
        <v>19</v>
      </c>
      <c r="N45" s="9" t="str">
        <f>B45</f>
        <v>Private</v>
      </c>
      <c r="O45" s="11">
        <f t="shared" ref="O45:W45" si="23">C45/C47</f>
        <v>1.7146356399265157E-2</v>
      </c>
      <c r="P45" s="11">
        <f t="shared" si="23"/>
        <v>2.4983563445101907E-2</v>
      </c>
      <c r="Q45" s="11">
        <f t="shared" si="23"/>
        <v>2.3966446974236069E-2</v>
      </c>
      <c r="R45" s="11">
        <f t="shared" si="23"/>
        <v>2.6845637583892617E-2</v>
      </c>
      <c r="S45" s="11">
        <f t="shared" si="23"/>
        <v>1.5513126491646777E-2</v>
      </c>
      <c r="T45" s="11">
        <f t="shared" si="23"/>
        <v>1.5151515151515152E-2</v>
      </c>
      <c r="U45" s="11">
        <f t="shared" si="23"/>
        <v>3.9053254437869819E-2</v>
      </c>
      <c r="V45" s="11">
        <f t="shared" si="23"/>
        <v>2.9189189189189189E-2</v>
      </c>
      <c r="W45" s="11">
        <f t="shared" si="23"/>
        <v>2.1372328458942633E-2</v>
      </c>
    </row>
    <row r="46" spans="2:23">
      <c r="B46" s="3" t="s">
        <v>115</v>
      </c>
      <c r="C46" s="8">
        <v>774</v>
      </c>
      <c r="D46" s="8">
        <v>715</v>
      </c>
      <c r="E46" s="8">
        <v>777</v>
      </c>
      <c r="F46" s="8">
        <v>764</v>
      </c>
      <c r="G46" s="8">
        <v>793</v>
      </c>
      <c r="H46" s="8">
        <v>767</v>
      </c>
      <c r="I46" s="8">
        <v>735</v>
      </c>
      <c r="J46" s="8">
        <v>834</v>
      </c>
      <c r="K46" s="8">
        <v>824</v>
      </c>
      <c r="N46" s="9" t="str">
        <f>B46</f>
        <v>Public</v>
      </c>
      <c r="O46" s="11">
        <f t="shared" ref="O46:W46" si="24">C46/C47</f>
        <v>0.94794856093080215</v>
      </c>
      <c r="P46" s="11">
        <f t="shared" si="24"/>
        <v>0.94017094017094016</v>
      </c>
      <c r="Q46" s="11">
        <f t="shared" si="24"/>
        <v>0.93109646494907128</v>
      </c>
      <c r="R46" s="11">
        <f t="shared" si="24"/>
        <v>0.9322757779133618</v>
      </c>
      <c r="S46" s="11">
        <f t="shared" si="24"/>
        <v>0.94630071599045351</v>
      </c>
      <c r="T46" s="11">
        <f t="shared" si="24"/>
        <v>0.89393939393939392</v>
      </c>
      <c r="U46" s="11">
        <f t="shared" si="24"/>
        <v>0.86982248520710059</v>
      </c>
      <c r="V46" s="11">
        <f t="shared" si="24"/>
        <v>0.90162162162162163</v>
      </c>
      <c r="W46" s="11">
        <f t="shared" si="24"/>
        <v>0.92688413948256465</v>
      </c>
    </row>
    <row r="47" spans="2:23">
      <c r="B47" s="134" t="s">
        <v>197</v>
      </c>
      <c r="C47" s="135">
        <v>816.5</v>
      </c>
      <c r="D47" s="135">
        <v>760.5</v>
      </c>
      <c r="E47" s="135">
        <v>834.5</v>
      </c>
      <c r="F47" s="135">
        <v>819.5</v>
      </c>
      <c r="G47" s="135">
        <v>838</v>
      </c>
      <c r="H47" s="135">
        <v>858</v>
      </c>
      <c r="I47" s="135">
        <v>845</v>
      </c>
      <c r="J47" s="135">
        <v>925</v>
      </c>
      <c r="K47" s="135">
        <v>889</v>
      </c>
      <c r="M47" s="1"/>
      <c r="N47" s="1"/>
      <c r="O47" s="1"/>
      <c r="P47" s="1"/>
      <c r="Q47" s="1"/>
      <c r="R47" s="1"/>
      <c r="S47" s="1"/>
      <c r="T47" s="1"/>
      <c r="U47" s="1"/>
      <c r="V47" s="1"/>
      <c r="W47" s="1"/>
    </row>
    <row r="48" spans="2:23">
      <c r="B48" s="132" t="s">
        <v>27</v>
      </c>
      <c r="C48" s="133"/>
      <c r="D48" s="133"/>
      <c r="E48" s="133"/>
      <c r="F48" s="133"/>
      <c r="G48" s="133"/>
      <c r="H48" s="133"/>
      <c r="I48" s="133"/>
      <c r="J48" s="133"/>
      <c r="K48" s="133"/>
      <c r="M48" s="1" t="s">
        <v>116</v>
      </c>
      <c r="N48" s="1" t="str">
        <f>B48</f>
        <v>Pierce</v>
      </c>
      <c r="O48" s="1" t="str">
        <f>$C$12</f>
        <v>2015-2016</v>
      </c>
      <c r="P48" s="1" t="str">
        <f>$D$12</f>
        <v>2016-2017</v>
      </c>
      <c r="Q48" s="1" t="str">
        <f>$E$12</f>
        <v>2017-2018</v>
      </c>
      <c r="R48" s="1" t="str">
        <f>$F$12</f>
        <v>2018-2019</v>
      </c>
      <c r="S48" s="1" t="str">
        <f>$G$12</f>
        <v>2019-2020</v>
      </c>
      <c r="T48" s="1" t="str">
        <f>$H$12</f>
        <v>2020-2021</v>
      </c>
      <c r="U48" s="1" t="str">
        <f>$I$12</f>
        <v>2021-2022</v>
      </c>
      <c r="V48" s="1" t="str">
        <f>$J$12</f>
        <v>2022-2023</v>
      </c>
      <c r="W48" s="1" t="str">
        <f>$K$12</f>
        <v>2023-2024</v>
      </c>
    </row>
    <row r="49" spans="2:23">
      <c r="B49" s="3" t="s">
        <v>113</v>
      </c>
      <c r="C49" s="8">
        <v>276</v>
      </c>
      <c r="D49" s="8">
        <v>290</v>
      </c>
      <c r="E49" s="8">
        <v>290</v>
      </c>
      <c r="F49" s="8">
        <v>274.5</v>
      </c>
      <c r="G49" s="8">
        <v>306</v>
      </c>
      <c r="H49" s="8">
        <v>664.5</v>
      </c>
      <c r="I49" s="8">
        <v>473</v>
      </c>
      <c r="J49" s="8">
        <v>428</v>
      </c>
      <c r="K49" s="8">
        <v>400</v>
      </c>
      <c r="N49" s="9" t="str">
        <f>B49</f>
        <v>Home-Based</v>
      </c>
      <c r="O49" s="11">
        <f t="shared" ref="O49:W49" si="25">C49/C52</f>
        <v>2.4250944556717335E-2</v>
      </c>
      <c r="P49" s="11">
        <f t="shared" si="25"/>
        <v>2.6121419564042514E-2</v>
      </c>
      <c r="Q49" s="11">
        <f t="shared" si="25"/>
        <v>2.5665988140543411E-2</v>
      </c>
      <c r="R49" s="11">
        <f t="shared" si="25"/>
        <v>2.4321091569574269E-2</v>
      </c>
      <c r="S49" s="11">
        <f t="shared" si="25"/>
        <v>2.6785714285714284E-2</v>
      </c>
      <c r="T49" s="11">
        <f t="shared" si="25"/>
        <v>5.9333005937765082E-2</v>
      </c>
      <c r="U49" s="11">
        <f t="shared" si="25"/>
        <v>4.3338830859446585E-2</v>
      </c>
      <c r="V49" s="11">
        <f t="shared" si="25"/>
        <v>3.6706689536878216E-2</v>
      </c>
      <c r="W49" s="11">
        <f t="shared" si="25"/>
        <v>3.566333808844508E-2</v>
      </c>
    </row>
    <row r="50" spans="2:23">
      <c r="B50" s="3" t="s">
        <v>114</v>
      </c>
      <c r="C50" s="8">
        <v>596</v>
      </c>
      <c r="D50" s="8">
        <v>605</v>
      </c>
      <c r="E50" s="8">
        <v>609</v>
      </c>
      <c r="F50" s="8">
        <v>662</v>
      </c>
      <c r="G50" s="8">
        <v>558</v>
      </c>
      <c r="H50" s="8">
        <v>534</v>
      </c>
      <c r="I50" s="8">
        <v>749</v>
      </c>
      <c r="J50" s="8">
        <v>782</v>
      </c>
      <c r="K50" s="8">
        <v>756</v>
      </c>
      <c r="N50" s="9" t="str">
        <f>B50</f>
        <v>Private</v>
      </c>
      <c r="O50" s="11">
        <f t="shared" ref="O50:W50" si="26">C50/C52</f>
        <v>5.2367981723925844E-2</v>
      </c>
      <c r="P50" s="11">
        <f t="shared" si="26"/>
        <v>5.4494685642226627E-2</v>
      </c>
      <c r="Q50" s="11">
        <f t="shared" si="26"/>
        <v>5.3898575095141163E-2</v>
      </c>
      <c r="R50" s="11">
        <f t="shared" si="26"/>
        <v>5.8654144331723744E-2</v>
      </c>
      <c r="S50" s="11">
        <f t="shared" si="26"/>
        <v>4.884453781512605E-2</v>
      </c>
      <c r="T50" s="11">
        <f t="shared" si="26"/>
        <v>4.7680700031251397E-2</v>
      </c>
      <c r="U50" s="11">
        <f t="shared" si="26"/>
        <v>6.8627450980392163E-2</v>
      </c>
      <c r="V50" s="11">
        <f t="shared" si="26"/>
        <v>6.7066895368782159E-2</v>
      </c>
      <c r="W50" s="11">
        <f t="shared" si="26"/>
        <v>6.7403708987161193E-2</v>
      </c>
    </row>
    <row r="51" spans="2:23">
      <c r="B51" s="3" t="s">
        <v>115</v>
      </c>
      <c r="C51" s="8">
        <v>10509</v>
      </c>
      <c r="D51" s="8">
        <v>10207</v>
      </c>
      <c r="E51" s="8">
        <v>10400</v>
      </c>
      <c r="F51" s="8">
        <v>10350</v>
      </c>
      <c r="G51" s="8">
        <v>10560</v>
      </c>
      <c r="H51" s="8">
        <v>10001</v>
      </c>
      <c r="I51" s="8">
        <v>9692</v>
      </c>
      <c r="J51" s="8">
        <v>10450</v>
      </c>
      <c r="K51" s="8">
        <v>10060</v>
      </c>
      <c r="N51" s="9" t="str">
        <f>B51</f>
        <v>Public</v>
      </c>
      <c r="O51" s="11">
        <f t="shared" ref="O51:W51" si="27">C51/C52</f>
        <v>0.92338107371935685</v>
      </c>
      <c r="P51" s="11">
        <f t="shared" si="27"/>
        <v>0.91938389479373084</v>
      </c>
      <c r="Q51" s="11">
        <f t="shared" si="27"/>
        <v>0.92043543676431538</v>
      </c>
      <c r="R51" s="11">
        <f t="shared" si="27"/>
        <v>0.91702476409870204</v>
      </c>
      <c r="S51" s="11">
        <f t="shared" si="27"/>
        <v>0.92436974789915971</v>
      </c>
      <c r="T51" s="11">
        <f t="shared" si="27"/>
        <v>0.89298629403098351</v>
      </c>
      <c r="U51" s="11">
        <f t="shared" si="27"/>
        <v>0.8880337181601613</v>
      </c>
      <c r="V51" s="11">
        <f t="shared" si="27"/>
        <v>0.89622641509433965</v>
      </c>
      <c r="W51" s="11">
        <f t="shared" si="27"/>
        <v>0.89693295292439368</v>
      </c>
    </row>
    <row r="52" spans="2:23">
      <c r="B52" s="134" t="s">
        <v>121</v>
      </c>
      <c r="C52" s="135">
        <v>11381</v>
      </c>
      <c r="D52" s="135">
        <v>11102</v>
      </c>
      <c r="E52" s="135">
        <v>11299</v>
      </c>
      <c r="F52" s="135">
        <v>11286.5</v>
      </c>
      <c r="G52" s="135">
        <v>11424</v>
      </c>
      <c r="H52" s="135">
        <v>11199.5</v>
      </c>
      <c r="I52" s="135">
        <v>10914</v>
      </c>
      <c r="J52" s="135">
        <v>11660</v>
      </c>
      <c r="K52" s="135">
        <v>11216</v>
      </c>
      <c r="M52" s="1"/>
      <c r="N52" s="1"/>
      <c r="O52" s="1"/>
      <c r="P52" s="1"/>
      <c r="Q52" s="1"/>
      <c r="R52" s="1"/>
      <c r="S52" s="1"/>
      <c r="T52" s="1"/>
      <c r="U52" s="1"/>
      <c r="V52" s="1"/>
      <c r="W52" s="1"/>
    </row>
    <row r="53" spans="2:23">
      <c r="B53" s="132" t="s">
        <v>224</v>
      </c>
      <c r="C53" s="133"/>
      <c r="D53" s="133"/>
      <c r="E53" s="133"/>
      <c r="F53" s="133"/>
      <c r="G53" s="133"/>
      <c r="H53" s="133"/>
      <c r="I53" s="133"/>
      <c r="J53" s="133"/>
      <c r="K53" s="133"/>
      <c r="M53" s="1" t="s">
        <v>116</v>
      </c>
      <c r="N53" s="1" t="str">
        <f>B53</f>
        <v>Rural SW WA (Cowlitz-Grays Harbor -Lewis - Mason -Pacific-Wahkiakum)</v>
      </c>
      <c r="O53" s="1" t="str">
        <f>$C$12</f>
        <v>2015-2016</v>
      </c>
      <c r="P53" s="1" t="str">
        <f>$D$12</f>
        <v>2016-2017</v>
      </c>
      <c r="Q53" s="1" t="str">
        <f>$E$12</f>
        <v>2017-2018</v>
      </c>
      <c r="R53" s="1" t="str">
        <f>$F$12</f>
        <v>2018-2019</v>
      </c>
      <c r="S53" s="1" t="str">
        <f>$G$12</f>
        <v>2019-2020</v>
      </c>
      <c r="T53" s="1" t="str">
        <f>$H$12</f>
        <v>2020-2021</v>
      </c>
      <c r="U53" s="1" t="str">
        <f>$I$12</f>
        <v>2021-2022</v>
      </c>
      <c r="V53" s="1" t="str">
        <f>$J$12</f>
        <v>2022-2023</v>
      </c>
      <c r="W53" s="1" t="str">
        <f>$K$12</f>
        <v>2023-2024</v>
      </c>
    </row>
    <row r="54" spans="2:23">
      <c r="B54" s="3" t="s">
        <v>113</v>
      </c>
      <c r="C54" s="8">
        <v>134.5</v>
      </c>
      <c r="D54" s="8">
        <v>132.5</v>
      </c>
      <c r="E54" s="8">
        <v>139</v>
      </c>
      <c r="F54" s="8">
        <v>144</v>
      </c>
      <c r="G54" s="8">
        <v>136</v>
      </c>
      <c r="H54" s="8">
        <v>269</v>
      </c>
      <c r="I54" s="8">
        <v>245</v>
      </c>
      <c r="J54" s="8">
        <v>195</v>
      </c>
      <c r="K54" s="8">
        <v>174.5</v>
      </c>
      <c r="N54" s="9" t="str">
        <f>B54</f>
        <v>Home-Based</v>
      </c>
      <c r="O54" s="11">
        <f t="shared" ref="O54:W54" si="28">C54/C57</f>
        <v>3.2969726682191447E-2</v>
      </c>
      <c r="P54" s="11">
        <f t="shared" si="28"/>
        <v>3.1939255152464749E-2</v>
      </c>
      <c r="Q54" s="11">
        <f t="shared" si="28"/>
        <v>3.4068627450980389E-2</v>
      </c>
      <c r="R54" s="11">
        <f t="shared" si="28"/>
        <v>3.4976924945348556E-2</v>
      </c>
      <c r="S54" s="11">
        <f t="shared" si="28"/>
        <v>3.2327073924411698E-2</v>
      </c>
      <c r="T54" s="11">
        <f t="shared" si="28"/>
        <v>6.594753616082373E-2</v>
      </c>
      <c r="U54" s="11">
        <f t="shared" si="28"/>
        <v>6.0240963855421686E-2</v>
      </c>
      <c r="V54" s="11">
        <f t="shared" si="28"/>
        <v>4.4561243144424133E-2</v>
      </c>
      <c r="W54" s="11">
        <f t="shared" si="28"/>
        <v>4.2680689739513271E-2</v>
      </c>
    </row>
    <row r="55" spans="2:23">
      <c r="B55" s="3" t="s">
        <v>114</v>
      </c>
      <c r="C55" s="8">
        <v>115</v>
      </c>
      <c r="D55" s="8">
        <v>110</v>
      </c>
      <c r="E55" s="8">
        <v>126</v>
      </c>
      <c r="F55" s="8">
        <v>112</v>
      </c>
      <c r="G55" s="8">
        <v>104</v>
      </c>
      <c r="H55" s="8">
        <v>97</v>
      </c>
      <c r="I55" s="8">
        <v>125</v>
      </c>
      <c r="J55" s="8">
        <v>151</v>
      </c>
      <c r="K55" s="8">
        <v>137</v>
      </c>
      <c r="N55" s="9" t="str">
        <f>B55</f>
        <v>Private</v>
      </c>
      <c r="O55" s="11">
        <f t="shared" ref="O55:W55" si="29">C55/C57</f>
        <v>2.818972913347224E-2</v>
      </c>
      <c r="P55" s="11">
        <f t="shared" si="29"/>
        <v>2.6515608051102809E-2</v>
      </c>
      <c r="Q55" s="11">
        <f t="shared" si="29"/>
        <v>3.0882352941176472E-2</v>
      </c>
      <c r="R55" s="11">
        <f t="shared" si="29"/>
        <v>2.7204274957493321E-2</v>
      </c>
      <c r="S55" s="11">
        <f t="shared" si="29"/>
        <v>2.4720703589256002E-2</v>
      </c>
      <c r="T55" s="11">
        <f t="shared" si="29"/>
        <v>2.3780338318215247E-2</v>
      </c>
      <c r="U55" s="11">
        <f t="shared" si="29"/>
        <v>3.073518564052127E-2</v>
      </c>
      <c r="V55" s="11">
        <f t="shared" si="29"/>
        <v>3.4506398537477147E-2</v>
      </c>
      <c r="W55" s="11">
        <f t="shared" si="29"/>
        <v>3.3508621743915862E-2</v>
      </c>
    </row>
    <row r="56" spans="2:23">
      <c r="B56" s="3" t="s">
        <v>115</v>
      </c>
      <c r="C56" s="8">
        <v>3830</v>
      </c>
      <c r="D56" s="8">
        <v>3906</v>
      </c>
      <c r="E56" s="8">
        <v>3815</v>
      </c>
      <c r="F56" s="8">
        <v>3861</v>
      </c>
      <c r="G56" s="8">
        <v>3967</v>
      </c>
      <c r="H56" s="8">
        <v>3713</v>
      </c>
      <c r="I56" s="8">
        <v>3697</v>
      </c>
      <c r="J56" s="8">
        <v>4030</v>
      </c>
      <c r="K56" s="8">
        <v>3777</v>
      </c>
      <c r="N56" s="9" t="str">
        <f>B56</f>
        <v>Public</v>
      </c>
      <c r="O56" s="11">
        <f t="shared" ref="O56:W56" si="30">C56/C57</f>
        <v>0.93884054418433627</v>
      </c>
      <c r="P56" s="11">
        <f t="shared" si="30"/>
        <v>0.94154513679643248</v>
      </c>
      <c r="Q56" s="11">
        <f t="shared" si="30"/>
        <v>0.93504901960784315</v>
      </c>
      <c r="R56" s="11">
        <f t="shared" si="30"/>
        <v>0.93781880009715812</v>
      </c>
      <c r="S56" s="11">
        <f t="shared" si="30"/>
        <v>0.94295222248633226</v>
      </c>
      <c r="T56" s="11">
        <f t="shared" si="30"/>
        <v>0.91027212552096104</v>
      </c>
      <c r="U56" s="11">
        <f t="shared" si="30"/>
        <v>0.9090238505040571</v>
      </c>
      <c r="V56" s="11">
        <f t="shared" si="30"/>
        <v>0.92093235831809872</v>
      </c>
      <c r="W56" s="11">
        <f t="shared" si="30"/>
        <v>0.92381068851657089</v>
      </c>
    </row>
    <row r="57" spans="2:23">
      <c r="B57" s="134" t="s">
        <v>226</v>
      </c>
      <c r="C57" s="135">
        <v>4079.5</v>
      </c>
      <c r="D57" s="135">
        <v>4148.5</v>
      </c>
      <c r="E57" s="135">
        <v>4080</v>
      </c>
      <c r="F57" s="135">
        <v>4117</v>
      </c>
      <c r="G57" s="135">
        <v>4207</v>
      </c>
      <c r="H57" s="135">
        <v>4079</v>
      </c>
      <c r="I57" s="135">
        <v>4067</v>
      </c>
      <c r="J57" s="135">
        <v>4376</v>
      </c>
      <c r="K57" s="135">
        <v>4088.5</v>
      </c>
      <c r="O57" s="11"/>
      <c r="P57" s="11"/>
      <c r="Q57" s="11"/>
      <c r="R57" s="11"/>
      <c r="S57" s="11"/>
      <c r="T57" s="11"/>
      <c r="U57" s="11"/>
      <c r="V57" s="11"/>
      <c r="W57" s="11"/>
    </row>
    <row r="58" spans="2:23">
      <c r="B58" s="132" t="s">
        <v>185</v>
      </c>
      <c r="C58" s="133"/>
      <c r="D58" s="133"/>
      <c r="E58" s="133"/>
      <c r="F58" s="133"/>
      <c r="G58" s="133"/>
      <c r="H58" s="133"/>
      <c r="I58" s="133"/>
      <c r="J58" s="133"/>
      <c r="K58" s="133"/>
      <c r="M58" s="1" t="s">
        <v>116</v>
      </c>
      <c r="N58" s="1" t="str">
        <f>B58</f>
        <v>SE WA (Adams-Asotin-Columia-Garfield-Walla Walla-Whitman)</v>
      </c>
      <c r="O58" s="1" t="str">
        <f>$C$12</f>
        <v>2015-2016</v>
      </c>
      <c r="P58" s="1" t="str">
        <f>$D$12</f>
        <v>2016-2017</v>
      </c>
      <c r="Q58" s="1" t="str">
        <f>$E$12</f>
        <v>2017-2018</v>
      </c>
      <c r="R58" s="1" t="str">
        <f>$F$12</f>
        <v>2018-2019</v>
      </c>
      <c r="S58" s="1" t="str">
        <f>$G$12</f>
        <v>2019-2020</v>
      </c>
      <c r="T58" s="1" t="str">
        <f>$H$12</f>
        <v>2020-2021</v>
      </c>
      <c r="U58" s="1" t="str">
        <f>$I$12</f>
        <v>2021-2022</v>
      </c>
      <c r="V58" s="1" t="str">
        <f>$J$12</f>
        <v>2022-2023</v>
      </c>
      <c r="W58" s="1" t="str">
        <f>$K$12</f>
        <v>2023-2024</v>
      </c>
    </row>
    <row r="59" spans="2:23">
      <c r="B59" s="3" t="s">
        <v>113</v>
      </c>
      <c r="C59" s="8">
        <v>38.5</v>
      </c>
      <c r="D59" s="8">
        <v>39</v>
      </c>
      <c r="E59" s="8">
        <v>39</v>
      </c>
      <c r="F59" s="8">
        <v>29.000000000000004</v>
      </c>
      <c r="G59" s="8">
        <v>4</v>
      </c>
      <c r="H59" s="8">
        <v>92</v>
      </c>
      <c r="I59" s="8">
        <v>67.5</v>
      </c>
      <c r="J59" s="8">
        <v>57</v>
      </c>
      <c r="K59" s="8">
        <v>58.5</v>
      </c>
      <c r="N59" s="9" t="str">
        <f>B59</f>
        <v>Home-Based</v>
      </c>
      <c r="O59" s="11">
        <f t="shared" ref="O59:W59" si="31">C59/C62</f>
        <v>2.0940984498232253E-2</v>
      </c>
      <c r="P59" s="11">
        <f t="shared" si="31"/>
        <v>2.1582733812949641E-2</v>
      </c>
      <c r="Q59" s="11">
        <f t="shared" si="31"/>
        <v>2.0722635494155154E-2</v>
      </c>
      <c r="R59" s="11">
        <f t="shared" si="31"/>
        <v>1.6164994425863992E-2</v>
      </c>
      <c r="S59" s="11">
        <f t="shared" si="31"/>
        <v>2.242152466367713E-3</v>
      </c>
      <c r="T59" s="11">
        <f t="shared" si="31"/>
        <v>5.2065647990945103E-2</v>
      </c>
      <c r="U59" s="11">
        <f t="shared" si="31"/>
        <v>3.8582452129179767E-2</v>
      </c>
      <c r="V59" s="11">
        <f t="shared" si="31"/>
        <v>3.1808035714285712E-2</v>
      </c>
      <c r="W59" s="11">
        <f t="shared" si="31"/>
        <v>3.2708974000559131E-2</v>
      </c>
    </row>
    <row r="60" spans="2:23">
      <c r="B60" s="3" t="s">
        <v>114</v>
      </c>
      <c r="C60" s="8">
        <v>95</v>
      </c>
      <c r="D60" s="8">
        <v>101</v>
      </c>
      <c r="E60" s="8">
        <v>118</v>
      </c>
      <c r="F60" s="8">
        <v>106</v>
      </c>
      <c r="G60" s="8">
        <v>83</v>
      </c>
      <c r="H60" s="8">
        <v>71</v>
      </c>
      <c r="I60" s="8">
        <v>128</v>
      </c>
      <c r="J60" s="8">
        <v>124</v>
      </c>
      <c r="K60" s="8">
        <v>107</v>
      </c>
      <c r="N60" s="9" t="str">
        <f>B60</f>
        <v>Private</v>
      </c>
      <c r="O60" s="11">
        <f t="shared" ref="O60:W60" si="32">C60/C62</f>
        <v>5.1672559151482188E-2</v>
      </c>
      <c r="P60" s="11">
        <f t="shared" si="32"/>
        <v>5.5893746541228556E-2</v>
      </c>
      <c r="Q60" s="11">
        <f t="shared" si="32"/>
        <v>6.2699256110520726E-2</v>
      </c>
      <c r="R60" s="11">
        <f t="shared" si="32"/>
        <v>5.9085841694537344E-2</v>
      </c>
      <c r="S60" s="11">
        <f t="shared" si="32"/>
        <v>4.6524663677130047E-2</v>
      </c>
      <c r="T60" s="11">
        <f t="shared" si="32"/>
        <v>4.0181097906055459E-2</v>
      </c>
      <c r="U60" s="11">
        <f t="shared" si="32"/>
        <v>7.3163761074592742E-2</v>
      </c>
      <c r="V60" s="11">
        <f t="shared" si="32"/>
        <v>6.9196428571428575E-2</v>
      </c>
      <c r="W60" s="11">
        <f t="shared" si="32"/>
        <v>5.9826670394185072E-2</v>
      </c>
    </row>
    <row r="61" spans="2:23">
      <c r="B61" s="3" t="s">
        <v>115</v>
      </c>
      <c r="C61" s="8">
        <v>1705</v>
      </c>
      <c r="D61" s="8">
        <v>1667</v>
      </c>
      <c r="E61" s="8">
        <v>1725</v>
      </c>
      <c r="F61" s="8">
        <v>1659</v>
      </c>
      <c r="G61" s="8">
        <v>1697</v>
      </c>
      <c r="H61" s="8">
        <v>1604</v>
      </c>
      <c r="I61" s="8">
        <v>1554</v>
      </c>
      <c r="J61" s="8">
        <v>1611</v>
      </c>
      <c r="K61" s="8">
        <v>1623</v>
      </c>
      <c r="N61" s="9" t="str">
        <f>B61</f>
        <v>Public</v>
      </c>
      <c r="O61" s="11">
        <f t="shared" ref="O61:W61" si="33">C61/C62</f>
        <v>0.9273864563502856</v>
      </c>
      <c r="P61" s="11">
        <f t="shared" si="33"/>
        <v>0.9225235196458218</v>
      </c>
      <c r="Q61" s="11">
        <f t="shared" si="33"/>
        <v>0.91657810839532416</v>
      </c>
      <c r="R61" s="11">
        <f t="shared" si="33"/>
        <v>0.92474916387959871</v>
      </c>
      <c r="S61" s="11">
        <f t="shared" si="33"/>
        <v>0.95123318385650224</v>
      </c>
      <c r="T61" s="11">
        <f t="shared" si="33"/>
        <v>0.90775325410299945</v>
      </c>
      <c r="U61" s="11">
        <f t="shared" si="33"/>
        <v>0.88825378679622746</v>
      </c>
      <c r="V61" s="11">
        <f t="shared" si="33"/>
        <v>0.8989955357142857</v>
      </c>
      <c r="W61" s="11">
        <f t="shared" si="33"/>
        <v>0.90746435560525585</v>
      </c>
    </row>
    <row r="62" spans="2:23">
      <c r="B62" s="134" t="s">
        <v>198</v>
      </c>
      <c r="C62" s="135">
        <v>1838.5</v>
      </c>
      <c r="D62" s="135">
        <v>1807</v>
      </c>
      <c r="E62" s="135">
        <v>1882</v>
      </c>
      <c r="F62" s="135">
        <v>1794</v>
      </c>
      <c r="G62" s="135">
        <v>1784</v>
      </c>
      <c r="H62" s="135">
        <v>1767</v>
      </c>
      <c r="I62" s="135">
        <v>1749.5</v>
      </c>
      <c r="J62" s="135">
        <v>1792</v>
      </c>
      <c r="K62" s="135">
        <v>1788.5</v>
      </c>
      <c r="O62" s="11"/>
      <c r="P62" s="11"/>
      <c r="Q62" s="11"/>
      <c r="R62" s="11"/>
      <c r="S62" s="11"/>
      <c r="T62" s="11"/>
      <c r="U62" s="11"/>
      <c r="V62" s="11"/>
      <c r="W62" s="11"/>
    </row>
    <row r="63" spans="2:23">
      <c r="B63" s="132" t="s">
        <v>225</v>
      </c>
      <c r="C63" s="133"/>
      <c r="D63" s="133"/>
      <c r="E63" s="133"/>
      <c r="F63" s="133"/>
      <c r="G63" s="133"/>
      <c r="H63" s="133"/>
      <c r="I63" s="133"/>
      <c r="J63" s="133"/>
      <c r="K63" s="133"/>
      <c r="M63" s="1" t="s">
        <v>116</v>
      </c>
      <c r="N63" s="1" t="str">
        <f>B63</f>
        <v>Skagit-San Juan -Island</v>
      </c>
      <c r="O63" s="1" t="str">
        <f>$C$12</f>
        <v>2015-2016</v>
      </c>
      <c r="P63" s="1" t="str">
        <f>$D$12</f>
        <v>2016-2017</v>
      </c>
      <c r="Q63" s="1" t="str">
        <f>$E$12</f>
        <v>2017-2018</v>
      </c>
      <c r="R63" s="1" t="str">
        <f>$F$12</f>
        <v>2018-2019</v>
      </c>
      <c r="S63" s="1" t="str">
        <f>$G$12</f>
        <v>2019-2020</v>
      </c>
      <c r="T63" s="1" t="str">
        <f>$H$12</f>
        <v>2020-2021</v>
      </c>
      <c r="U63" s="1" t="str">
        <f>$I$12</f>
        <v>2021-2022</v>
      </c>
      <c r="V63" s="1" t="str">
        <f>$J$12</f>
        <v>2022-2023</v>
      </c>
      <c r="W63" s="1" t="str">
        <f>$K$12</f>
        <v>2023-2024</v>
      </c>
    </row>
    <row r="64" spans="2:23">
      <c r="B64" s="3" t="s">
        <v>113</v>
      </c>
      <c r="C64" s="8">
        <v>98</v>
      </c>
      <c r="D64" s="8">
        <v>101</v>
      </c>
      <c r="E64" s="8">
        <v>112.99999999999999</v>
      </c>
      <c r="F64" s="8">
        <v>121</v>
      </c>
      <c r="G64" s="8">
        <v>128</v>
      </c>
      <c r="H64" s="8">
        <v>202.5</v>
      </c>
      <c r="I64" s="8">
        <v>173.5</v>
      </c>
      <c r="J64" s="8">
        <v>133.5</v>
      </c>
      <c r="K64" s="8">
        <v>152</v>
      </c>
      <c r="N64" s="9" t="str">
        <f>B64</f>
        <v>Home-Based</v>
      </c>
      <c r="O64" s="11">
        <f t="shared" ref="O64:W64" si="34">C64/C67</f>
        <v>3.9012738853503183E-2</v>
      </c>
      <c r="P64" s="11">
        <f t="shared" si="34"/>
        <v>4.1107041107041109E-2</v>
      </c>
      <c r="Q64" s="11">
        <f t="shared" si="34"/>
        <v>4.5860389610389601E-2</v>
      </c>
      <c r="R64" s="11">
        <f t="shared" si="34"/>
        <v>4.9814738575545491E-2</v>
      </c>
      <c r="S64" s="11">
        <f t="shared" si="34"/>
        <v>5.2653229123817362E-2</v>
      </c>
      <c r="T64" s="11">
        <f t="shared" si="34"/>
        <v>8.2974800245851257E-2</v>
      </c>
      <c r="U64" s="11">
        <f t="shared" si="34"/>
        <v>7.5615602527783835E-2</v>
      </c>
      <c r="V64" s="11">
        <f t="shared" si="34"/>
        <v>5.563659095644926E-2</v>
      </c>
      <c r="W64" s="11">
        <f t="shared" si="34"/>
        <v>6.3624947676852242E-2</v>
      </c>
    </row>
    <row r="65" spans="2:23">
      <c r="B65" s="3" t="s">
        <v>114</v>
      </c>
      <c r="C65" s="8">
        <v>105</v>
      </c>
      <c r="D65" s="8">
        <v>108</v>
      </c>
      <c r="E65" s="8">
        <v>102</v>
      </c>
      <c r="F65" s="8">
        <v>95</v>
      </c>
      <c r="G65" s="8">
        <v>128</v>
      </c>
      <c r="H65" s="8">
        <v>98</v>
      </c>
      <c r="I65" s="8">
        <v>118</v>
      </c>
      <c r="J65" s="8">
        <v>145</v>
      </c>
      <c r="K65" s="8">
        <v>142</v>
      </c>
      <c r="N65" s="9" t="str">
        <f>B65</f>
        <v>Private</v>
      </c>
      <c r="O65" s="11">
        <f t="shared" ref="O65:W65" si="35">C65/C67</f>
        <v>4.1799363057324838E-2</v>
      </c>
      <c r="P65" s="11">
        <f t="shared" si="35"/>
        <v>4.3956043956043959E-2</v>
      </c>
      <c r="Q65" s="11">
        <f t="shared" si="35"/>
        <v>4.1396103896103896E-2</v>
      </c>
      <c r="R65" s="11">
        <f t="shared" si="35"/>
        <v>3.9110745162618359E-2</v>
      </c>
      <c r="S65" s="11">
        <f t="shared" si="35"/>
        <v>5.2653229123817362E-2</v>
      </c>
      <c r="T65" s="11">
        <f t="shared" si="35"/>
        <v>4.0155705797992214E-2</v>
      </c>
      <c r="U65" s="11">
        <f t="shared" si="35"/>
        <v>5.1427326214861624E-2</v>
      </c>
      <c r="V65" s="11">
        <f t="shared" si="35"/>
        <v>6.0429256095019798E-2</v>
      </c>
      <c r="W65" s="11">
        <f t="shared" si="35"/>
        <v>5.94390958560067E-2</v>
      </c>
    </row>
    <row r="66" spans="2:23">
      <c r="B66" s="3" t="s">
        <v>115</v>
      </c>
      <c r="C66" s="8">
        <v>2309</v>
      </c>
      <c r="D66" s="8">
        <v>2248</v>
      </c>
      <c r="E66" s="8">
        <v>2249</v>
      </c>
      <c r="F66" s="8">
        <v>2213</v>
      </c>
      <c r="G66" s="8">
        <v>2175</v>
      </c>
      <c r="H66" s="8">
        <v>2140</v>
      </c>
      <c r="I66" s="8">
        <v>2003</v>
      </c>
      <c r="J66" s="8">
        <v>2121</v>
      </c>
      <c r="K66" s="8">
        <v>2095</v>
      </c>
      <c r="N66" s="9" t="str">
        <f>B66</f>
        <v>Public</v>
      </c>
      <c r="O66" s="11">
        <f t="shared" ref="O66:W66" si="36">C66/C67</f>
        <v>0.91918789808917201</v>
      </c>
      <c r="P66" s="11">
        <f t="shared" si="36"/>
        <v>0.91493691493691498</v>
      </c>
      <c r="Q66" s="11">
        <f t="shared" si="36"/>
        <v>0.91274350649350644</v>
      </c>
      <c r="R66" s="11">
        <f t="shared" si="36"/>
        <v>0.91107451626183611</v>
      </c>
      <c r="S66" s="11">
        <f t="shared" si="36"/>
        <v>0.89469354175236526</v>
      </c>
      <c r="T66" s="11">
        <f t="shared" si="36"/>
        <v>0.87686949395615654</v>
      </c>
      <c r="U66" s="11">
        <f t="shared" si="36"/>
        <v>0.87295707125735456</v>
      </c>
      <c r="V66" s="11">
        <f t="shared" si="36"/>
        <v>0.88393415294853095</v>
      </c>
      <c r="W66" s="11">
        <f t="shared" si="36"/>
        <v>0.87693595646714106</v>
      </c>
    </row>
    <row r="67" spans="2:23">
      <c r="B67" s="134" t="s">
        <v>227</v>
      </c>
      <c r="C67" s="135">
        <v>2512</v>
      </c>
      <c r="D67" s="135">
        <v>2457</v>
      </c>
      <c r="E67" s="135">
        <v>2464</v>
      </c>
      <c r="F67" s="135">
        <v>2429</v>
      </c>
      <c r="G67" s="135">
        <v>2431</v>
      </c>
      <c r="H67" s="135">
        <v>2440.5</v>
      </c>
      <c r="I67" s="135">
        <v>2294.5</v>
      </c>
      <c r="J67" s="135">
        <v>2399.5</v>
      </c>
      <c r="K67" s="135">
        <v>2389</v>
      </c>
      <c r="O67" s="11"/>
      <c r="P67" s="11"/>
      <c r="Q67" s="11"/>
      <c r="R67" s="11"/>
      <c r="S67" s="11"/>
      <c r="T67" s="11"/>
      <c r="U67" s="11"/>
      <c r="V67" s="11"/>
      <c r="W67" s="11"/>
    </row>
    <row r="68" spans="2:23">
      <c r="B68" s="132" t="s">
        <v>31</v>
      </c>
      <c r="C68" s="133"/>
      <c r="D68" s="133"/>
      <c r="E68" s="133"/>
      <c r="F68" s="133"/>
      <c r="G68" s="133"/>
      <c r="H68" s="133"/>
      <c r="I68" s="133"/>
      <c r="J68" s="133"/>
      <c r="K68" s="133"/>
      <c r="M68" s="1" t="s">
        <v>116</v>
      </c>
      <c r="N68" s="1" t="str">
        <f>B68</f>
        <v>Snohomish</v>
      </c>
      <c r="O68" s="1" t="str">
        <f>$C$12</f>
        <v>2015-2016</v>
      </c>
      <c r="P68" s="1" t="str">
        <f>$D$12</f>
        <v>2016-2017</v>
      </c>
      <c r="Q68" s="1" t="str">
        <f>$E$12</f>
        <v>2017-2018</v>
      </c>
      <c r="R68" s="1" t="str">
        <f>$F$12</f>
        <v>2018-2019</v>
      </c>
      <c r="S68" s="1" t="str">
        <f>$G$12</f>
        <v>2019-2020</v>
      </c>
      <c r="T68" s="1" t="str">
        <f>$H$12</f>
        <v>2020-2021</v>
      </c>
      <c r="U68" s="1" t="str">
        <f>$I$12</f>
        <v>2021-2022</v>
      </c>
      <c r="V68" s="1" t="str">
        <f>$J$12</f>
        <v>2022-2023</v>
      </c>
      <c r="W68" s="1" t="str">
        <f>$K$12</f>
        <v>2023-2024</v>
      </c>
    </row>
    <row r="69" spans="2:23">
      <c r="B69" s="3" t="s">
        <v>113</v>
      </c>
      <c r="C69" s="8">
        <v>245</v>
      </c>
      <c r="D69" s="8">
        <v>217</v>
      </c>
      <c r="E69" s="8">
        <v>247.5</v>
      </c>
      <c r="F69" s="8">
        <v>274.5</v>
      </c>
      <c r="G69" s="8">
        <v>243.49999999999997</v>
      </c>
      <c r="H69" s="8">
        <v>619.5</v>
      </c>
      <c r="I69" s="8">
        <v>484.5</v>
      </c>
      <c r="J69" s="8">
        <v>377</v>
      </c>
      <c r="K69" s="8">
        <v>429.5</v>
      </c>
      <c r="N69" s="9" t="str">
        <f>B69</f>
        <v>Home-Based</v>
      </c>
      <c r="O69" s="11">
        <f t="shared" ref="O69:W69" si="37">C69/C72</f>
        <v>2.7577667717244486E-2</v>
      </c>
      <c r="P69" s="11">
        <f t="shared" si="37"/>
        <v>2.4899598393574297E-2</v>
      </c>
      <c r="Q69" s="11">
        <f t="shared" si="37"/>
        <v>2.7819929185634799E-2</v>
      </c>
      <c r="R69" s="11">
        <f t="shared" si="37"/>
        <v>3.0407089448906119E-2</v>
      </c>
      <c r="S69" s="11">
        <f t="shared" si="37"/>
        <v>2.6506286398519565E-2</v>
      </c>
      <c r="T69" s="11">
        <f t="shared" si="37"/>
        <v>6.8737864077669908E-2</v>
      </c>
      <c r="U69" s="11">
        <f t="shared" si="37"/>
        <v>5.5622524539349058E-2</v>
      </c>
      <c r="V69" s="11">
        <f t="shared" si="37"/>
        <v>4.0093587153036264E-2</v>
      </c>
      <c r="W69" s="11">
        <f t="shared" si="37"/>
        <v>4.6733039551711007E-2</v>
      </c>
    </row>
    <row r="70" spans="2:23">
      <c r="B70" s="3" t="s">
        <v>114</v>
      </c>
      <c r="C70" s="8">
        <v>458</v>
      </c>
      <c r="D70" s="8">
        <v>468</v>
      </c>
      <c r="E70" s="8">
        <v>454</v>
      </c>
      <c r="F70" s="8">
        <v>540</v>
      </c>
      <c r="G70" s="8">
        <v>464</v>
      </c>
      <c r="H70" s="8">
        <v>484</v>
      </c>
      <c r="I70" s="8">
        <v>531</v>
      </c>
      <c r="J70" s="8">
        <v>638</v>
      </c>
      <c r="K70" s="8">
        <v>640</v>
      </c>
      <c r="N70" s="9" t="str">
        <f>B70</f>
        <v>Private</v>
      </c>
      <c r="O70" s="11">
        <f t="shared" ref="O70:W70" si="38">C70/C72</f>
        <v>5.1553354344889689E-2</v>
      </c>
      <c r="P70" s="11">
        <f t="shared" si="38"/>
        <v>5.3700516351118763E-2</v>
      </c>
      <c r="Q70" s="11">
        <f t="shared" si="38"/>
        <v>5.1031304445568484E-2</v>
      </c>
      <c r="R70" s="11">
        <f t="shared" si="38"/>
        <v>5.9817225145389091E-2</v>
      </c>
      <c r="S70" s="11">
        <f t="shared" si="38"/>
        <v>5.0508898927774451E-2</v>
      </c>
      <c r="T70" s="11">
        <f t="shared" si="38"/>
        <v>5.3703190013869626E-2</v>
      </c>
      <c r="U70" s="11">
        <f t="shared" si="38"/>
        <v>6.0960909247459963E-2</v>
      </c>
      <c r="V70" s="11">
        <f t="shared" si="38"/>
        <v>6.7850685951292136E-2</v>
      </c>
      <c r="W70" s="11">
        <f t="shared" si="38"/>
        <v>6.9637125292421526E-2</v>
      </c>
    </row>
    <row r="71" spans="2:23">
      <c r="B71" s="3" t="s">
        <v>115</v>
      </c>
      <c r="C71" s="8">
        <v>8181</v>
      </c>
      <c r="D71" s="8">
        <v>8030</v>
      </c>
      <c r="E71" s="8">
        <v>8195</v>
      </c>
      <c r="F71" s="8">
        <v>8213</v>
      </c>
      <c r="G71" s="8">
        <v>8479</v>
      </c>
      <c r="H71" s="8">
        <v>7909</v>
      </c>
      <c r="I71" s="8">
        <v>7695</v>
      </c>
      <c r="J71" s="8">
        <v>8388</v>
      </c>
      <c r="K71" s="8">
        <v>8121</v>
      </c>
      <c r="N71" s="9" t="str">
        <f>B71</f>
        <v>Public</v>
      </c>
      <c r="O71" s="11">
        <f t="shared" ref="O71:W71" si="39">C71/C72</f>
        <v>0.92086897793786582</v>
      </c>
      <c r="P71" s="11">
        <f t="shared" si="39"/>
        <v>0.92139988525530692</v>
      </c>
      <c r="Q71" s="11">
        <f t="shared" si="39"/>
        <v>0.92114876636879672</v>
      </c>
      <c r="R71" s="11">
        <f t="shared" si="39"/>
        <v>0.90977568540570475</v>
      </c>
      <c r="S71" s="11">
        <f t="shared" si="39"/>
        <v>0.92298481467370597</v>
      </c>
      <c r="T71" s="11">
        <f t="shared" si="39"/>
        <v>0.87755894590846051</v>
      </c>
      <c r="U71" s="11">
        <f t="shared" si="39"/>
        <v>0.88341656621319098</v>
      </c>
      <c r="V71" s="11">
        <f t="shared" si="39"/>
        <v>0.89205572689567159</v>
      </c>
      <c r="W71" s="11">
        <f t="shared" si="39"/>
        <v>0.88362983515586746</v>
      </c>
    </row>
    <row r="72" spans="2:23">
      <c r="B72" s="134" t="s">
        <v>122</v>
      </c>
      <c r="C72" s="135">
        <v>8884</v>
      </c>
      <c r="D72" s="135">
        <v>8715</v>
      </c>
      <c r="E72" s="135">
        <v>8896.5</v>
      </c>
      <c r="F72" s="135">
        <v>9027.5</v>
      </c>
      <c r="G72" s="135">
        <v>9186.5</v>
      </c>
      <c r="H72" s="135">
        <v>9012.5</v>
      </c>
      <c r="I72" s="135">
        <v>8710.5</v>
      </c>
      <c r="J72" s="135">
        <v>9403</v>
      </c>
      <c r="K72" s="135">
        <v>9190.5</v>
      </c>
      <c r="O72" s="11"/>
      <c r="P72" s="11"/>
      <c r="Q72" s="11"/>
      <c r="R72" s="11"/>
      <c r="S72" s="11"/>
      <c r="T72" s="11"/>
      <c r="U72" s="11"/>
      <c r="V72" s="11"/>
      <c r="W72" s="11"/>
    </row>
    <row r="73" spans="2:23">
      <c r="B73" s="132" t="s">
        <v>32</v>
      </c>
      <c r="C73" s="133"/>
      <c r="D73" s="133"/>
      <c r="E73" s="133"/>
      <c r="F73" s="133"/>
      <c r="G73" s="133"/>
      <c r="H73" s="133"/>
      <c r="I73" s="133"/>
      <c r="J73" s="133"/>
      <c r="K73" s="133"/>
      <c r="M73" s="1" t="s">
        <v>116</v>
      </c>
      <c r="N73" s="1" t="str">
        <f>B73</f>
        <v>Spokane</v>
      </c>
      <c r="O73" s="1" t="str">
        <f>$C$12</f>
        <v>2015-2016</v>
      </c>
      <c r="P73" s="1" t="str">
        <f>$D$12</f>
        <v>2016-2017</v>
      </c>
      <c r="Q73" s="1" t="str">
        <f>$E$12</f>
        <v>2017-2018</v>
      </c>
      <c r="R73" s="1" t="str">
        <f>$F$12</f>
        <v>2018-2019</v>
      </c>
      <c r="S73" s="1" t="str">
        <f>$G$12</f>
        <v>2019-2020</v>
      </c>
      <c r="T73" s="1" t="str">
        <f>$H$12</f>
        <v>2020-2021</v>
      </c>
      <c r="U73" s="1" t="str">
        <f>$I$12</f>
        <v>2021-2022</v>
      </c>
      <c r="V73" s="1" t="str">
        <f>$J$12</f>
        <v>2022-2023</v>
      </c>
      <c r="W73" s="1" t="str">
        <f>$K$12</f>
        <v>2023-2024</v>
      </c>
    </row>
    <row r="74" spans="2:23">
      <c r="B74" s="3" t="s">
        <v>113</v>
      </c>
      <c r="C74" s="8">
        <v>161</v>
      </c>
      <c r="D74" s="8">
        <v>172</v>
      </c>
      <c r="E74" s="8">
        <v>186</v>
      </c>
      <c r="F74" s="8">
        <v>168.5</v>
      </c>
      <c r="G74" s="8">
        <v>150.5</v>
      </c>
      <c r="H74" s="8">
        <v>423.5</v>
      </c>
      <c r="I74" s="8">
        <v>323</v>
      </c>
      <c r="J74" s="8">
        <v>264</v>
      </c>
      <c r="K74" s="8">
        <v>250.5</v>
      </c>
      <c r="N74" s="9" t="str">
        <f>B74</f>
        <v>Home-Based</v>
      </c>
      <c r="O74" s="11">
        <f t="shared" ref="O74:W74" si="40">C74/C77</f>
        <v>2.5698324022346369E-2</v>
      </c>
      <c r="P74" s="11">
        <f t="shared" si="40"/>
        <v>2.7331956141744797E-2</v>
      </c>
      <c r="Q74" s="11">
        <f t="shared" si="40"/>
        <v>2.8940407655204607E-2</v>
      </c>
      <c r="R74" s="11">
        <f t="shared" si="40"/>
        <v>2.6659283284550275E-2</v>
      </c>
      <c r="S74" s="11">
        <f t="shared" si="40"/>
        <v>2.2681033833170071E-2</v>
      </c>
      <c r="T74" s="11">
        <f t="shared" si="40"/>
        <v>6.7549246351383679E-2</v>
      </c>
      <c r="U74" s="11">
        <f t="shared" si="40"/>
        <v>5.2580172554126649E-2</v>
      </c>
      <c r="V74" s="11">
        <f t="shared" si="40"/>
        <v>3.9867109634551492E-2</v>
      </c>
      <c r="W74" s="11">
        <f t="shared" si="40"/>
        <v>3.9545346909779774E-2</v>
      </c>
    </row>
    <row r="75" spans="2:23">
      <c r="B75" s="3" t="s">
        <v>114</v>
      </c>
      <c r="C75" s="8">
        <v>403</v>
      </c>
      <c r="D75" s="8">
        <v>429</v>
      </c>
      <c r="E75" s="8">
        <v>440</v>
      </c>
      <c r="F75" s="8">
        <v>364</v>
      </c>
      <c r="G75" s="8">
        <v>380</v>
      </c>
      <c r="H75" s="8">
        <v>374</v>
      </c>
      <c r="I75" s="8">
        <v>503</v>
      </c>
      <c r="J75" s="8">
        <v>526</v>
      </c>
      <c r="K75" s="8">
        <v>504</v>
      </c>
      <c r="N75" s="9" t="str">
        <f>B75</f>
        <v>Private</v>
      </c>
      <c r="O75" s="11">
        <f t="shared" ref="O75:W75" si="41">C75/C77</f>
        <v>6.4325618515562649E-2</v>
      </c>
      <c r="P75" s="11">
        <f t="shared" si="41"/>
        <v>6.8170983632607665E-2</v>
      </c>
      <c r="Q75" s="11">
        <f t="shared" si="41"/>
        <v>6.8461179399408739E-2</v>
      </c>
      <c r="R75" s="11">
        <f t="shared" si="41"/>
        <v>5.7590380507871214E-2</v>
      </c>
      <c r="S75" s="11">
        <f t="shared" si="41"/>
        <v>5.726772662195765E-2</v>
      </c>
      <c r="T75" s="11">
        <f t="shared" si="41"/>
        <v>5.9653879894728444E-2</v>
      </c>
      <c r="U75" s="11">
        <f t="shared" si="41"/>
        <v>8.1881816701937157E-2</v>
      </c>
      <c r="V75" s="11">
        <f t="shared" si="41"/>
        <v>7.9432195711265474E-2</v>
      </c>
      <c r="W75" s="11">
        <f t="shared" si="41"/>
        <v>7.9564290788538952E-2</v>
      </c>
    </row>
    <row r="76" spans="2:23">
      <c r="B76" s="3" t="s">
        <v>115</v>
      </c>
      <c r="C76" s="8">
        <v>5701</v>
      </c>
      <c r="D76" s="8">
        <v>5692</v>
      </c>
      <c r="E76" s="8">
        <v>5801</v>
      </c>
      <c r="F76" s="8">
        <v>5788</v>
      </c>
      <c r="G76" s="8">
        <v>6105</v>
      </c>
      <c r="H76" s="8">
        <v>5472</v>
      </c>
      <c r="I76" s="8">
        <v>5317</v>
      </c>
      <c r="J76" s="8">
        <v>5832</v>
      </c>
      <c r="K76" s="8">
        <v>5580</v>
      </c>
      <c r="N76" s="9" t="str">
        <f>B76</f>
        <v>Public</v>
      </c>
      <c r="O76" s="11">
        <f t="shared" ref="O76:W76" si="42">C76/C77</f>
        <v>0.90997605746209098</v>
      </c>
      <c r="P76" s="11">
        <f t="shared" si="42"/>
        <v>0.90449706022564758</v>
      </c>
      <c r="Q76" s="11">
        <f t="shared" si="42"/>
        <v>0.90259841294538667</v>
      </c>
      <c r="R76" s="11">
        <f t="shared" si="42"/>
        <v>0.91575033620757851</v>
      </c>
      <c r="S76" s="11">
        <f t="shared" si="42"/>
        <v>0.92005123954487222</v>
      </c>
      <c r="T76" s="11">
        <f t="shared" si="42"/>
        <v>0.87279687375388793</v>
      </c>
      <c r="U76" s="11">
        <f t="shared" si="42"/>
        <v>0.86553801074393621</v>
      </c>
      <c r="V76" s="11">
        <f t="shared" si="42"/>
        <v>0.88070069465418299</v>
      </c>
      <c r="W76" s="11">
        <f t="shared" si="42"/>
        <v>0.88089036230168127</v>
      </c>
    </row>
    <row r="77" spans="2:23">
      <c r="B77" s="134" t="s">
        <v>123</v>
      </c>
      <c r="C77" s="135">
        <v>6265</v>
      </c>
      <c r="D77" s="135">
        <v>6293</v>
      </c>
      <c r="E77" s="135">
        <v>6427</v>
      </c>
      <c r="F77" s="135">
        <v>6320.5</v>
      </c>
      <c r="G77" s="135">
        <v>6635.5</v>
      </c>
      <c r="H77" s="135">
        <v>6269.5</v>
      </c>
      <c r="I77" s="135">
        <v>6143</v>
      </c>
      <c r="J77" s="135">
        <v>6622</v>
      </c>
      <c r="K77" s="135">
        <v>6334.5</v>
      </c>
      <c r="O77" s="11"/>
      <c r="P77" s="11"/>
      <c r="Q77" s="11"/>
      <c r="R77" s="11"/>
      <c r="S77" s="11"/>
      <c r="T77" s="11"/>
      <c r="U77" s="11"/>
      <c r="V77" s="11"/>
      <c r="W77" s="11"/>
    </row>
    <row r="78" spans="2:23">
      <c r="B78" s="132" t="s">
        <v>34</v>
      </c>
      <c r="C78" s="133"/>
      <c r="D78" s="133"/>
      <c r="E78" s="133"/>
      <c r="F78" s="133"/>
      <c r="G78" s="133"/>
      <c r="H78" s="133"/>
      <c r="I78" s="133"/>
      <c r="J78" s="133"/>
      <c r="K78" s="133"/>
      <c r="M78" s="1" t="s">
        <v>116</v>
      </c>
      <c r="N78" s="1" t="str">
        <f>B78</f>
        <v>Thurston</v>
      </c>
      <c r="O78" s="1" t="str">
        <f>$C$12</f>
        <v>2015-2016</v>
      </c>
      <c r="P78" s="1" t="str">
        <f>$D$12</f>
        <v>2016-2017</v>
      </c>
      <c r="Q78" s="1" t="str">
        <f>$E$12</f>
        <v>2017-2018</v>
      </c>
      <c r="R78" s="1" t="str">
        <f>$F$12</f>
        <v>2018-2019</v>
      </c>
      <c r="S78" s="1" t="str">
        <f>$G$12</f>
        <v>2019-2020</v>
      </c>
      <c r="T78" s="1" t="str">
        <f>$H$12</f>
        <v>2020-2021</v>
      </c>
      <c r="U78" s="1" t="str">
        <f>$I$12</f>
        <v>2021-2022</v>
      </c>
      <c r="V78" s="1" t="str">
        <f>$J$12</f>
        <v>2022-2023</v>
      </c>
      <c r="W78" s="1" t="str">
        <f>$K$12</f>
        <v>2023-2024</v>
      </c>
    </row>
    <row r="79" spans="2:23">
      <c r="B79" s="3" t="s">
        <v>113</v>
      </c>
      <c r="C79" s="8">
        <v>119.5</v>
      </c>
      <c r="D79" s="8">
        <v>135.5</v>
      </c>
      <c r="E79" s="8">
        <v>146.5</v>
      </c>
      <c r="F79" s="8">
        <v>130</v>
      </c>
      <c r="G79" s="8">
        <v>142.5</v>
      </c>
      <c r="H79" s="8">
        <v>236.50000000000003</v>
      </c>
      <c r="I79" s="8">
        <v>194</v>
      </c>
      <c r="J79" s="8">
        <v>154.5</v>
      </c>
      <c r="K79" s="8">
        <v>159</v>
      </c>
      <c r="N79" s="9" t="str">
        <f>B79</f>
        <v>Home-Based</v>
      </c>
      <c r="O79" s="11">
        <f t="shared" ref="O79:W79" si="43">C79/C82</f>
        <v>3.4462869502523433E-2</v>
      </c>
      <c r="P79" s="11">
        <f t="shared" si="43"/>
        <v>3.9941046425939569E-2</v>
      </c>
      <c r="Q79" s="11">
        <f t="shared" si="43"/>
        <v>4.1378336393164808E-2</v>
      </c>
      <c r="R79" s="11">
        <f t="shared" si="43"/>
        <v>3.6764705882352942E-2</v>
      </c>
      <c r="S79" s="11">
        <f t="shared" si="43"/>
        <v>4.0813403981096952E-2</v>
      </c>
      <c r="T79" s="11">
        <f t="shared" si="43"/>
        <v>6.769715185344212E-2</v>
      </c>
      <c r="U79" s="11">
        <f t="shared" si="43"/>
        <v>5.939987752602572E-2</v>
      </c>
      <c r="V79" s="11">
        <f t="shared" si="43"/>
        <v>4.4569450454348764E-2</v>
      </c>
      <c r="W79" s="11">
        <f t="shared" si="43"/>
        <v>4.7491039426523295E-2</v>
      </c>
    </row>
    <row r="80" spans="2:23">
      <c r="B80" s="3" t="s">
        <v>114</v>
      </c>
      <c r="C80" s="8">
        <v>219</v>
      </c>
      <c r="D80" s="8">
        <v>191</v>
      </c>
      <c r="E80" s="8">
        <v>175</v>
      </c>
      <c r="F80" s="8">
        <v>156</v>
      </c>
      <c r="G80" s="8">
        <v>164</v>
      </c>
      <c r="H80" s="8">
        <v>181</v>
      </c>
      <c r="I80" s="8">
        <v>156</v>
      </c>
      <c r="J80" s="8">
        <v>207</v>
      </c>
      <c r="K80" s="8">
        <v>192</v>
      </c>
      <c r="N80" s="9" t="str">
        <f>B80</f>
        <v>Private</v>
      </c>
      <c r="O80" s="11">
        <f t="shared" ref="O80:W80" si="44">C80/C82</f>
        <v>6.3157894736842107E-2</v>
      </c>
      <c r="P80" s="11">
        <f t="shared" si="44"/>
        <v>5.6300663227708179E-2</v>
      </c>
      <c r="Q80" s="11">
        <f t="shared" si="44"/>
        <v>4.9428046886033049E-2</v>
      </c>
      <c r="R80" s="11">
        <f t="shared" si="44"/>
        <v>4.4117647058823532E-2</v>
      </c>
      <c r="S80" s="11">
        <f t="shared" si="44"/>
        <v>4.6971215809823857E-2</v>
      </c>
      <c r="T80" s="11">
        <f t="shared" si="44"/>
        <v>5.1810505223987405E-2</v>
      </c>
      <c r="U80" s="11">
        <f t="shared" si="44"/>
        <v>4.7764849969381504E-2</v>
      </c>
      <c r="V80" s="11">
        <f t="shared" si="44"/>
        <v>5.9714409346603201E-2</v>
      </c>
      <c r="W80" s="11">
        <f t="shared" si="44"/>
        <v>5.7347670250896057E-2</v>
      </c>
    </row>
    <row r="81" spans="2:24">
      <c r="B81" s="3" t="s">
        <v>115</v>
      </c>
      <c r="C81" s="8">
        <v>3129</v>
      </c>
      <c r="D81" s="8">
        <v>3066</v>
      </c>
      <c r="E81" s="8">
        <v>3219</v>
      </c>
      <c r="F81" s="8">
        <v>3250</v>
      </c>
      <c r="G81" s="8">
        <v>3185</v>
      </c>
      <c r="H81" s="8">
        <v>3076</v>
      </c>
      <c r="I81" s="8">
        <v>2916</v>
      </c>
      <c r="J81" s="8">
        <v>3105</v>
      </c>
      <c r="K81" s="8">
        <v>2997</v>
      </c>
      <c r="N81" s="9" t="str">
        <f>B81</f>
        <v>Public</v>
      </c>
      <c r="O81" s="11">
        <f t="shared" ref="O81:W81" si="45">C81/C82</f>
        <v>0.9023792357606345</v>
      </c>
      <c r="P81" s="11">
        <f t="shared" si="45"/>
        <v>0.90375829034635224</v>
      </c>
      <c r="Q81" s="11">
        <f t="shared" si="45"/>
        <v>0.90919361672080212</v>
      </c>
      <c r="R81" s="11">
        <f t="shared" si="45"/>
        <v>0.91911764705882348</v>
      </c>
      <c r="S81" s="11">
        <f t="shared" si="45"/>
        <v>0.91221538020907922</v>
      </c>
      <c r="T81" s="11">
        <f t="shared" si="45"/>
        <v>0.8804923429225705</v>
      </c>
      <c r="U81" s="11">
        <f t="shared" si="45"/>
        <v>0.89283527250459283</v>
      </c>
      <c r="V81" s="11">
        <f t="shared" si="45"/>
        <v>0.89571614019904799</v>
      </c>
      <c r="W81" s="11">
        <f t="shared" si="45"/>
        <v>0.89516129032258063</v>
      </c>
    </row>
    <row r="82" spans="2:24">
      <c r="B82" s="134" t="s">
        <v>124</v>
      </c>
      <c r="C82" s="135">
        <v>3467.5</v>
      </c>
      <c r="D82" s="135">
        <v>3392.5</v>
      </c>
      <c r="E82" s="135">
        <v>3540.5</v>
      </c>
      <c r="F82" s="135">
        <v>3536</v>
      </c>
      <c r="G82" s="135">
        <v>3491.5</v>
      </c>
      <c r="H82" s="135">
        <v>3493.5</v>
      </c>
      <c r="I82" s="135">
        <v>3266</v>
      </c>
      <c r="J82" s="135">
        <v>3466.5</v>
      </c>
      <c r="K82" s="135">
        <v>3348</v>
      </c>
      <c r="O82" s="11"/>
      <c r="P82" s="11"/>
      <c r="Q82" s="11"/>
      <c r="R82" s="11"/>
      <c r="S82" s="11"/>
      <c r="T82" s="11"/>
      <c r="U82" s="11"/>
      <c r="V82" s="11"/>
      <c r="W82" s="11"/>
    </row>
    <row r="83" spans="2:24">
      <c r="B83" s="132" t="s">
        <v>37</v>
      </c>
      <c r="C83" s="133"/>
      <c r="D83" s="133"/>
      <c r="E83" s="133"/>
      <c r="F83" s="133"/>
      <c r="G83" s="133"/>
      <c r="H83" s="133"/>
      <c r="I83" s="133"/>
      <c r="J83" s="133"/>
      <c r="K83" s="133"/>
      <c r="M83" s="1" t="s">
        <v>116</v>
      </c>
      <c r="N83" s="1" t="str">
        <f>B83</f>
        <v>Whatcom</v>
      </c>
      <c r="O83" s="1" t="str">
        <f>$C$12</f>
        <v>2015-2016</v>
      </c>
      <c r="P83" s="1" t="str">
        <f>$D$12</f>
        <v>2016-2017</v>
      </c>
      <c r="Q83" s="1" t="str">
        <f>$E$12</f>
        <v>2017-2018</v>
      </c>
      <c r="R83" s="1" t="str">
        <f>$F$12</f>
        <v>2018-2019</v>
      </c>
      <c r="S83" s="1" t="str">
        <f>$G$12</f>
        <v>2019-2020</v>
      </c>
      <c r="T83" s="1" t="str">
        <f>$H$12</f>
        <v>2020-2021</v>
      </c>
      <c r="U83" s="1" t="str">
        <f>$I$12</f>
        <v>2021-2022</v>
      </c>
      <c r="V83" s="1" t="str">
        <f>$J$12</f>
        <v>2022-2023</v>
      </c>
      <c r="W83" s="1" t="str">
        <f>$K$12</f>
        <v>2023-2024</v>
      </c>
    </row>
    <row r="84" spans="2:24">
      <c r="B84" s="3" t="s">
        <v>113</v>
      </c>
      <c r="C84" s="8">
        <v>95</v>
      </c>
      <c r="D84" s="8">
        <v>100.5</v>
      </c>
      <c r="E84" s="8">
        <v>109</v>
      </c>
      <c r="F84" s="8">
        <v>83.499999999999986</v>
      </c>
      <c r="G84" s="8">
        <v>67</v>
      </c>
      <c r="H84" s="8">
        <v>156.5</v>
      </c>
      <c r="I84" s="8">
        <v>85</v>
      </c>
      <c r="J84" s="8">
        <v>114</v>
      </c>
      <c r="K84" s="8">
        <v>90.5</v>
      </c>
      <c r="N84" s="9" t="str">
        <f>B84</f>
        <v>Home-Based</v>
      </c>
      <c r="O84" s="11">
        <f t="shared" ref="O84:W84" si="46">C84/C87</f>
        <v>3.9451827242524919E-2</v>
      </c>
      <c r="P84" s="11">
        <f t="shared" si="46"/>
        <v>4.1831425598335067E-2</v>
      </c>
      <c r="Q84" s="11">
        <f t="shared" si="46"/>
        <v>4.5004128819157718E-2</v>
      </c>
      <c r="R84" s="11">
        <f t="shared" si="46"/>
        <v>3.4440090740358829E-2</v>
      </c>
      <c r="S84" s="11">
        <f t="shared" si="46"/>
        <v>2.7169505271695052E-2</v>
      </c>
      <c r="T84" s="11">
        <f t="shared" si="46"/>
        <v>6.6243386243386243E-2</v>
      </c>
      <c r="U84" s="11">
        <f t="shared" si="46"/>
        <v>3.6669542709232096E-2</v>
      </c>
      <c r="V84" s="11">
        <f t="shared" si="46"/>
        <v>4.6247464503042596E-2</v>
      </c>
      <c r="W84" s="11">
        <f t="shared" si="46"/>
        <v>3.973655323819978E-2</v>
      </c>
    </row>
    <row r="85" spans="2:24">
      <c r="B85" s="3" t="s">
        <v>114</v>
      </c>
      <c r="C85" s="8">
        <v>242</v>
      </c>
      <c r="D85" s="8">
        <v>229</v>
      </c>
      <c r="E85" s="8">
        <v>235</v>
      </c>
      <c r="F85" s="8">
        <v>237</v>
      </c>
      <c r="G85" s="8">
        <v>223</v>
      </c>
      <c r="H85" s="8">
        <v>205</v>
      </c>
      <c r="I85" s="8">
        <v>295</v>
      </c>
      <c r="J85" s="8">
        <v>289</v>
      </c>
      <c r="K85" s="8">
        <v>262</v>
      </c>
      <c r="N85" s="9" t="str">
        <f>B85</f>
        <v>Private</v>
      </c>
      <c r="O85" s="11">
        <f t="shared" ref="O85:W85" si="47">C85/C87</f>
        <v>0.1004983388704319</v>
      </c>
      <c r="P85" s="11">
        <f t="shared" si="47"/>
        <v>9.5317377731529651E-2</v>
      </c>
      <c r="Q85" s="11">
        <f t="shared" si="47"/>
        <v>9.7027250206440957E-2</v>
      </c>
      <c r="R85" s="11">
        <f t="shared" si="47"/>
        <v>9.7752113837904719E-2</v>
      </c>
      <c r="S85" s="11">
        <f t="shared" si="47"/>
        <v>9.0429845904298464E-2</v>
      </c>
      <c r="T85" s="11">
        <f t="shared" si="47"/>
        <v>8.6772486772486779E-2</v>
      </c>
      <c r="U85" s="11">
        <f t="shared" si="47"/>
        <v>0.1272648835202761</v>
      </c>
      <c r="V85" s="11">
        <f t="shared" si="47"/>
        <v>0.11724137931034483</v>
      </c>
      <c r="W85" s="11">
        <f t="shared" si="47"/>
        <v>0.11503841931942919</v>
      </c>
    </row>
    <row r="86" spans="2:24">
      <c r="B86" s="3" t="s">
        <v>115</v>
      </c>
      <c r="C86" s="8">
        <v>2071</v>
      </c>
      <c r="D86" s="8">
        <v>2073</v>
      </c>
      <c r="E86" s="8">
        <v>2078</v>
      </c>
      <c r="F86" s="8">
        <v>2104</v>
      </c>
      <c r="G86" s="8">
        <v>2176</v>
      </c>
      <c r="H86" s="8">
        <v>2001</v>
      </c>
      <c r="I86" s="8">
        <v>1938</v>
      </c>
      <c r="J86" s="8">
        <v>2062</v>
      </c>
      <c r="K86" s="8">
        <v>1925</v>
      </c>
      <c r="N86" s="9" t="str">
        <f>B86</f>
        <v>Public</v>
      </c>
      <c r="O86" s="11">
        <f t="shared" ref="O86:V86" si="48">C86/C87</f>
        <v>0.86004983388704315</v>
      </c>
      <c r="P86" s="11">
        <f t="shared" si="48"/>
        <v>0.86285119667013532</v>
      </c>
      <c r="Q86" s="11">
        <f t="shared" si="48"/>
        <v>0.8579686209744013</v>
      </c>
      <c r="R86" s="11">
        <f t="shared" si="48"/>
        <v>0.86780779542173647</v>
      </c>
      <c r="S86" s="11">
        <f t="shared" si="48"/>
        <v>0.88240064882400648</v>
      </c>
      <c r="T86" s="11">
        <f t="shared" si="48"/>
        <v>0.84698412698412695</v>
      </c>
      <c r="U86" s="11">
        <f t="shared" si="48"/>
        <v>0.83606557377049184</v>
      </c>
      <c r="V86" s="11">
        <f t="shared" si="48"/>
        <v>0.83651115618661254</v>
      </c>
      <c r="W86" s="11">
        <f>K86/K87</f>
        <v>0.84522502744237105</v>
      </c>
    </row>
    <row r="87" spans="2:24">
      <c r="B87" s="134" t="s">
        <v>125</v>
      </c>
      <c r="C87" s="135">
        <v>2408</v>
      </c>
      <c r="D87" s="135">
        <v>2402.5</v>
      </c>
      <c r="E87" s="135">
        <v>2422</v>
      </c>
      <c r="F87" s="135">
        <v>2424.5</v>
      </c>
      <c r="G87" s="135">
        <v>2466</v>
      </c>
      <c r="H87" s="135">
        <v>2362.5</v>
      </c>
      <c r="I87" s="135">
        <v>2318</v>
      </c>
      <c r="J87" s="135">
        <v>2465</v>
      </c>
      <c r="K87" s="135">
        <v>2277.5</v>
      </c>
      <c r="O87" s="11"/>
      <c r="P87" s="11"/>
      <c r="Q87" s="11"/>
      <c r="R87" s="11"/>
      <c r="S87" s="11"/>
      <c r="T87" s="11"/>
      <c r="U87" s="11"/>
      <c r="V87" s="11"/>
      <c r="W87" s="11"/>
    </row>
    <row r="88" spans="2:24">
      <c r="B88" s="130" t="s">
        <v>111</v>
      </c>
      <c r="C88" s="131">
        <v>92544</v>
      </c>
      <c r="D88" s="131">
        <v>91237</v>
      </c>
      <c r="E88" s="131">
        <v>91927.5</v>
      </c>
      <c r="F88" s="131">
        <v>91477</v>
      </c>
      <c r="G88" s="131">
        <v>91563</v>
      </c>
      <c r="H88" s="131">
        <v>89490</v>
      </c>
      <c r="I88" s="131">
        <v>86274.5</v>
      </c>
      <c r="J88" s="131">
        <v>91543.5</v>
      </c>
      <c r="K88" s="131">
        <v>88290</v>
      </c>
      <c r="M88" s="1"/>
      <c r="N88" s="1"/>
      <c r="O88" s="1"/>
      <c r="P88" s="1"/>
      <c r="Q88" s="1"/>
      <c r="R88" s="1"/>
      <c r="S88" s="1"/>
      <c r="T88" s="1"/>
      <c r="U88" s="1"/>
      <c r="V88" s="1"/>
      <c r="W88" s="1"/>
    </row>
    <row r="89" spans="2:24">
      <c r="B89"/>
      <c r="C89"/>
      <c r="D89"/>
      <c r="E89"/>
      <c r="F89"/>
      <c r="G89"/>
      <c r="H89"/>
      <c r="I89"/>
      <c r="O89" s="11"/>
      <c r="P89" s="11"/>
      <c r="Q89" s="11"/>
      <c r="R89" s="11"/>
      <c r="S89" s="11"/>
      <c r="T89" s="11"/>
      <c r="U89" s="11"/>
      <c r="V89" s="11"/>
      <c r="W89" s="11"/>
    </row>
    <row r="90" spans="2:24">
      <c r="B90"/>
      <c r="C90"/>
      <c r="D90"/>
      <c r="E90"/>
      <c r="F90"/>
      <c r="G90"/>
      <c r="H90"/>
      <c r="I90"/>
      <c r="O90" s="11"/>
      <c r="P90" s="11"/>
      <c r="Q90" s="11"/>
      <c r="R90" s="11"/>
      <c r="S90" s="11"/>
      <c r="T90" s="11"/>
      <c r="U90" s="11"/>
      <c r="V90" s="11"/>
      <c r="W90" s="11"/>
    </row>
    <row r="91" spans="2:24">
      <c r="B91" s="72"/>
      <c r="C91" s="72"/>
      <c r="D91" s="72"/>
      <c r="E91" s="72"/>
      <c r="F91" s="72"/>
      <c r="G91" s="72"/>
      <c r="H91" s="72"/>
      <c r="I91" s="72"/>
      <c r="J91" s="72"/>
      <c r="K91" s="72"/>
      <c r="L91" s="121"/>
      <c r="M91" s="121"/>
      <c r="N91" s="121"/>
      <c r="O91" s="122"/>
      <c r="P91" s="122"/>
      <c r="Q91" s="122"/>
      <c r="R91" s="122"/>
      <c r="S91" s="122"/>
      <c r="T91" s="122"/>
      <c r="U91" s="122"/>
      <c r="V91" s="122"/>
      <c r="W91" s="122"/>
      <c r="X91" s="72"/>
    </row>
    <row r="92" spans="2:24">
      <c r="L92" s="21" t="s">
        <v>277</v>
      </c>
      <c r="M92" s="88"/>
      <c r="N92" s="89"/>
      <c r="O92" s="89"/>
      <c r="P92" s="89"/>
      <c r="Q92" s="89"/>
      <c r="R92" s="89"/>
      <c r="S92" s="89"/>
      <c r="T92" s="89"/>
      <c r="U92" s="89"/>
      <c r="V92" s="89"/>
      <c r="W92" s="113"/>
    </row>
    <row r="93" spans="2:24">
      <c r="B93" s="1"/>
      <c r="D93" s="1" t="str">
        <f>$D$12</f>
        <v>2016-2017</v>
      </c>
      <c r="E93" s="1" t="str">
        <f>$E$12</f>
        <v>2017-2018</v>
      </c>
      <c r="F93" s="1" t="str">
        <f>$F$12</f>
        <v>2018-2019</v>
      </c>
      <c r="G93" s="1" t="str">
        <f>$G$12</f>
        <v>2019-2020</v>
      </c>
      <c r="H93" s="1" t="str">
        <f>$H$12</f>
        <v>2020-2021</v>
      </c>
      <c r="I93" s="1" t="str">
        <f>$I$12</f>
        <v>2021-2022</v>
      </c>
      <c r="J93" s="1" t="str">
        <f>$J$12</f>
        <v>2022-2023</v>
      </c>
      <c r="K93" s="1" t="str">
        <f>$K$12</f>
        <v>2023-2024</v>
      </c>
      <c r="L93" s="23"/>
      <c r="M93" s="36" t="s">
        <v>126</v>
      </c>
      <c r="N93" s="91"/>
      <c r="O93" s="91"/>
      <c r="P93" s="91" t="str">
        <f>$D$12</f>
        <v>2016-2017</v>
      </c>
      <c r="Q93" s="91" t="str">
        <f>$E$12</f>
        <v>2017-2018</v>
      </c>
      <c r="R93" s="91" t="str">
        <f>$F$12</f>
        <v>2018-2019</v>
      </c>
      <c r="S93" s="91" t="str">
        <f>$G$12</f>
        <v>2019-2020</v>
      </c>
      <c r="T93" s="91" t="str">
        <f>$H$12</f>
        <v>2020-2021</v>
      </c>
      <c r="U93" s="91" t="str">
        <f>$I$12</f>
        <v>2021-2022</v>
      </c>
      <c r="V93" s="91" t="str">
        <f>$J$12</f>
        <v>2022-2023</v>
      </c>
      <c r="W93" s="118" t="str">
        <f>$K$12</f>
        <v>2023-2024</v>
      </c>
      <c r="X93" s="1"/>
    </row>
    <row r="94" spans="2:24">
      <c r="B94" s="83" t="str">
        <f>Births!E6</f>
        <v>State Total</v>
      </c>
      <c r="C94" s="9" t="s">
        <v>262</v>
      </c>
      <c r="D94" s="83">
        <v>86480</v>
      </c>
      <c r="E94" s="83">
        <v>86956</v>
      </c>
      <c r="F94" s="83">
        <v>87359</v>
      </c>
      <c r="G94" s="83">
        <v>86431</v>
      </c>
      <c r="H94" s="83">
        <v>88428</v>
      </c>
      <c r="I94" s="83">
        <v>88919</v>
      </c>
      <c r="J94" s="83">
        <v>90301</v>
      </c>
      <c r="K94" s="83">
        <v>87508</v>
      </c>
      <c r="L94" s="23"/>
      <c r="M94" s="36"/>
      <c r="N94" s="93" t="s">
        <v>274</v>
      </c>
      <c r="O94" s="93"/>
      <c r="P94" s="93">
        <f>D8/D94</f>
        <v>1.0550069380203515</v>
      </c>
      <c r="Q94" s="93">
        <f t="shared" ref="Q94:W94" si="49">E8/E94</f>
        <v>1.0571725930355582</v>
      </c>
      <c r="R94" s="93">
        <f t="shared" si="49"/>
        <v>1.0471388179809751</v>
      </c>
      <c r="S94" s="93">
        <f t="shared" si="49"/>
        <v>1.0593768439564508</v>
      </c>
      <c r="T94" s="93">
        <f t="shared" si="49"/>
        <v>1.0120097706608766</v>
      </c>
      <c r="U94" s="93">
        <f t="shared" si="49"/>
        <v>0.97025944961144417</v>
      </c>
      <c r="V94" s="93">
        <f t="shared" si="49"/>
        <v>1.0137595375466495</v>
      </c>
      <c r="W94" s="119">
        <f t="shared" si="49"/>
        <v>1.0089363258216391</v>
      </c>
    </row>
    <row r="95" spans="2:24">
      <c r="L95" s="23"/>
      <c r="M95" s="36"/>
      <c r="N95" s="120" t="s">
        <v>113</v>
      </c>
      <c r="O95" s="36"/>
      <c r="P95" s="116">
        <f>C5/D94</f>
        <v>2.5046253469010175E-2</v>
      </c>
      <c r="Q95" s="116">
        <f t="shared" ref="Q95:W95" si="50">D5/E94</f>
        <v>2.5541653249919499E-2</v>
      </c>
      <c r="R95" s="116">
        <f t="shared" si="50"/>
        <v>2.5578360558156571E-2</v>
      </c>
      <c r="S95" s="116">
        <f t="shared" si="50"/>
        <v>2.6067036132868995E-2</v>
      </c>
      <c r="T95" s="116">
        <f t="shared" si="50"/>
        <v>2.4290948568326774E-2</v>
      </c>
      <c r="U95" s="116">
        <f t="shared" si="50"/>
        <v>5.5477457011437373E-2</v>
      </c>
      <c r="V95" s="116">
        <f t="shared" si="50"/>
        <v>4.1621908948959591E-2</v>
      </c>
      <c r="W95" s="117">
        <f t="shared" si="50"/>
        <v>3.6425241120811809E-2</v>
      </c>
    </row>
    <row r="96" spans="2:24">
      <c r="L96" s="23"/>
      <c r="M96" s="36"/>
      <c r="N96" s="120" t="s">
        <v>114</v>
      </c>
      <c r="O96" s="36"/>
      <c r="P96" s="116">
        <f>D6/D94</f>
        <v>7.4537465309898243E-2</v>
      </c>
      <c r="Q96" s="116">
        <f t="shared" ref="Q96:W96" si="51">E6/E94</f>
        <v>7.2404434426606559E-2</v>
      </c>
      <c r="R96" s="116">
        <f t="shared" si="51"/>
        <v>7.2722902047871421E-2</v>
      </c>
      <c r="S96" s="116">
        <f t="shared" si="51"/>
        <v>6.3137068875750602E-2</v>
      </c>
      <c r="T96" s="116">
        <f t="shared" si="51"/>
        <v>6.3611073415660205E-2</v>
      </c>
      <c r="U96" s="116">
        <f t="shared" si="51"/>
        <v>8.1073786254906147E-2</v>
      </c>
      <c r="V96" s="116">
        <f t="shared" si="51"/>
        <v>8.3520669760024813E-2</v>
      </c>
      <c r="W96" s="117">
        <f t="shared" si="51"/>
        <v>8.363806737669699E-2</v>
      </c>
    </row>
    <row r="97" spans="2:24">
      <c r="B97" s="136" t="s">
        <v>109</v>
      </c>
      <c r="C97" s="9" t="s">
        <v>261</v>
      </c>
      <c r="L97" s="22"/>
      <c r="M97" s="19"/>
      <c r="N97" s="40" t="s">
        <v>115</v>
      </c>
      <c r="O97" s="19"/>
      <c r="P97" s="20">
        <f>D7/D94</f>
        <v>0.95478723404255317</v>
      </c>
      <c r="Q97" s="20">
        <f t="shared" ref="Q97:W97" si="52">E7/E94</f>
        <v>0.95907125442752661</v>
      </c>
      <c r="R97" s="20">
        <f t="shared" si="52"/>
        <v>0.94862578555157451</v>
      </c>
      <c r="S97" s="20">
        <f t="shared" si="52"/>
        <v>0.97138758084483579</v>
      </c>
      <c r="T97" s="20">
        <f t="shared" si="52"/>
        <v>0.89261319943909168</v>
      </c>
      <c r="U97" s="20">
        <f t="shared" si="52"/>
        <v>0.84691685691472018</v>
      </c>
      <c r="V97" s="20">
        <f t="shared" si="52"/>
        <v>0.89494025536815758</v>
      </c>
      <c r="W97" s="97">
        <f t="shared" si="52"/>
        <v>0.88974722311102983</v>
      </c>
    </row>
    <row r="98" spans="2:24">
      <c r="N98" s="11"/>
      <c r="O98" s="11"/>
      <c r="P98" s="11"/>
      <c r="Q98" s="11"/>
      <c r="R98" s="11"/>
      <c r="S98" s="11"/>
      <c r="T98" s="11"/>
      <c r="U98" s="11"/>
      <c r="V98" s="11"/>
      <c r="W98" s="1"/>
    </row>
    <row r="99" spans="2:24">
      <c r="B99" s="128" t="s">
        <v>118</v>
      </c>
      <c r="C99" s="128" t="s">
        <v>112</v>
      </c>
      <c r="D99" s="128"/>
      <c r="E99" s="128"/>
      <c r="F99" s="128"/>
      <c r="G99" s="128"/>
      <c r="H99" s="128"/>
      <c r="I99" s="128"/>
      <c r="J99" s="128"/>
      <c r="K99"/>
      <c r="L99" s="21" t="s">
        <v>277</v>
      </c>
      <c r="M99" s="88"/>
      <c r="N99" s="89"/>
      <c r="O99" s="89"/>
      <c r="P99" s="89"/>
      <c r="Q99" s="89"/>
      <c r="R99" s="89"/>
      <c r="S99" s="89"/>
      <c r="T99" s="89"/>
      <c r="U99" s="89"/>
      <c r="V99" s="89"/>
      <c r="W99" s="89"/>
      <c r="X99" s="90"/>
    </row>
    <row r="100" spans="2:24">
      <c r="B100" s="129" t="s">
        <v>110</v>
      </c>
      <c r="C100" s="129" t="s">
        <v>103</v>
      </c>
      <c r="D100" s="129" t="s">
        <v>104</v>
      </c>
      <c r="E100" s="129" t="s">
        <v>105</v>
      </c>
      <c r="F100" s="129" t="s">
        <v>106</v>
      </c>
      <c r="G100" s="129" t="s">
        <v>107</v>
      </c>
      <c r="H100" s="129" t="s">
        <v>108</v>
      </c>
      <c r="I100" s="129" t="s">
        <v>230</v>
      </c>
      <c r="J100" s="129" t="s">
        <v>234</v>
      </c>
      <c r="K100"/>
      <c r="L100" s="23"/>
      <c r="M100" s="36"/>
      <c r="N100" s="91" t="s">
        <v>263</v>
      </c>
      <c r="O100" s="91"/>
      <c r="P100" s="91" t="str">
        <f>$D$12</f>
        <v>2016-2017</v>
      </c>
      <c r="Q100" s="91" t="str">
        <f>$E$12</f>
        <v>2017-2018</v>
      </c>
      <c r="R100" s="91" t="str">
        <f>$F$12</f>
        <v>2018-2019</v>
      </c>
      <c r="S100" s="91" t="str">
        <f>$G$12</f>
        <v>2019-2020</v>
      </c>
      <c r="T100" s="91" t="str">
        <f>$H$12</f>
        <v>2020-2021</v>
      </c>
      <c r="U100" s="91" t="str">
        <f>$I$12</f>
        <v>2021-2022</v>
      </c>
      <c r="V100" s="91" t="str">
        <f>$J$12</f>
        <v>2022-2023</v>
      </c>
      <c r="W100" s="91" t="str">
        <f>$K$12</f>
        <v>2023-2024</v>
      </c>
      <c r="X100" s="92"/>
    </row>
    <row r="101" spans="2:24">
      <c r="B101" s="10" t="s">
        <v>186</v>
      </c>
      <c r="C101" s="8">
        <v>4191</v>
      </c>
      <c r="D101" s="8">
        <v>4303</v>
      </c>
      <c r="E101" s="8">
        <v>4214</v>
      </c>
      <c r="F101" s="8">
        <v>4119</v>
      </c>
      <c r="G101" s="8">
        <v>4283</v>
      </c>
      <c r="H101" s="8">
        <v>4324</v>
      </c>
      <c r="I101" s="8">
        <v>4381</v>
      </c>
      <c r="J101" s="8">
        <v>4137</v>
      </c>
      <c r="K101"/>
      <c r="L101" s="23"/>
      <c r="M101" s="36"/>
      <c r="N101" s="36" t="str">
        <f>B101</f>
        <v>Benton-Franklin</v>
      </c>
      <c r="O101" s="36"/>
      <c r="P101" s="93">
        <f>D17/C101</f>
        <v>1.1066571224051538</v>
      </c>
      <c r="Q101" s="93">
        <f t="shared" ref="Q101:W101" si="53">E17/D101</f>
        <v>1.0687892168254707</v>
      </c>
      <c r="R101" s="93">
        <f t="shared" si="53"/>
        <v>1.1209065021357381</v>
      </c>
      <c r="S101" s="93">
        <f t="shared" si="53"/>
        <v>1.1028162175285263</v>
      </c>
      <c r="T101" s="93">
        <f t="shared" si="53"/>
        <v>1.0556852673359796</v>
      </c>
      <c r="U101" s="93">
        <f t="shared" si="53"/>
        <v>1.0187326549491211</v>
      </c>
      <c r="V101" s="93">
        <f t="shared" si="53"/>
        <v>1.0764665601460854</v>
      </c>
      <c r="W101" s="93">
        <f t="shared" si="53"/>
        <v>1.1022480058013053</v>
      </c>
      <c r="X101" s="92"/>
    </row>
    <row r="102" spans="2:24">
      <c r="B102" s="10" t="s">
        <v>221</v>
      </c>
      <c r="C102" s="8">
        <v>6749</v>
      </c>
      <c r="D102" s="8">
        <v>6315</v>
      </c>
      <c r="E102" s="8">
        <v>6206</v>
      </c>
      <c r="F102" s="8">
        <v>5884</v>
      </c>
      <c r="G102" s="8">
        <v>6040</v>
      </c>
      <c r="H102" s="8">
        <v>5984</v>
      </c>
      <c r="I102" s="8">
        <v>5874</v>
      </c>
      <c r="J102" s="8">
        <v>5968</v>
      </c>
      <c r="K102"/>
      <c r="L102" s="23"/>
      <c r="M102" s="36"/>
      <c r="N102" s="36" t="str">
        <f>B102</f>
        <v>Central WA (Grant-Kittitas-Klickitat-Skamania-Yakima)</v>
      </c>
      <c r="O102" s="36"/>
      <c r="P102" s="93">
        <f>D22/C102</f>
        <v>1.0120758630908282</v>
      </c>
      <c r="Q102" s="93">
        <f t="shared" ref="Q102:W102" si="54">E22/D102</f>
        <v>1.0883610451306414</v>
      </c>
      <c r="R102" s="93">
        <f t="shared" si="54"/>
        <v>1.0636480825008057</v>
      </c>
      <c r="S102" s="93">
        <f t="shared" si="54"/>
        <v>1.0972977566281441</v>
      </c>
      <c r="T102" s="93">
        <f t="shared" si="54"/>
        <v>1.0533112582781456</v>
      </c>
      <c r="U102" s="93">
        <f t="shared" si="54"/>
        <v>1.017379679144385</v>
      </c>
      <c r="V102" s="93">
        <f t="shared" si="54"/>
        <v>1.1130405175348996</v>
      </c>
      <c r="W102" s="93">
        <f t="shared" si="54"/>
        <v>1.0408847184986596</v>
      </c>
      <c r="X102" s="92"/>
    </row>
    <row r="103" spans="2:24">
      <c r="B103" s="10" t="s">
        <v>181</v>
      </c>
      <c r="C103" s="8">
        <v>2105</v>
      </c>
      <c r="D103" s="8">
        <v>2038</v>
      </c>
      <c r="E103" s="8">
        <v>1977</v>
      </c>
      <c r="F103" s="8">
        <v>1899</v>
      </c>
      <c r="G103" s="8">
        <v>1960</v>
      </c>
      <c r="H103" s="8">
        <v>1990</v>
      </c>
      <c r="I103" s="8">
        <v>1945</v>
      </c>
      <c r="J103" s="8">
        <v>1914</v>
      </c>
      <c r="K103"/>
      <c r="L103" s="23"/>
      <c r="M103" s="36"/>
      <c r="N103" s="36" t="str">
        <f t="shared" ref="N103:N115" si="55">B103</f>
        <v>Chelan-Douglas-Okanogan</v>
      </c>
      <c r="O103" s="36"/>
      <c r="P103" s="93">
        <f>D27/C103</f>
        <v>1.1104513064133017</v>
      </c>
      <c r="Q103" s="93">
        <f t="shared" ref="Q103:W103" si="56">E27/D103</f>
        <v>1.1469578017664377</v>
      </c>
      <c r="R103" s="93">
        <f t="shared" si="56"/>
        <v>1.1403641881638846</v>
      </c>
      <c r="S103" s="93">
        <f t="shared" si="56"/>
        <v>1.1529752501316481</v>
      </c>
      <c r="T103" s="93">
        <f t="shared" si="56"/>
        <v>1.2431122448979592</v>
      </c>
      <c r="U103" s="93">
        <f t="shared" si="56"/>
        <v>1.0939698492462311</v>
      </c>
      <c r="V103" s="93">
        <f t="shared" si="56"/>
        <v>1.1930591259640102</v>
      </c>
      <c r="W103" s="93">
        <f t="shared" si="56"/>
        <v>1.1554336468129571</v>
      </c>
      <c r="X103" s="92"/>
    </row>
    <row r="104" spans="2:24">
      <c r="B104" s="10" t="s">
        <v>220</v>
      </c>
      <c r="C104" s="8">
        <v>3809</v>
      </c>
      <c r="D104" s="8">
        <v>3806</v>
      </c>
      <c r="E104" s="8">
        <v>3806</v>
      </c>
      <c r="F104" s="8">
        <v>3689</v>
      </c>
      <c r="G104" s="8">
        <v>3923</v>
      </c>
      <c r="H104" s="8">
        <v>3898</v>
      </c>
      <c r="I104" s="8">
        <v>3975</v>
      </c>
      <c r="J104" s="8">
        <v>3804</v>
      </c>
      <c r="K104"/>
      <c r="L104" s="94"/>
      <c r="M104" s="36"/>
      <c r="N104" s="95" t="str">
        <f t="shared" si="55"/>
        <v>Clallam-Jefferson-Kitsap</v>
      </c>
      <c r="O104" s="95"/>
      <c r="P104" s="96">
        <f>D32/C104</f>
        <v>1.0168023103176687</v>
      </c>
      <c r="Q104" s="96">
        <f t="shared" ref="Q104:W104" si="57">E32/D104</f>
        <v>1.0378349973725696</v>
      </c>
      <c r="R104" s="96">
        <f t="shared" si="57"/>
        <v>1.0356016815554387</v>
      </c>
      <c r="S104" s="96">
        <f t="shared" si="57"/>
        <v>1.0555706153429114</v>
      </c>
      <c r="T104" s="96">
        <f t="shared" si="57"/>
        <v>0.96367575834820296</v>
      </c>
      <c r="U104" s="96">
        <f t="shared" si="57"/>
        <v>0.95177013853258086</v>
      </c>
      <c r="V104" s="96">
        <f t="shared" si="57"/>
        <v>1.000377358490566</v>
      </c>
      <c r="W104" s="96">
        <f t="shared" si="57"/>
        <v>0.98317560462670872</v>
      </c>
      <c r="X104" s="92"/>
    </row>
    <row r="105" spans="2:24">
      <c r="B105" s="10" t="s">
        <v>6</v>
      </c>
      <c r="C105" s="8">
        <v>5480</v>
      </c>
      <c r="D105" s="8">
        <v>5062</v>
      </c>
      <c r="E105" s="8">
        <v>4848</v>
      </c>
      <c r="F105" s="8">
        <v>4805</v>
      </c>
      <c r="G105" s="8">
        <v>5018</v>
      </c>
      <c r="H105" s="8">
        <v>4997</v>
      </c>
      <c r="I105" s="8">
        <v>5085</v>
      </c>
      <c r="J105" s="8">
        <v>5514</v>
      </c>
      <c r="K105"/>
      <c r="L105" s="23"/>
      <c r="M105" s="36"/>
      <c r="N105" s="36" t="str">
        <f t="shared" si="55"/>
        <v>Clark</v>
      </c>
      <c r="O105" s="36"/>
      <c r="P105" s="93">
        <f>D37/C105</f>
        <v>1.1354014598540145</v>
      </c>
      <c r="Q105" s="93">
        <f t="shared" ref="Q105:W105" si="58">E37/D105</f>
        <v>1.2176017384433031</v>
      </c>
      <c r="R105" s="93">
        <f t="shared" si="58"/>
        <v>1.26753300330033</v>
      </c>
      <c r="S105" s="93">
        <f t="shared" si="58"/>
        <v>1.2767950052029136</v>
      </c>
      <c r="T105" s="93">
        <f t="shared" si="58"/>
        <v>1.1599242726185732</v>
      </c>
      <c r="U105" s="93">
        <f t="shared" si="58"/>
        <v>1.170902541524915</v>
      </c>
      <c r="V105" s="93">
        <f t="shared" si="58"/>
        <v>1.1734513274336282</v>
      </c>
      <c r="W105" s="93">
        <f t="shared" si="58"/>
        <v>1.0458832063837504</v>
      </c>
      <c r="X105" s="92"/>
    </row>
    <row r="106" spans="2:24">
      <c r="B106" s="10" t="s">
        <v>17</v>
      </c>
      <c r="C106" s="8">
        <v>24514</v>
      </c>
      <c r="D106" s="8">
        <v>24578</v>
      </c>
      <c r="E106" s="8">
        <v>24970</v>
      </c>
      <c r="F106" s="8">
        <v>24849</v>
      </c>
      <c r="G106" s="8">
        <v>25306</v>
      </c>
      <c r="H106" s="8">
        <v>25426</v>
      </c>
      <c r="I106" s="8">
        <v>25951</v>
      </c>
      <c r="J106" s="8">
        <v>25274</v>
      </c>
      <c r="K106"/>
      <c r="L106" s="23"/>
      <c r="M106" s="36"/>
      <c r="N106" s="95" t="str">
        <f t="shared" si="55"/>
        <v>King</v>
      </c>
      <c r="O106" s="95"/>
      <c r="P106" s="96">
        <f>D42/C106</f>
        <v>1.0711430203149221</v>
      </c>
      <c r="Q106" s="96">
        <f t="shared" ref="Q106:V106" si="59">E42/D106</f>
        <v>1.0643258198388803</v>
      </c>
      <c r="R106" s="96">
        <f t="shared" si="59"/>
        <v>1.0435322386864236</v>
      </c>
      <c r="S106" s="96">
        <f t="shared" si="59"/>
        <v>1.0415710893798542</v>
      </c>
      <c r="T106" s="96">
        <f t="shared" si="59"/>
        <v>0.99134592586738324</v>
      </c>
      <c r="U106" s="96">
        <f t="shared" si="59"/>
        <v>0.93353260442067176</v>
      </c>
      <c r="V106" s="96">
        <f t="shared" si="59"/>
        <v>0.96013641092828794</v>
      </c>
      <c r="W106" s="96">
        <f>K42/J106</f>
        <v>0.96059191263749311</v>
      </c>
      <c r="X106" s="92"/>
    </row>
    <row r="107" spans="2:24">
      <c r="B107" s="10" t="s">
        <v>184</v>
      </c>
      <c r="C107" s="8">
        <v>709</v>
      </c>
      <c r="D107" s="8">
        <v>710</v>
      </c>
      <c r="E107" s="8">
        <v>720</v>
      </c>
      <c r="F107" s="8">
        <v>702</v>
      </c>
      <c r="G107" s="8">
        <v>760</v>
      </c>
      <c r="H107" s="8">
        <v>709</v>
      </c>
      <c r="I107" s="8">
        <v>735</v>
      </c>
      <c r="J107" s="8">
        <v>730</v>
      </c>
      <c r="K107"/>
      <c r="L107" s="23"/>
      <c r="M107" s="36"/>
      <c r="N107" s="36" t="str">
        <f t="shared" si="55"/>
        <v>NE WA (Ferry, Stevens, Lincoln, Pend Orielle)</v>
      </c>
      <c r="O107" s="36"/>
      <c r="P107" s="93">
        <f>D47/C107</f>
        <v>1.0726375176304654</v>
      </c>
      <c r="Q107" s="93">
        <f t="shared" ref="Q107:W107" si="60">E47/D107</f>
        <v>1.1753521126760564</v>
      </c>
      <c r="R107" s="93">
        <f t="shared" si="60"/>
        <v>1.1381944444444445</v>
      </c>
      <c r="S107" s="93">
        <f t="shared" si="60"/>
        <v>1.1937321937321936</v>
      </c>
      <c r="T107" s="93">
        <f t="shared" si="60"/>
        <v>1.1289473684210527</v>
      </c>
      <c r="U107" s="93">
        <f t="shared" si="60"/>
        <v>1.1918194640338504</v>
      </c>
      <c r="V107" s="93">
        <f t="shared" si="60"/>
        <v>1.2585034013605443</v>
      </c>
      <c r="W107" s="93">
        <f t="shared" si="60"/>
        <v>1.2178082191780821</v>
      </c>
      <c r="X107" s="92"/>
    </row>
    <row r="108" spans="2:24">
      <c r="B108" s="10" t="s">
        <v>27</v>
      </c>
      <c r="C108" s="8">
        <v>10686</v>
      </c>
      <c r="D108" s="8">
        <v>11206</v>
      </c>
      <c r="E108" s="8">
        <v>11268</v>
      </c>
      <c r="F108" s="8">
        <v>11085</v>
      </c>
      <c r="G108" s="8">
        <v>11632</v>
      </c>
      <c r="H108" s="8">
        <v>11510</v>
      </c>
      <c r="I108" s="8">
        <v>11721</v>
      </c>
      <c r="J108" s="8">
        <v>11285</v>
      </c>
      <c r="K108"/>
      <c r="L108" s="23"/>
      <c r="M108" s="36"/>
      <c r="N108" s="95" t="str">
        <f t="shared" si="55"/>
        <v>Pierce</v>
      </c>
      <c r="O108" s="95"/>
      <c r="P108" s="96">
        <f>D52/C108</f>
        <v>1.0389294403892944</v>
      </c>
      <c r="Q108" s="96">
        <f t="shared" ref="Q108:W108" si="61">E52/D108</f>
        <v>1.008299125468499</v>
      </c>
      <c r="R108" s="96">
        <f t="shared" si="61"/>
        <v>1.0016418175363861</v>
      </c>
      <c r="S108" s="96">
        <f t="shared" si="61"/>
        <v>1.0305818673883627</v>
      </c>
      <c r="T108" s="96">
        <f t="shared" si="61"/>
        <v>0.96281808803301239</v>
      </c>
      <c r="U108" s="96">
        <f t="shared" si="61"/>
        <v>0.94821894005212859</v>
      </c>
      <c r="V108" s="96">
        <f t="shared" si="61"/>
        <v>0.99479566589881407</v>
      </c>
      <c r="W108" s="96">
        <f t="shared" si="61"/>
        <v>0.99388568896765617</v>
      </c>
      <c r="X108" s="92"/>
    </row>
    <row r="109" spans="2:24">
      <c r="B109" s="10" t="s">
        <v>224</v>
      </c>
      <c r="C109" s="8">
        <v>3821</v>
      </c>
      <c r="D109" s="8">
        <v>3627</v>
      </c>
      <c r="E109" s="8">
        <v>3582</v>
      </c>
      <c r="F109" s="8">
        <v>3479</v>
      </c>
      <c r="G109" s="8">
        <v>3511</v>
      </c>
      <c r="H109" s="8">
        <v>3602</v>
      </c>
      <c r="I109" s="8">
        <v>3761</v>
      </c>
      <c r="J109" s="8">
        <v>3723</v>
      </c>
      <c r="K109"/>
      <c r="L109" s="94"/>
      <c r="M109" s="36"/>
      <c r="N109" s="36" t="str">
        <f t="shared" si="55"/>
        <v>Rural SW WA (Cowlitz-Grays Harbor -Lewis - Mason -Pacific-Wahkiakum)</v>
      </c>
      <c r="O109" s="36"/>
      <c r="P109" s="93">
        <f>D57/C109</f>
        <v>1.085710546977231</v>
      </c>
      <c r="Q109" s="93">
        <f t="shared" ref="Q109:W109" si="62">E57/D109</f>
        <v>1.1248966087675765</v>
      </c>
      <c r="R109" s="93">
        <f t="shared" si="62"/>
        <v>1.1493579006141821</v>
      </c>
      <c r="S109" s="93">
        <f t="shared" si="62"/>
        <v>1.2092555331991952</v>
      </c>
      <c r="T109" s="93">
        <f t="shared" si="62"/>
        <v>1.1617772714326402</v>
      </c>
      <c r="U109" s="93">
        <f t="shared" si="62"/>
        <v>1.129094947251527</v>
      </c>
      <c r="V109" s="93">
        <f t="shared" si="62"/>
        <v>1.1635203403350174</v>
      </c>
      <c r="W109" s="93">
        <f t="shared" si="62"/>
        <v>1.0981735159817352</v>
      </c>
      <c r="X109" s="92"/>
    </row>
    <row r="110" spans="2:24">
      <c r="B110" s="10" t="s">
        <v>185</v>
      </c>
      <c r="C110" s="8">
        <v>1633</v>
      </c>
      <c r="D110" s="8">
        <v>1517</v>
      </c>
      <c r="E110" s="8">
        <v>1589</v>
      </c>
      <c r="F110" s="8">
        <v>1560</v>
      </c>
      <c r="G110" s="8">
        <v>1514</v>
      </c>
      <c r="H110" s="8">
        <v>1490</v>
      </c>
      <c r="I110" s="8">
        <v>1502</v>
      </c>
      <c r="J110" s="8">
        <v>1665</v>
      </c>
      <c r="K110"/>
      <c r="L110" s="23"/>
      <c r="M110" s="36"/>
      <c r="N110" s="36" t="str">
        <f t="shared" si="55"/>
        <v>SE WA (Adams-Asotin-Columia-Garfield-Walla Walla-Whitman)</v>
      </c>
      <c r="O110" s="36"/>
      <c r="P110" s="93">
        <f>D62/C110</f>
        <v>1.1065523576240048</v>
      </c>
      <c r="Q110" s="93">
        <f t="shared" ref="Q110:W110" si="63">E62/D110</f>
        <v>1.2406064601186553</v>
      </c>
      <c r="R110" s="93">
        <f t="shared" si="63"/>
        <v>1.1290119572057897</v>
      </c>
      <c r="S110" s="93">
        <f t="shared" si="63"/>
        <v>1.1435897435897435</v>
      </c>
      <c r="T110" s="93">
        <f t="shared" si="63"/>
        <v>1.1671070013210039</v>
      </c>
      <c r="U110" s="93">
        <f t="shared" si="63"/>
        <v>1.1741610738255033</v>
      </c>
      <c r="V110" s="93">
        <f t="shared" si="63"/>
        <v>1.1930758988015979</v>
      </c>
      <c r="W110" s="93">
        <f t="shared" si="63"/>
        <v>1.0741741741741742</v>
      </c>
      <c r="X110" s="92"/>
    </row>
    <row r="111" spans="2:24">
      <c r="B111" s="10" t="s">
        <v>225</v>
      </c>
      <c r="C111" s="8">
        <v>2499</v>
      </c>
      <c r="D111" s="8">
        <v>2453</v>
      </c>
      <c r="E111" s="8">
        <v>2347</v>
      </c>
      <c r="F111" s="8">
        <v>2413</v>
      </c>
      <c r="G111" s="8">
        <v>2391</v>
      </c>
      <c r="H111" s="8">
        <v>2471</v>
      </c>
      <c r="I111" s="8">
        <v>2522</v>
      </c>
      <c r="J111" s="8">
        <v>2449</v>
      </c>
      <c r="K111"/>
      <c r="L111" s="23"/>
      <c r="M111" s="36"/>
      <c r="N111" s="95" t="str">
        <f t="shared" si="55"/>
        <v>Skagit-San Juan -Island</v>
      </c>
      <c r="O111" s="95"/>
      <c r="P111" s="96">
        <f>D67/C111</f>
        <v>0.98319327731092432</v>
      </c>
      <c r="Q111" s="96">
        <f t="shared" ref="Q111:V111" si="64">E67/D111</f>
        <v>1.0044843049327354</v>
      </c>
      <c r="R111" s="96">
        <f t="shared" si="64"/>
        <v>1.0349382190029826</v>
      </c>
      <c r="S111" s="96">
        <f t="shared" si="64"/>
        <v>1.0074595938665563</v>
      </c>
      <c r="T111" s="96">
        <f t="shared" si="64"/>
        <v>1.020702634880803</v>
      </c>
      <c r="U111" s="96">
        <f t="shared" si="64"/>
        <v>0.9285714285714286</v>
      </c>
      <c r="V111" s="96">
        <f t="shared" si="64"/>
        <v>0.95142743854084055</v>
      </c>
      <c r="W111" s="96">
        <f>K67/J111</f>
        <v>0.9755002041649653</v>
      </c>
      <c r="X111" s="92"/>
    </row>
    <row r="112" spans="2:24">
      <c r="B112" s="10" t="s">
        <v>31</v>
      </c>
      <c r="C112" s="8">
        <v>9001</v>
      </c>
      <c r="D112" s="8">
        <v>8907</v>
      </c>
      <c r="E112" s="8">
        <v>9209</v>
      </c>
      <c r="F112" s="8">
        <v>9388</v>
      </c>
      <c r="G112" s="8">
        <v>9505</v>
      </c>
      <c r="H112" s="8">
        <v>9743</v>
      </c>
      <c r="I112" s="8">
        <v>10031</v>
      </c>
      <c r="J112" s="8">
        <v>9877</v>
      </c>
      <c r="K112"/>
      <c r="L112" s="23"/>
      <c r="M112" s="36"/>
      <c r="N112" s="95" t="str">
        <f t="shared" si="55"/>
        <v>Snohomish</v>
      </c>
      <c r="O112" s="95"/>
      <c r="P112" s="96">
        <f>D72/C112</f>
        <v>0.96822575269414513</v>
      </c>
      <c r="Q112" s="96">
        <f t="shared" ref="Q112:V112" si="65">E72/D112</f>
        <v>0.99882115190299769</v>
      </c>
      <c r="R112" s="96">
        <f t="shared" si="65"/>
        <v>0.98029101965468568</v>
      </c>
      <c r="S112" s="96">
        <f t="shared" si="65"/>
        <v>0.97853642948444819</v>
      </c>
      <c r="T112" s="96">
        <f t="shared" si="65"/>
        <v>0.94818516570226197</v>
      </c>
      <c r="U112" s="96">
        <f t="shared" si="65"/>
        <v>0.89402648055013856</v>
      </c>
      <c r="V112" s="96">
        <f t="shared" si="65"/>
        <v>0.93739407835709299</v>
      </c>
      <c r="W112" s="96">
        <f>K72/J112</f>
        <v>0.93049508960210592</v>
      </c>
      <c r="X112" s="92"/>
    </row>
    <row r="113" spans="2:24">
      <c r="B113" s="10" t="s">
        <v>32</v>
      </c>
      <c r="C113" s="8">
        <v>5788</v>
      </c>
      <c r="D113" s="8">
        <v>5834</v>
      </c>
      <c r="E113" s="8">
        <v>5958</v>
      </c>
      <c r="F113" s="8">
        <v>6026</v>
      </c>
      <c r="G113" s="8">
        <v>5855</v>
      </c>
      <c r="H113" s="8">
        <v>6002</v>
      </c>
      <c r="I113" s="8">
        <v>6096</v>
      </c>
      <c r="J113" s="8">
        <v>5886</v>
      </c>
      <c r="K113"/>
      <c r="L113" s="23"/>
      <c r="M113" s="36"/>
      <c r="N113" s="36" t="str">
        <f t="shared" si="55"/>
        <v>Spokane</v>
      </c>
      <c r="O113" s="36"/>
      <c r="P113" s="93">
        <f>D77/C113</f>
        <v>1.0872494816862475</v>
      </c>
      <c r="Q113" s="93">
        <f t="shared" ref="Q113:V113" si="66">E77/D113</f>
        <v>1.1016455262255742</v>
      </c>
      <c r="R113" s="93">
        <f t="shared" si="66"/>
        <v>1.0608425646189996</v>
      </c>
      <c r="S113" s="93">
        <f t="shared" si="66"/>
        <v>1.1011450381679388</v>
      </c>
      <c r="T113" s="93">
        <f t="shared" si="66"/>
        <v>1.0707941929974381</v>
      </c>
      <c r="U113" s="93">
        <f t="shared" si="66"/>
        <v>1.0234921692769077</v>
      </c>
      <c r="V113" s="93">
        <f t="shared" si="66"/>
        <v>1.0862860892388451</v>
      </c>
      <c r="W113" s="93">
        <f>K77/J113</f>
        <v>1.076197757390418</v>
      </c>
      <c r="X113" s="92"/>
    </row>
    <row r="114" spans="2:24">
      <c r="B114" s="10" t="s">
        <v>34</v>
      </c>
      <c r="C114" s="8">
        <v>2955</v>
      </c>
      <c r="D114" s="8">
        <v>3126</v>
      </c>
      <c r="E114" s="8">
        <v>3111</v>
      </c>
      <c r="F114" s="8">
        <v>3032</v>
      </c>
      <c r="G114" s="8">
        <v>3175</v>
      </c>
      <c r="H114" s="8">
        <v>3058</v>
      </c>
      <c r="I114" s="8">
        <v>3193</v>
      </c>
      <c r="J114" s="8">
        <v>3071</v>
      </c>
      <c r="K114"/>
      <c r="L114" s="94"/>
      <c r="M114" s="36"/>
      <c r="N114" s="36" t="str">
        <f t="shared" si="55"/>
        <v>Thurston</v>
      </c>
      <c r="O114" s="36"/>
      <c r="P114" s="93">
        <f>D82/C114</f>
        <v>1.1480541455160744</v>
      </c>
      <c r="Q114" s="93">
        <f t="shared" ref="Q114:W114" si="67">E82/D114</f>
        <v>1.132597568777991</v>
      </c>
      <c r="R114" s="93">
        <f t="shared" si="67"/>
        <v>1.1366120218579234</v>
      </c>
      <c r="S114" s="93">
        <f t="shared" si="67"/>
        <v>1.1515501319261214</v>
      </c>
      <c r="T114" s="93">
        <f t="shared" si="67"/>
        <v>1.1003149606299212</v>
      </c>
      <c r="U114" s="93">
        <f t="shared" si="67"/>
        <v>1.0680183126226293</v>
      </c>
      <c r="V114" s="93">
        <f t="shared" si="67"/>
        <v>1.0856561227685562</v>
      </c>
      <c r="W114" s="93">
        <f t="shared" si="67"/>
        <v>1.090198632367307</v>
      </c>
      <c r="X114" s="92"/>
    </row>
    <row r="115" spans="2:24">
      <c r="B115" s="10" t="s">
        <v>37</v>
      </c>
      <c r="C115" s="8">
        <v>2321</v>
      </c>
      <c r="D115" s="8">
        <v>2253</v>
      </c>
      <c r="E115" s="8">
        <v>2256</v>
      </c>
      <c r="F115" s="8">
        <v>2242</v>
      </c>
      <c r="G115" s="8">
        <v>2279</v>
      </c>
      <c r="H115" s="8">
        <v>2364</v>
      </c>
      <c r="I115" s="8">
        <v>2276</v>
      </c>
      <c r="J115" s="8">
        <v>2164</v>
      </c>
      <c r="K115"/>
      <c r="L115" s="23"/>
      <c r="M115" s="36"/>
      <c r="N115" s="36" t="str">
        <f t="shared" si="55"/>
        <v>Whatcom</v>
      </c>
      <c r="O115" s="36"/>
      <c r="P115" s="93">
        <f>D87/C115</f>
        <v>1.0351141749246016</v>
      </c>
      <c r="Q115" s="93">
        <f t="shared" ref="Q115:W115" si="68">E87/D115</f>
        <v>1.0750110963160231</v>
      </c>
      <c r="R115" s="93">
        <f t="shared" si="68"/>
        <v>1.0746897163120568</v>
      </c>
      <c r="S115" s="93">
        <f t="shared" si="68"/>
        <v>1.0999107939339876</v>
      </c>
      <c r="T115" s="93">
        <f t="shared" si="68"/>
        <v>1.0366388767003072</v>
      </c>
      <c r="U115" s="93">
        <f t="shared" si="68"/>
        <v>0.98054145516074454</v>
      </c>
      <c r="V115" s="93">
        <f t="shared" si="68"/>
        <v>1.0830404217926186</v>
      </c>
      <c r="W115" s="93">
        <f t="shared" si="68"/>
        <v>1.0524491682070241</v>
      </c>
      <c r="X115" s="92"/>
    </row>
    <row r="116" spans="2:24">
      <c r="B116" s="130" t="s">
        <v>111</v>
      </c>
      <c r="C116" s="131">
        <v>86261</v>
      </c>
      <c r="D116" s="131">
        <v>85735</v>
      </c>
      <c r="E116" s="131">
        <v>86061</v>
      </c>
      <c r="F116" s="131">
        <v>85172</v>
      </c>
      <c r="G116" s="131">
        <v>87152</v>
      </c>
      <c r="H116" s="131">
        <v>87568</v>
      </c>
      <c r="I116" s="131">
        <v>89048</v>
      </c>
      <c r="J116" s="131">
        <v>87461</v>
      </c>
      <c r="K116"/>
      <c r="L116" s="22"/>
      <c r="M116" s="19"/>
      <c r="N116" s="20"/>
      <c r="O116" s="20"/>
      <c r="P116" s="20"/>
      <c r="Q116" s="20"/>
      <c r="R116" s="20"/>
      <c r="S116" s="20"/>
      <c r="T116" s="20"/>
      <c r="U116" s="20"/>
      <c r="V116" s="20"/>
      <c r="W116" s="20"/>
      <c r="X116" s="97"/>
    </row>
    <row r="117" spans="2:24">
      <c r="P117" s="11"/>
      <c r="Q117" s="11"/>
      <c r="R117" s="11"/>
      <c r="S117" s="11"/>
      <c r="T117" s="11"/>
      <c r="U117" s="11"/>
      <c r="V117" s="11"/>
      <c r="W117" s="11"/>
      <c r="X117" s="11"/>
    </row>
    <row r="118" spans="2:24">
      <c r="O118" s="11"/>
      <c r="P118" s="11"/>
      <c r="Q118" s="11"/>
      <c r="R118" s="11"/>
      <c r="S118" s="11"/>
      <c r="T118" s="11"/>
      <c r="U118" s="11"/>
      <c r="V118" s="11"/>
      <c r="W118" s="11"/>
    </row>
    <row r="120" spans="2:24">
      <c r="M120" s="1"/>
      <c r="N120" s="1"/>
      <c r="O120" s="1"/>
      <c r="P120" s="1"/>
      <c r="Q120" s="1"/>
      <c r="R120" s="1"/>
      <c r="S120" s="1"/>
      <c r="T120" s="1"/>
      <c r="U120" s="1"/>
      <c r="V120" s="1"/>
      <c r="W120" s="1"/>
    </row>
    <row r="121" spans="2:24">
      <c r="O121" s="11"/>
      <c r="P121" s="11"/>
      <c r="Q121" s="11"/>
      <c r="R121" s="11"/>
      <c r="S121" s="11"/>
      <c r="T121" s="11"/>
      <c r="U121" s="11"/>
      <c r="V121" s="11"/>
      <c r="W121" s="11"/>
    </row>
    <row r="122" spans="2:24">
      <c r="O122" s="11"/>
      <c r="P122" s="11"/>
      <c r="Q122" s="11"/>
      <c r="R122" s="11"/>
      <c r="S122" s="11"/>
      <c r="T122" s="11"/>
      <c r="U122" s="11"/>
      <c r="V122" s="11"/>
      <c r="W122" s="11"/>
    </row>
    <row r="123" spans="2:24">
      <c r="O123" s="11"/>
      <c r="P123" s="11"/>
      <c r="Q123" s="11"/>
      <c r="R123" s="11"/>
      <c r="S123" s="11"/>
      <c r="T123" s="11"/>
      <c r="U123" s="11"/>
      <c r="V123" s="11"/>
      <c r="W123" s="11"/>
    </row>
    <row r="125" spans="2:24">
      <c r="M125" s="1"/>
      <c r="N125" s="1"/>
      <c r="O125" s="1"/>
      <c r="P125" s="1"/>
      <c r="Q125" s="1"/>
      <c r="R125" s="1"/>
      <c r="S125" s="1"/>
      <c r="T125" s="1"/>
      <c r="U125" s="1"/>
      <c r="V125" s="1"/>
      <c r="W125" s="1"/>
    </row>
    <row r="126" spans="2:24">
      <c r="O126" s="11"/>
      <c r="P126" s="11"/>
      <c r="Q126" s="11"/>
      <c r="R126" s="11"/>
      <c r="S126" s="11"/>
      <c r="T126" s="11"/>
      <c r="U126" s="11"/>
      <c r="V126" s="11"/>
      <c r="W126" s="11"/>
    </row>
    <row r="127" spans="2:24">
      <c r="O127" s="11"/>
      <c r="P127" s="11"/>
      <c r="Q127" s="11"/>
      <c r="R127" s="11"/>
      <c r="S127" s="11"/>
      <c r="T127" s="11"/>
      <c r="U127" s="11"/>
      <c r="V127" s="11"/>
      <c r="W127" s="11"/>
    </row>
    <row r="128" spans="2:24">
      <c r="O128" s="11"/>
      <c r="P128" s="11"/>
      <c r="Q128" s="11"/>
      <c r="R128" s="11"/>
      <c r="S128" s="11"/>
      <c r="T128" s="11"/>
      <c r="U128" s="11"/>
      <c r="V128" s="11"/>
      <c r="W128" s="11"/>
    </row>
    <row r="130" spans="13:23">
      <c r="M130" s="1"/>
      <c r="N130" s="1"/>
      <c r="O130" s="1"/>
      <c r="P130" s="1"/>
      <c r="Q130" s="1"/>
      <c r="R130" s="1"/>
      <c r="S130" s="1"/>
      <c r="T130" s="1"/>
      <c r="U130" s="1"/>
      <c r="V130" s="1"/>
      <c r="W130" s="1"/>
    </row>
    <row r="131" spans="13:23">
      <c r="O131" s="11"/>
      <c r="P131" s="11"/>
      <c r="Q131" s="11"/>
      <c r="R131" s="11"/>
      <c r="S131" s="11"/>
      <c r="T131" s="11"/>
      <c r="U131" s="11"/>
      <c r="V131" s="11"/>
      <c r="W131" s="11"/>
    </row>
    <row r="132" spans="13:23">
      <c r="O132" s="11"/>
      <c r="P132" s="11"/>
      <c r="Q132" s="11"/>
      <c r="R132" s="11"/>
      <c r="S132" s="11"/>
      <c r="T132" s="11"/>
      <c r="U132" s="11"/>
      <c r="V132" s="11"/>
      <c r="W132" s="11"/>
    </row>
    <row r="133" spans="13:23">
      <c r="O133" s="11"/>
      <c r="P133" s="11"/>
      <c r="Q133" s="11"/>
      <c r="R133" s="11"/>
      <c r="S133" s="11"/>
      <c r="T133" s="11"/>
      <c r="U133" s="11"/>
      <c r="V133" s="11"/>
      <c r="W133" s="11"/>
    </row>
    <row r="135" spans="13:23">
      <c r="M135" s="1"/>
      <c r="N135" s="1"/>
      <c r="O135" s="1"/>
      <c r="P135" s="1"/>
      <c r="Q135" s="1"/>
      <c r="R135" s="1"/>
      <c r="S135" s="1"/>
      <c r="T135" s="1"/>
      <c r="U135" s="1"/>
      <c r="V135" s="1"/>
      <c r="W135" s="1"/>
    </row>
    <row r="136" spans="13:23">
      <c r="O136" s="11"/>
      <c r="P136" s="11"/>
      <c r="Q136" s="11"/>
      <c r="R136" s="11"/>
      <c r="S136" s="11"/>
      <c r="T136" s="11"/>
      <c r="U136" s="11"/>
      <c r="V136" s="11"/>
      <c r="W136" s="11"/>
    </row>
    <row r="137" spans="13:23">
      <c r="O137" s="11"/>
      <c r="P137" s="11"/>
      <c r="Q137" s="11"/>
      <c r="R137" s="11"/>
      <c r="S137" s="11"/>
      <c r="T137" s="11"/>
      <c r="U137" s="11"/>
      <c r="V137" s="11"/>
      <c r="W137" s="11"/>
    </row>
    <row r="139" spans="13:23">
      <c r="M139" s="1"/>
      <c r="N139" s="1"/>
      <c r="O139" s="1"/>
      <c r="P139" s="1"/>
      <c r="Q139" s="1"/>
      <c r="R139" s="1"/>
      <c r="S139" s="1"/>
      <c r="T139" s="1"/>
      <c r="U139" s="1"/>
      <c r="V139" s="1"/>
      <c r="W139" s="1"/>
    </row>
    <row r="140" spans="13:23">
      <c r="O140" s="11"/>
      <c r="P140" s="11"/>
      <c r="Q140" s="11"/>
      <c r="R140" s="11"/>
      <c r="S140" s="11"/>
      <c r="T140" s="11"/>
      <c r="U140" s="11"/>
      <c r="V140" s="11"/>
      <c r="W140" s="11"/>
    </row>
    <row r="141" spans="13:23">
      <c r="O141" s="11"/>
      <c r="P141" s="11"/>
      <c r="Q141" s="11"/>
      <c r="R141" s="11"/>
      <c r="S141" s="11"/>
      <c r="T141" s="11"/>
      <c r="U141" s="11"/>
      <c r="V141" s="11"/>
      <c r="W141" s="11"/>
    </row>
    <row r="142" spans="13:23">
      <c r="O142" s="11"/>
      <c r="P142" s="11"/>
      <c r="Q142" s="11"/>
      <c r="R142" s="11"/>
      <c r="S142" s="11"/>
      <c r="T142" s="11"/>
      <c r="U142" s="11"/>
      <c r="V142" s="11"/>
      <c r="W142" s="11"/>
    </row>
    <row r="144" spans="13:23">
      <c r="M144" s="1"/>
      <c r="N144" s="1"/>
      <c r="O144" s="1"/>
      <c r="P144" s="1"/>
      <c r="Q144" s="1"/>
      <c r="R144" s="1"/>
      <c r="S144" s="1"/>
      <c r="T144" s="1"/>
      <c r="U144" s="1"/>
      <c r="V144" s="1"/>
      <c r="W144" s="1"/>
    </row>
    <row r="145" spans="13:23">
      <c r="O145" s="11"/>
      <c r="P145" s="11"/>
      <c r="Q145" s="11"/>
      <c r="R145" s="11"/>
      <c r="S145" s="11"/>
      <c r="T145" s="11"/>
      <c r="U145" s="11"/>
      <c r="V145" s="11"/>
      <c r="W145" s="11"/>
    </row>
    <row r="146" spans="13:23">
      <c r="O146" s="11"/>
      <c r="P146" s="11"/>
      <c r="Q146" s="11"/>
      <c r="R146" s="11"/>
      <c r="S146" s="11"/>
      <c r="T146" s="11"/>
      <c r="U146" s="11"/>
      <c r="V146" s="11"/>
      <c r="W146" s="11"/>
    </row>
    <row r="147" spans="13:23">
      <c r="O147" s="11"/>
      <c r="P147" s="11"/>
      <c r="Q147" s="11"/>
      <c r="R147" s="11"/>
      <c r="S147" s="11"/>
      <c r="T147" s="11"/>
      <c r="U147" s="11"/>
      <c r="V147" s="11"/>
      <c r="W147" s="11"/>
    </row>
    <row r="149" spans="13:23">
      <c r="M149" s="1"/>
      <c r="N149" s="1"/>
      <c r="O149" s="1"/>
      <c r="P149" s="1"/>
      <c r="Q149" s="1"/>
      <c r="R149" s="1"/>
      <c r="S149" s="1"/>
      <c r="T149" s="1"/>
      <c r="U149" s="1"/>
      <c r="V149" s="1"/>
      <c r="W149" s="1"/>
    </row>
    <row r="150" spans="13:23">
      <c r="O150" s="11"/>
      <c r="P150" s="11"/>
      <c r="Q150" s="11"/>
      <c r="R150" s="11"/>
      <c r="S150" s="11"/>
      <c r="T150" s="11"/>
      <c r="U150" s="11"/>
      <c r="V150" s="11"/>
      <c r="W150" s="11"/>
    </row>
    <row r="151" spans="13:23">
      <c r="O151" s="11"/>
      <c r="P151" s="11"/>
      <c r="Q151" s="11"/>
      <c r="R151" s="11"/>
      <c r="S151" s="11"/>
      <c r="T151" s="11"/>
      <c r="U151" s="11"/>
      <c r="V151" s="11"/>
      <c r="W151" s="11"/>
    </row>
    <row r="152" spans="13:23">
      <c r="O152" s="11"/>
      <c r="P152" s="11"/>
      <c r="Q152" s="11"/>
      <c r="R152" s="11"/>
      <c r="S152" s="11"/>
      <c r="T152" s="11"/>
      <c r="U152" s="11"/>
      <c r="V152" s="11"/>
      <c r="W152" s="11"/>
    </row>
    <row r="154" spans="13:23">
      <c r="M154" s="1"/>
      <c r="N154" s="1"/>
      <c r="O154" s="1"/>
      <c r="P154" s="1"/>
      <c r="Q154" s="1"/>
      <c r="R154" s="1"/>
      <c r="S154" s="1"/>
      <c r="T154" s="1"/>
      <c r="U154" s="1"/>
      <c r="V154" s="1"/>
      <c r="W154" s="1"/>
    </row>
    <row r="155" spans="13:23">
      <c r="O155" s="11"/>
      <c r="P155" s="11"/>
      <c r="Q155" s="11"/>
      <c r="R155" s="11"/>
      <c r="S155" s="11"/>
      <c r="T155" s="11"/>
      <c r="U155" s="11"/>
      <c r="V155" s="11"/>
      <c r="W155" s="11"/>
    </row>
    <row r="156" spans="13:23">
      <c r="O156" s="11"/>
      <c r="P156" s="11"/>
      <c r="Q156" s="11"/>
      <c r="R156" s="11"/>
      <c r="S156" s="11"/>
      <c r="T156" s="11"/>
      <c r="U156" s="11"/>
      <c r="V156" s="11"/>
      <c r="W156" s="11"/>
    </row>
    <row r="158" spans="13:23">
      <c r="M158" s="1"/>
      <c r="N158" s="1"/>
      <c r="O158" s="1"/>
      <c r="P158" s="1"/>
      <c r="Q158" s="1"/>
      <c r="R158" s="1"/>
      <c r="S158" s="1"/>
      <c r="T158" s="1"/>
      <c r="U158" s="1"/>
      <c r="V158" s="1"/>
      <c r="W158" s="1"/>
    </row>
    <row r="159" spans="13:23">
      <c r="O159" s="11"/>
      <c r="P159" s="11"/>
      <c r="Q159" s="11"/>
      <c r="R159" s="11"/>
      <c r="S159" s="11"/>
      <c r="T159" s="11"/>
      <c r="U159" s="11"/>
      <c r="V159" s="11"/>
      <c r="W159" s="11"/>
    </row>
    <row r="160" spans="13:23">
      <c r="O160" s="11"/>
      <c r="P160" s="11"/>
      <c r="Q160" s="11"/>
      <c r="R160" s="11"/>
      <c r="S160" s="11"/>
      <c r="T160" s="11"/>
      <c r="U160" s="11"/>
      <c r="V160" s="11"/>
      <c r="W160" s="11"/>
    </row>
    <row r="161" spans="13:23">
      <c r="O161" s="11"/>
      <c r="P161" s="11"/>
      <c r="Q161" s="11"/>
      <c r="R161" s="11"/>
      <c r="S161" s="11"/>
      <c r="T161" s="11"/>
      <c r="U161" s="11"/>
      <c r="V161" s="11"/>
      <c r="W161" s="11"/>
    </row>
    <row r="163" spans="13:23">
      <c r="M163" s="1"/>
      <c r="N163" s="1"/>
      <c r="O163" s="1"/>
      <c r="P163" s="1"/>
      <c r="Q163" s="1"/>
      <c r="R163" s="1"/>
      <c r="S163" s="1"/>
      <c r="T163" s="1"/>
      <c r="U163" s="1"/>
      <c r="V163" s="1"/>
      <c r="W163" s="1"/>
    </row>
    <row r="164" spans="13:23">
      <c r="O164" s="11"/>
      <c r="P164" s="11"/>
      <c r="Q164" s="11"/>
      <c r="R164" s="11"/>
      <c r="S164" s="11"/>
      <c r="T164" s="11"/>
      <c r="U164" s="11"/>
      <c r="V164" s="11"/>
      <c r="W164" s="11"/>
    </row>
    <row r="165" spans="13:23">
      <c r="O165" s="11"/>
      <c r="P165" s="11"/>
      <c r="Q165" s="11"/>
      <c r="R165" s="11"/>
      <c r="S165" s="11"/>
      <c r="T165" s="11"/>
      <c r="U165" s="11"/>
      <c r="V165" s="11"/>
      <c r="W165" s="11"/>
    </row>
    <row r="166" spans="13:23">
      <c r="O166" s="11"/>
      <c r="P166" s="11"/>
      <c r="Q166" s="11"/>
      <c r="R166" s="11"/>
      <c r="S166" s="11"/>
      <c r="T166" s="11"/>
      <c r="U166" s="11"/>
      <c r="V166" s="11"/>
      <c r="W166" s="11"/>
    </row>
    <row r="168" spans="13:23">
      <c r="M168" s="1"/>
      <c r="N168" s="1"/>
      <c r="O168" s="1"/>
      <c r="P168" s="1"/>
      <c r="Q168" s="1"/>
      <c r="R168" s="1"/>
      <c r="S168" s="1"/>
      <c r="T168" s="1"/>
      <c r="U168" s="1"/>
      <c r="V168" s="1"/>
      <c r="W168" s="1"/>
    </row>
    <row r="169" spans="13:23">
      <c r="O169" s="11"/>
      <c r="P169" s="11"/>
      <c r="Q169" s="11"/>
      <c r="R169" s="11"/>
      <c r="S169" s="11"/>
      <c r="T169" s="11"/>
      <c r="U169" s="11"/>
      <c r="V169" s="11"/>
      <c r="W169" s="11"/>
    </row>
    <row r="170" spans="13:23">
      <c r="O170" s="11"/>
      <c r="P170" s="11"/>
      <c r="Q170" s="11"/>
      <c r="R170" s="11"/>
      <c r="S170" s="11"/>
      <c r="T170" s="11"/>
      <c r="U170" s="11"/>
      <c r="V170" s="11"/>
      <c r="W170" s="11"/>
    </row>
    <row r="171" spans="13:23">
      <c r="O171" s="11"/>
      <c r="P171" s="11"/>
      <c r="Q171" s="11"/>
      <c r="R171" s="11"/>
      <c r="S171" s="11"/>
      <c r="T171" s="11"/>
      <c r="U171" s="11"/>
      <c r="V171" s="11"/>
      <c r="W171" s="11"/>
    </row>
    <row r="173" spans="13:23">
      <c r="M173" s="1"/>
      <c r="N173" s="1"/>
      <c r="O173" s="1"/>
      <c r="P173" s="1"/>
      <c r="Q173" s="1"/>
      <c r="R173" s="1"/>
      <c r="S173" s="1"/>
      <c r="T173" s="1"/>
      <c r="U173" s="1"/>
      <c r="V173" s="1"/>
      <c r="W173" s="1"/>
    </row>
    <row r="174" spans="13:23">
      <c r="O174" s="11"/>
      <c r="P174" s="11"/>
      <c r="Q174" s="11"/>
      <c r="R174" s="11"/>
      <c r="S174" s="11"/>
      <c r="T174" s="11"/>
      <c r="U174" s="11"/>
      <c r="V174" s="11"/>
      <c r="W174" s="11"/>
    </row>
    <row r="175" spans="13:23">
      <c r="O175" s="11"/>
      <c r="P175" s="11"/>
      <c r="Q175" s="11"/>
      <c r="R175" s="11"/>
      <c r="S175" s="11"/>
      <c r="T175" s="11"/>
      <c r="U175" s="11"/>
      <c r="V175" s="11"/>
      <c r="W175" s="11"/>
    </row>
    <row r="176" spans="13:23">
      <c r="O176" s="11"/>
      <c r="P176" s="11"/>
      <c r="Q176" s="11"/>
      <c r="R176" s="11"/>
      <c r="S176" s="11"/>
      <c r="T176" s="11"/>
      <c r="U176" s="11"/>
      <c r="V176" s="11"/>
      <c r="W176" s="11"/>
    </row>
    <row r="178" spans="13:23">
      <c r="M178" s="1"/>
      <c r="N178" s="1"/>
      <c r="O178" s="1"/>
      <c r="P178" s="1"/>
      <c r="Q178" s="1"/>
      <c r="R178" s="1"/>
      <c r="S178" s="1"/>
      <c r="T178" s="1"/>
      <c r="U178" s="1"/>
      <c r="V178" s="1"/>
      <c r="W178" s="1"/>
    </row>
    <row r="179" spans="13:23">
      <c r="O179" s="11"/>
      <c r="P179" s="11"/>
      <c r="Q179" s="11"/>
      <c r="R179" s="11"/>
      <c r="S179" s="11"/>
      <c r="T179" s="11"/>
      <c r="U179" s="11"/>
      <c r="V179" s="11"/>
      <c r="W179" s="11"/>
    </row>
    <row r="180" spans="13:23">
      <c r="O180" s="11"/>
      <c r="P180" s="11"/>
      <c r="Q180" s="11"/>
      <c r="R180" s="11"/>
      <c r="S180" s="11"/>
      <c r="T180" s="11"/>
      <c r="U180" s="11"/>
      <c r="V180" s="11"/>
      <c r="W180" s="11"/>
    </row>
    <row r="182" spans="13:23">
      <c r="M182" s="1"/>
      <c r="N182" s="1"/>
      <c r="O182" s="1"/>
      <c r="P182" s="1"/>
      <c r="Q182" s="1"/>
      <c r="R182" s="1"/>
      <c r="S182" s="1"/>
      <c r="T182" s="1"/>
      <c r="U182" s="1"/>
      <c r="V182" s="1"/>
      <c r="W182" s="1"/>
    </row>
    <row r="183" spans="13:23">
      <c r="O183" s="11"/>
      <c r="P183" s="11"/>
      <c r="Q183" s="11"/>
      <c r="R183" s="11"/>
      <c r="S183" s="11"/>
      <c r="T183" s="11"/>
      <c r="U183" s="11"/>
      <c r="V183" s="11"/>
      <c r="W183" s="11"/>
    </row>
    <row r="184" spans="13:23">
      <c r="O184" s="11"/>
      <c r="P184" s="11"/>
      <c r="Q184" s="11"/>
      <c r="R184" s="11"/>
      <c r="S184" s="11"/>
      <c r="T184" s="11"/>
      <c r="U184" s="11"/>
      <c r="V184" s="11"/>
      <c r="W184" s="11"/>
    </row>
    <row r="185" spans="13:23">
      <c r="O185" s="11"/>
      <c r="P185" s="11"/>
      <c r="Q185" s="11"/>
      <c r="R185" s="11"/>
      <c r="S185" s="11"/>
      <c r="T185" s="11"/>
      <c r="U185" s="11"/>
      <c r="V185" s="11"/>
      <c r="W185" s="11"/>
    </row>
    <row r="187" spans="13:23">
      <c r="M187" s="1"/>
      <c r="N187" s="1"/>
      <c r="O187" s="1"/>
      <c r="P187" s="1"/>
      <c r="Q187" s="1"/>
      <c r="R187" s="1"/>
      <c r="S187" s="1"/>
      <c r="T187" s="1"/>
      <c r="U187" s="1"/>
      <c r="V187" s="1"/>
      <c r="W187" s="1"/>
    </row>
    <row r="188" spans="13:23">
      <c r="O188" s="11"/>
      <c r="P188" s="11"/>
      <c r="Q188" s="11"/>
      <c r="R188" s="11"/>
      <c r="S188" s="11"/>
      <c r="T188" s="11"/>
      <c r="U188" s="11"/>
      <c r="V188" s="11"/>
      <c r="W188" s="11"/>
    </row>
    <row r="189" spans="13:23">
      <c r="O189" s="11"/>
      <c r="P189" s="11"/>
      <c r="Q189" s="11"/>
      <c r="R189" s="11"/>
      <c r="S189" s="11"/>
      <c r="T189" s="11"/>
      <c r="U189" s="11"/>
      <c r="V189" s="11"/>
      <c r="W189" s="11"/>
    </row>
    <row r="190" spans="13:23">
      <c r="O190" s="11"/>
      <c r="P190" s="11"/>
      <c r="Q190" s="11"/>
      <c r="R190" s="11"/>
      <c r="S190" s="11"/>
      <c r="T190" s="11"/>
      <c r="U190" s="11"/>
      <c r="V190" s="11"/>
      <c r="W190" s="11"/>
    </row>
    <row r="192" spans="13:23">
      <c r="M192" s="1"/>
      <c r="N192" s="1"/>
      <c r="O192" s="1"/>
      <c r="P192" s="1"/>
      <c r="Q192" s="1"/>
      <c r="R192" s="1"/>
      <c r="S192" s="1"/>
      <c r="T192" s="1"/>
      <c r="U192" s="1"/>
      <c r="V192" s="1"/>
      <c r="W192" s="1"/>
    </row>
    <row r="193" spans="13:23">
      <c r="O193" s="11"/>
      <c r="P193" s="11"/>
      <c r="Q193" s="11"/>
      <c r="R193" s="11"/>
      <c r="S193" s="11"/>
      <c r="T193" s="11"/>
      <c r="U193" s="11"/>
      <c r="V193" s="11"/>
      <c r="W193" s="11"/>
    </row>
    <row r="194" spans="13:23">
      <c r="O194" s="11"/>
      <c r="P194" s="11"/>
      <c r="Q194" s="11"/>
      <c r="R194" s="11"/>
      <c r="S194" s="11"/>
      <c r="T194" s="11"/>
      <c r="U194" s="11"/>
      <c r="V194" s="11"/>
      <c r="W194" s="11"/>
    </row>
    <row r="195" spans="13:23">
      <c r="O195" s="11"/>
      <c r="P195" s="11"/>
      <c r="Q195" s="11"/>
      <c r="R195" s="11"/>
      <c r="S195" s="11"/>
      <c r="T195" s="11"/>
      <c r="U195" s="11"/>
      <c r="V195" s="11"/>
      <c r="W195" s="11"/>
    </row>
    <row r="197" spans="13:23">
      <c r="M197" s="1"/>
      <c r="N197" s="1"/>
      <c r="O197" s="1"/>
      <c r="P197" s="1"/>
      <c r="Q197" s="1"/>
      <c r="R197" s="1"/>
      <c r="S197" s="1"/>
      <c r="T197" s="1"/>
      <c r="U197" s="1"/>
      <c r="V197" s="1"/>
      <c r="W197" s="1"/>
    </row>
    <row r="198" spans="13:23">
      <c r="O198" s="11"/>
      <c r="P198" s="11"/>
      <c r="Q198" s="11"/>
      <c r="R198" s="11"/>
      <c r="S198" s="11"/>
      <c r="T198" s="11"/>
      <c r="U198" s="11"/>
      <c r="V198" s="11"/>
      <c r="W198" s="11"/>
    </row>
    <row r="199" spans="13:23">
      <c r="O199" s="11"/>
      <c r="P199" s="11"/>
      <c r="Q199" s="11"/>
      <c r="R199" s="11"/>
      <c r="S199" s="11"/>
      <c r="T199" s="11"/>
      <c r="U199" s="11"/>
      <c r="V199" s="11"/>
      <c r="W199" s="11"/>
    </row>
    <row r="200" spans="13:23">
      <c r="O200" s="11"/>
      <c r="P200" s="11"/>
      <c r="Q200" s="11"/>
      <c r="R200" s="11"/>
      <c r="S200" s="11"/>
      <c r="T200" s="11"/>
      <c r="U200" s="11"/>
      <c r="V200" s="11"/>
      <c r="W200" s="11"/>
    </row>
  </sheetData>
  <pageMargins left="0.7" right="0.7" top="0.75" bottom="0.75" header="0.3" footer="0.3"/>
  <pageSetup orientation="portrait" r:id="rId1"/>
  <extLst>
    <ext xmlns:x14="http://schemas.microsoft.com/office/spreadsheetml/2009/9/main" uri="{05C60535-1F16-4fd2-B633-F4F36F0B64E0}">
      <x14:sparklineGroups xmlns:xm="http://schemas.microsoft.com/office/excel/2006/main">
        <x14:sparklineGroup displayEmptyCellsAs="gap" xr2:uid="{D4C215EE-9C8E-43E0-A52E-ABDEF3550DA5}">
          <x14:colorSeries rgb="FF376092"/>
          <x14:colorNegative rgb="FFD00000"/>
          <x14:colorAxis rgb="FF000000"/>
          <x14:colorMarkers rgb="FFD00000"/>
          <x14:colorFirst rgb="FFD00000"/>
          <x14:colorLast rgb="FFD00000"/>
          <x14:colorHigh rgb="FFD00000"/>
          <x14:colorLow rgb="FFD00000"/>
          <x14:sparklines>
            <x14:sparkline>
              <xm:f>'Grade 1'!O97:W97</xm:f>
              <xm:sqref>X97</xm:sqref>
            </x14:sparkline>
          </x14:sparklines>
        </x14:sparklineGroup>
        <x14:sparklineGroup displayEmptyCellsAs="gap" xr2:uid="{AB785B1F-CE01-4F9D-B8F8-3CBB1B9753AC}">
          <x14:colorSeries rgb="FF376092"/>
          <x14:colorNegative rgb="FFD00000"/>
          <x14:colorAxis rgb="FF000000"/>
          <x14:colorMarkers rgb="FFD00000"/>
          <x14:colorFirst rgb="FFD00000"/>
          <x14:colorLast rgb="FFD00000"/>
          <x14:colorHigh rgb="FFD00000"/>
          <x14:colorLow rgb="FFD00000"/>
          <x14:sparklines>
            <x14:sparkline>
              <xm:f>'Grade 1'!O101:W101</xm:f>
              <xm:sqref>X101</xm:sqref>
            </x14:sparkline>
          </x14:sparklines>
        </x14:sparklineGroup>
        <x14:sparklineGroup displayEmptyCellsAs="gap" xr2:uid="{7EC966D9-7F57-44DF-AA9E-E99A76C053B7}">
          <x14:colorSeries rgb="FF376092"/>
          <x14:colorNegative rgb="FFD00000"/>
          <x14:colorAxis rgb="FF000000"/>
          <x14:colorMarkers rgb="FFD00000"/>
          <x14:colorFirst rgb="FFD00000"/>
          <x14:colorLast rgb="FFD00000"/>
          <x14:colorHigh rgb="FFD00000"/>
          <x14:colorLow rgb="FFD00000"/>
          <x14:sparklines>
            <x14:sparkline>
              <xm:f>'Grade 1'!O102:W102</xm:f>
              <xm:sqref>X102</xm:sqref>
            </x14:sparkline>
          </x14:sparklines>
        </x14:sparklineGroup>
        <x14:sparklineGroup displayEmptyCellsAs="gap" xr2:uid="{9CB867B9-342D-4C55-8CE3-F15DF99C111B}">
          <x14:colorSeries rgb="FF376092"/>
          <x14:colorNegative rgb="FFD00000"/>
          <x14:colorAxis rgb="FF000000"/>
          <x14:colorMarkers rgb="FFD00000"/>
          <x14:colorFirst rgb="FFD00000"/>
          <x14:colorLast rgb="FFD00000"/>
          <x14:colorHigh rgb="FFD00000"/>
          <x14:colorLow rgb="FFD00000"/>
          <x14:sparklines>
            <x14:sparkline>
              <xm:f>'Grade 1'!O103:W103</xm:f>
              <xm:sqref>X103</xm:sqref>
            </x14:sparkline>
          </x14:sparklines>
        </x14:sparklineGroup>
        <x14:sparklineGroup displayEmptyCellsAs="gap" xr2:uid="{DF65B226-1A61-465E-B41C-4B685C3F053E}">
          <x14:colorSeries rgb="FF376092"/>
          <x14:colorNegative rgb="FFD00000"/>
          <x14:colorAxis rgb="FF000000"/>
          <x14:colorMarkers rgb="FFD00000"/>
          <x14:colorFirst rgb="FFD00000"/>
          <x14:colorLast rgb="FFD00000"/>
          <x14:colorHigh rgb="FFD00000"/>
          <x14:colorLow rgb="FFD00000"/>
          <x14:sparklines>
            <x14:sparkline>
              <xm:f>'Grade 1'!O104:W104</xm:f>
              <xm:sqref>X104</xm:sqref>
            </x14:sparkline>
          </x14:sparklines>
        </x14:sparklineGroup>
        <x14:sparklineGroup displayEmptyCellsAs="gap" xr2:uid="{80EF337A-DE7C-4DED-A7B1-C3EA5076E55E}">
          <x14:colorSeries rgb="FF376092"/>
          <x14:colorNegative rgb="FFD00000"/>
          <x14:colorAxis rgb="FF000000"/>
          <x14:colorMarkers rgb="FFD00000"/>
          <x14:colorFirst rgb="FFD00000"/>
          <x14:colorLast rgb="FFD00000"/>
          <x14:colorHigh rgb="FFD00000"/>
          <x14:colorLow rgb="FFD00000"/>
          <x14:sparklines>
            <x14:sparkline>
              <xm:f>'Grade 1'!O105:W105</xm:f>
              <xm:sqref>X105</xm:sqref>
            </x14:sparkline>
          </x14:sparklines>
        </x14:sparklineGroup>
        <x14:sparklineGroup displayEmptyCellsAs="gap" xr2:uid="{659BD8D3-A11C-4577-9C46-50AF60E50357}">
          <x14:colorSeries rgb="FF376092"/>
          <x14:colorNegative rgb="FFD00000"/>
          <x14:colorAxis rgb="FF000000"/>
          <x14:colorMarkers rgb="FFD00000"/>
          <x14:colorFirst rgb="FFD00000"/>
          <x14:colorLast rgb="FFD00000"/>
          <x14:colorHigh rgb="FFD00000"/>
          <x14:colorLow rgb="FFD00000"/>
          <x14:sparklines>
            <x14:sparkline>
              <xm:f>'Grade 1'!O106:W106</xm:f>
              <xm:sqref>X106</xm:sqref>
            </x14:sparkline>
          </x14:sparklines>
        </x14:sparklineGroup>
        <x14:sparklineGroup displayEmptyCellsAs="gap" xr2:uid="{4828CAB9-E6DE-4344-8C89-296E5229A75F}">
          <x14:colorSeries rgb="FF376092"/>
          <x14:colorNegative rgb="FFD00000"/>
          <x14:colorAxis rgb="FF000000"/>
          <x14:colorMarkers rgb="FFD00000"/>
          <x14:colorFirst rgb="FFD00000"/>
          <x14:colorLast rgb="FFD00000"/>
          <x14:colorHigh rgb="FFD00000"/>
          <x14:colorLow rgb="FFD00000"/>
          <x14:sparklines>
            <x14:sparkline>
              <xm:f>'Grade 1'!O107:W107</xm:f>
              <xm:sqref>X107</xm:sqref>
            </x14:sparkline>
          </x14:sparklines>
        </x14:sparklineGroup>
        <x14:sparklineGroup displayEmptyCellsAs="gap" xr2:uid="{EA09201D-BF17-4E9C-8053-9B6651682E48}">
          <x14:colorSeries rgb="FF376092"/>
          <x14:colorNegative rgb="FFD00000"/>
          <x14:colorAxis rgb="FF000000"/>
          <x14:colorMarkers rgb="FFD00000"/>
          <x14:colorFirst rgb="FFD00000"/>
          <x14:colorLast rgb="FFD00000"/>
          <x14:colorHigh rgb="FFD00000"/>
          <x14:colorLow rgb="FFD00000"/>
          <x14:sparklines>
            <x14:sparkline>
              <xm:f>'Grade 1'!O108:W108</xm:f>
              <xm:sqref>X108</xm:sqref>
            </x14:sparkline>
          </x14:sparklines>
        </x14:sparklineGroup>
        <x14:sparklineGroup displayEmptyCellsAs="gap" xr2:uid="{EBF05491-02E8-4325-A242-459C1EA04EE8}">
          <x14:colorSeries rgb="FF376092"/>
          <x14:colorNegative rgb="FFD00000"/>
          <x14:colorAxis rgb="FF000000"/>
          <x14:colorMarkers rgb="FFD00000"/>
          <x14:colorFirst rgb="FFD00000"/>
          <x14:colorLast rgb="FFD00000"/>
          <x14:colorHigh rgb="FFD00000"/>
          <x14:colorLow rgb="FFD00000"/>
          <x14:sparklines>
            <x14:sparkline>
              <xm:f>'Grade 1'!O109:W109</xm:f>
              <xm:sqref>X109</xm:sqref>
            </x14:sparkline>
          </x14:sparklines>
        </x14:sparklineGroup>
        <x14:sparklineGroup displayEmptyCellsAs="gap" xr2:uid="{431515B8-9370-4210-AD45-266574ED9D4D}">
          <x14:colorSeries rgb="FF376092"/>
          <x14:colorNegative rgb="FFD00000"/>
          <x14:colorAxis rgb="FF000000"/>
          <x14:colorMarkers rgb="FFD00000"/>
          <x14:colorFirst rgb="FFD00000"/>
          <x14:colorLast rgb="FFD00000"/>
          <x14:colorHigh rgb="FFD00000"/>
          <x14:colorLow rgb="FFD00000"/>
          <x14:sparklines>
            <x14:sparkline>
              <xm:f>'Grade 1'!O110:W110</xm:f>
              <xm:sqref>X110</xm:sqref>
            </x14:sparkline>
          </x14:sparklines>
        </x14:sparklineGroup>
        <x14:sparklineGroup displayEmptyCellsAs="gap" xr2:uid="{002EFD64-DC4C-491B-91D5-C29BBA7581E5}">
          <x14:colorSeries rgb="FF376092"/>
          <x14:colorNegative rgb="FFD00000"/>
          <x14:colorAxis rgb="FF000000"/>
          <x14:colorMarkers rgb="FFD00000"/>
          <x14:colorFirst rgb="FFD00000"/>
          <x14:colorLast rgb="FFD00000"/>
          <x14:colorHigh rgb="FFD00000"/>
          <x14:colorLow rgb="FFD00000"/>
          <x14:sparklines>
            <x14:sparkline>
              <xm:f>'Grade 1'!O111:W111</xm:f>
              <xm:sqref>X111</xm:sqref>
            </x14:sparkline>
          </x14:sparklines>
        </x14:sparklineGroup>
        <x14:sparklineGroup displayEmptyCellsAs="gap" xr2:uid="{948E7279-2895-4B6F-BAEB-AD0EF7C60B6E}">
          <x14:colorSeries rgb="FF376092"/>
          <x14:colorNegative rgb="FFD00000"/>
          <x14:colorAxis rgb="FF000000"/>
          <x14:colorMarkers rgb="FFD00000"/>
          <x14:colorFirst rgb="FFD00000"/>
          <x14:colorLast rgb="FFD00000"/>
          <x14:colorHigh rgb="FFD00000"/>
          <x14:colorLow rgb="FFD00000"/>
          <x14:sparklines>
            <x14:sparkline>
              <xm:f>'Grade 1'!O112:W112</xm:f>
              <xm:sqref>X112</xm:sqref>
            </x14:sparkline>
          </x14:sparklines>
        </x14:sparklineGroup>
        <x14:sparklineGroup displayEmptyCellsAs="gap" xr2:uid="{A779ECB3-3ECD-44D2-BA39-16852DA1EF77}">
          <x14:colorSeries rgb="FF376092"/>
          <x14:colorNegative rgb="FFD00000"/>
          <x14:colorAxis rgb="FF000000"/>
          <x14:colorMarkers rgb="FFD00000"/>
          <x14:colorFirst rgb="FFD00000"/>
          <x14:colorLast rgb="FFD00000"/>
          <x14:colorHigh rgb="FFD00000"/>
          <x14:colorLow rgb="FFD00000"/>
          <x14:sparklines>
            <x14:sparkline>
              <xm:f>'Grade 1'!O113:W113</xm:f>
              <xm:sqref>X113</xm:sqref>
            </x14:sparkline>
          </x14:sparklines>
        </x14:sparklineGroup>
        <x14:sparklineGroup displayEmptyCellsAs="gap" xr2:uid="{521ABD2D-17F2-40D3-B3DB-4A85A0C78ACC}">
          <x14:colorSeries rgb="FF376092"/>
          <x14:colorNegative rgb="FFD00000"/>
          <x14:colorAxis rgb="FF000000"/>
          <x14:colorMarkers rgb="FFD00000"/>
          <x14:colorFirst rgb="FFD00000"/>
          <x14:colorLast rgb="FFD00000"/>
          <x14:colorHigh rgb="FFD00000"/>
          <x14:colorLow rgb="FFD00000"/>
          <x14:sparklines>
            <x14:sparkline>
              <xm:f>'Grade 1'!O114:W114</xm:f>
              <xm:sqref>X114</xm:sqref>
            </x14:sparkline>
          </x14:sparklines>
        </x14:sparklineGroup>
        <x14:sparklineGroup displayEmptyCellsAs="gap" xr2:uid="{701F17D1-AF2A-455A-82CC-B285C850F712}">
          <x14:colorSeries rgb="FF376092"/>
          <x14:colorNegative rgb="FFD00000"/>
          <x14:colorAxis rgb="FF000000"/>
          <x14:colorMarkers rgb="FFD00000"/>
          <x14:colorFirst rgb="FFD00000"/>
          <x14:colorLast rgb="FFD00000"/>
          <x14:colorHigh rgb="FFD00000"/>
          <x14:colorLow rgb="FFD00000"/>
          <x14:sparklines>
            <x14:sparkline>
              <xm:f>'Grade 1'!O115:W115</xm:f>
              <xm:sqref>X115</xm:sqref>
            </x14:sparkline>
          </x14:sparklines>
        </x14:sparklineGroup>
        <x14:sparklineGroup displayEmptyCellsAs="gap" xr2:uid="{1C0AB84B-13A2-46E7-9513-6134D4A7E9ED}">
          <x14:colorSeries rgb="FF376092"/>
          <x14:colorNegative rgb="FFD00000"/>
          <x14:colorAxis rgb="FF000000"/>
          <x14:colorMarkers rgb="FFD00000"/>
          <x14:colorFirst rgb="FFD00000"/>
          <x14:colorLast rgb="FFD00000"/>
          <x14:colorHigh rgb="FFD00000"/>
          <x14:colorLow rgb="FFD00000"/>
          <x14:sparklines>
            <x14:sparkline>
              <xm:f>'Grade 1'!O94:W94</xm:f>
              <xm:sqref>X94</xm:sqref>
            </x14:sparkline>
          </x14:sparklines>
        </x14:sparklineGroup>
      </x14:sparklineGroup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49700-E7D1-42B9-ACD1-B65EC3667F27}">
  <dimension ref="A1:W200"/>
  <sheetViews>
    <sheetView zoomScale="70" zoomScaleNormal="70" workbookViewId="0">
      <selection activeCell="W1" sqref="W1:W1048576"/>
    </sheetView>
  </sheetViews>
  <sheetFormatPr defaultRowHeight="15"/>
  <cols>
    <col min="1" max="1" width="14.28515625" style="9" bestFit="1" customWidth="1"/>
    <col min="2" max="2" width="19.28515625" style="9" bestFit="1" customWidth="1"/>
    <col min="3" max="3" width="21.7109375" style="9" bestFit="1" customWidth="1"/>
    <col min="4" max="6" width="13.5703125" style="9" bestFit="1" customWidth="1"/>
    <col min="7" max="9" width="14" style="9" bestFit="1" customWidth="1"/>
    <col min="10" max="10" width="14.42578125" style="9" bestFit="1" customWidth="1"/>
    <col min="11" max="11" width="14.42578125" style="9" customWidth="1"/>
    <col min="12" max="12" width="6.7109375" style="9" customWidth="1"/>
    <col min="13" max="13" width="22" style="9" bestFit="1" customWidth="1"/>
    <col min="14" max="14" width="35.85546875" style="9" bestFit="1" customWidth="1"/>
    <col min="15" max="18" width="13.5703125" style="9" bestFit="1" customWidth="1"/>
    <col min="19" max="21" width="14" style="9" bestFit="1" customWidth="1"/>
    <col min="22" max="23" width="14.42578125" style="9" bestFit="1" customWidth="1"/>
    <col min="24" max="16384" width="9.140625" style="9"/>
  </cols>
  <sheetData>
    <row r="1" spans="1:23">
      <c r="B1" s="1" t="s">
        <v>206</v>
      </c>
      <c r="C1" s="9" t="s">
        <v>129</v>
      </c>
      <c r="M1" s="1" t="s">
        <v>206</v>
      </c>
      <c r="N1" s="9" t="s">
        <v>268</v>
      </c>
    </row>
    <row r="3" spans="1:23">
      <c r="B3" s="128" t="s">
        <v>112</v>
      </c>
      <c r="C3" s="128"/>
      <c r="D3" s="128"/>
      <c r="E3" s="128"/>
      <c r="F3" s="128"/>
      <c r="G3" s="128"/>
      <c r="H3" s="128"/>
      <c r="I3" s="128"/>
      <c r="J3" s="128"/>
      <c r="K3"/>
    </row>
    <row r="4" spans="1:23">
      <c r="B4" s="129" t="s">
        <v>0</v>
      </c>
      <c r="C4" s="129" t="s">
        <v>103</v>
      </c>
      <c r="D4" s="129" t="s">
        <v>104</v>
      </c>
      <c r="E4" s="129" t="s">
        <v>105</v>
      </c>
      <c r="F4" s="129" t="s">
        <v>106</v>
      </c>
      <c r="G4" s="129" t="s">
        <v>107</v>
      </c>
      <c r="H4" s="129" t="s">
        <v>108</v>
      </c>
      <c r="I4" s="129" t="s">
        <v>230</v>
      </c>
      <c r="J4" s="129" t="s">
        <v>234</v>
      </c>
      <c r="K4"/>
      <c r="M4" s="1" t="s">
        <v>116</v>
      </c>
      <c r="N4" s="1" t="str">
        <f t="shared" ref="N4" si="0">B4</f>
        <v>2015-2016</v>
      </c>
      <c r="O4" s="1" t="str">
        <f t="shared" ref="O4:V4" si="1">C4</f>
        <v>2016-2017</v>
      </c>
      <c r="P4" s="1" t="str">
        <f t="shared" si="1"/>
        <v>2017-2018</v>
      </c>
      <c r="Q4" s="1" t="str">
        <f t="shared" si="1"/>
        <v>2018-2019</v>
      </c>
      <c r="R4" s="1" t="str">
        <f t="shared" si="1"/>
        <v>2019-2020</v>
      </c>
      <c r="S4" s="1" t="str">
        <f t="shared" si="1"/>
        <v>2020-2021</v>
      </c>
      <c r="T4" s="1" t="str">
        <f t="shared" si="1"/>
        <v>2021-2022</v>
      </c>
      <c r="U4" s="1" t="str">
        <f t="shared" si="1"/>
        <v>2022-2023</v>
      </c>
      <c r="V4" s="1" t="str">
        <f t="shared" si="1"/>
        <v>2023-2024</v>
      </c>
      <c r="W4" s="1"/>
    </row>
    <row r="5" spans="1:23">
      <c r="A5" s="1" t="s">
        <v>126</v>
      </c>
      <c r="B5" s="8">
        <v>1965</v>
      </c>
      <c r="C5" s="8">
        <v>1944</v>
      </c>
      <c r="D5" s="8">
        <v>1988</v>
      </c>
      <c r="E5" s="8">
        <v>2018</v>
      </c>
      <c r="F5" s="8">
        <v>1924</v>
      </c>
      <c r="G5" s="8">
        <v>4615.5</v>
      </c>
      <c r="H5" s="8">
        <v>3437</v>
      </c>
      <c r="I5" s="8">
        <v>2560</v>
      </c>
      <c r="J5" s="8">
        <v>2761.5</v>
      </c>
      <c r="K5"/>
      <c r="N5" s="11">
        <f>B5/B8</f>
        <v>2.0940120845277549E-2</v>
      </c>
      <c r="O5" s="11">
        <f>C5/C8</f>
        <v>2.0849868079538387E-2</v>
      </c>
      <c r="P5" s="11">
        <f t="shared" ref="P5:V5" si="2">D5/D8</f>
        <v>2.1677734524082132E-2</v>
      </c>
      <c r="Q5" s="11">
        <f t="shared" si="2"/>
        <v>2.1955067181635205E-2</v>
      </c>
      <c r="R5" s="11">
        <f t="shared" si="2"/>
        <v>2.1225192229196773E-2</v>
      </c>
      <c r="S5" s="11">
        <f t="shared" si="2"/>
        <v>5.117558030591144E-2</v>
      </c>
      <c r="T5" s="11">
        <f t="shared" si="2"/>
        <v>3.8475316243143404E-2</v>
      </c>
      <c r="U5" s="11">
        <f t="shared" si="2"/>
        <v>2.9478823610695287E-2</v>
      </c>
      <c r="V5" s="11">
        <f t="shared" si="2"/>
        <v>3.0046187240570784E-2</v>
      </c>
      <c r="W5" s="11"/>
    </row>
    <row r="6" spans="1:23">
      <c r="B6" s="8">
        <v>6175</v>
      </c>
      <c r="C6" s="8">
        <v>6114</v>
      </c>
      <c r="D6" s="8">
        <v>6110</v>
      </c>
      <c r="E6" s="8">
        <v>6025</v>
      </c>
      <c r="F6" s="8">
        <v>5165</v>
      </c>
      <c r="G6" s="8">
        <v>5599</v>
      </c>
      <c r="H6" s="8">
        <v>6635</v>
      </c>
      <c r="I6" s="8">
        <v>7211</v>
      </c>
      <c r="J6" s="8">
        <v>7231</v>
      </c>
      <c r="K6"/>
      <c r="N6" s="11">
        <f t="shared" ref="N6" si="3">B6/B8</f>
        <v>6.5804196549409097E-2</v>
      </c>
      <c r="O6" s="11">
        <f t="shared" ref="O6:V6" si="4">C6/C8</f>
        <v>6.5574122139042026E-2</v>
      </c>
      <c r="P6" s="11">
        <f t="shared" si="4"/>
        <v>6.6625230353190054E-2</v>
      </c>
      <c r="Q6" s="11">
        <f t="shared" si="4"/>
        <v>6.5549692650818697E-2</v>
      </c>
      <c r="R6" s="11">
        <f t="shared" si="4"/>
        <v>5.6979271238981985E-2</v>
      </c>
      <c r="S6" s="11">
        <f t="shared" si="4"/>
        <v>6.2080397385504964E-2</v>
      </c>
      <c r="T6" s="11">
        <f t="shared" si="4"/>
        <v>7.427515952087764E-2</v>
      </c>
      <c r="U6" s="11">
        <f t="shared" si="4"/>
        <v>8.3035858225282699E-2</v>
      </c>
      <c r="V6" s="11">
        <f t="shared" si="4"/>
        <v>7.8676074574168878E-2</v>
      </c>
      <c r="W6" s="11"/>
    </row>
    <row r="7" spans="1:23">
      <c r="B7" s="8">
        <v>85699</v>
      </c>
      <c r="C7" s="8">
        <v>85180</v>
      </c>
      <c r="D7" s="8">
        <v>83609</v>
      </c>
      <c r="E7" s="8">
        <v>83872</v>
      </c>
      <c r="F7" s="8">
        <v>83558</v>
      </c>
      <c r="G7" s="8">
        <v>79975</v>
      </c>
      <c r="H7" s="8">
        <v>79258</v>
      </c>
      <c r="I7" s="8">
        <v>77071</v>
      </c>
      <c r="J7" s="8">
        <v>81916</v>
      </c>
      <c r="K7"/>
      <c r="N7" s="11">
        <f t="shared" ref="N7" si="5">B7/B8</f>
        <v>0.91325568260531331</v>
      </c>
      <c r="O7" s="11">
        <f t="shared" ref="O7:U7" si="6">C7/C8</f>
        <v>0.91357600978141962</v>
      </c>
      <c r="P7" s="11">
        <f t="shared" si="6"/>
        <v>0.91169703512272782</v>
      </c>
      <c r="Q7" s="11">
        <f t="shared" si="6"/>
        <v>0.91249524016754613</v>
      </c>
      <c r="R7" s="11">
        <f t="shared" si="6"/>
        <v>0.92179553653182122</v>
      </c>
      <c r="S7" s="11">
        <f t="shared" si="6"/>
        <v>0.88674402230858362</v>
      </c>
      <c r="T7" s="11">
        <f t="shared" si="6"/>
        <v>0.88724952423597891</v>
      </c>
      <c r="U7" s="11">
        <f t="shared" si="6"/>
        <v>0.88748531816402199</v>
      </c>
      <c r="V7" s="11">
        <f>J7/J8</f>
        <v>0.89127773818526035</v>
      </c>
      <c r="W7" s="11"/>
    </row>
    <row r="8" spans="1:23">
      <c r="B8" s="131">
        <v>93839</v>
      </c>
      <c r="C8" s="131">
        <v>93238</v>
      </c>
      <c r="D8" s="131">
        <v>91707</v>
      </c>
      <c r="E8" s="131">
        <v>91915</v>
      </c>
      <c r="F8" s="131">
        <v>90647</v>
      </c>
      <c r="G8" s="131">
        <v>90189.5</v>
      </c>
      <c r="H8" s="131">
        <v>89330</v>
      </c>
      <c r="I8" s="131">
        <v>86842</v>
      </c>
      <c r="J8" s="131">
        <v>91908.5</v>
      </c>
      <c r="K8"/>
    </row>
    <row r="10" spans="1:23">
      <c r="A10" s="1" t="s">
        <v>203</v>
      </c>
      <c r="B10" s="1" t="s">
        <v>206</v>
      </c>
      <c r="C10" s="10"/>
      <c r="D10" s="10"/>
      <c r="E10" s="10"/>
      <c r="F10" s="10"/>
      <c r="G10" s="10"/>
      <c r="H10" s="10"/>
      <c r="I10" s="10"/>
      <c r="J10" s="10"/>
      <c r="K10" s="10"/>
      <c r="M10" s="1" t="s">
        <v>206</v>
      </c>
    </row>
    <row r="11" spans="1:23">
      <c r="B11" s="128" t="s">
        <v>112</v>
      </c>
      <c r="C11" s="128"/>
      <c r="D11" s="128"/>
      <c r="E11" s="128"/>
      <c r="F11" s="128"/>
      <c r="G11" s="128"/>
      <c r="H11" s="128"/>
      <c r="I11" s="128"/>
      <c r="J11" s="128"/>
      <c r="K11"/>
    </row>
    <row r="12" spans="1:23">
      <c r="B12" s="129" t="s">
        <v>0</v>
      </c>
      <c r="C12" s="129" t="s">
        <v>103</v>
      </c>
      <c r="D12" s="129" t="s">
        <v>104</v>
      </c>
      <c r="E12" s="129" t="s">
        <v>105</v>
      </c>
      <c r="F12" s="129" t="s">
        <v>106</v>
      </c>
      <c r="G12" s="129" t="s">
        <v>107</v>
      </c>
      <c r="H12" s="129" t="s">
        <v>108</v>
      </c>
      <c r="I12" s="129" t="s">
        <v>230</v>
      </c>
      <c r="J12" s="129" t="s">
        <v>234</v>
      </c>
      <c r="K12"/>
    </row>
    <row r="13" spans="1:23">
      <c r="B13" s="133"/>
      <c r="C13" s="133"/>
      <c r="D13" s="133"/>
      <c r="E13" s="133"/>
      <c r="F13" s="133"/>
      <c r="G13" s="133"/>
      <c r="H13" s="133"/>
      <c r="I13" s="133"/>
      <c r="J13" s="133"/>
      <c r="K13"/>
      <c r="M13" s="1" t="s">
        <v>116</v>
      </c>
      <c r="N13" s="1" t="str">
        <f>$B$12</f>
        <v>2015-2016</v>
      </c>
      <c r="O13" s="1" t="str">
        <f>$C$12</f>
        <v>2016-2017</v>
      </c>
      <c r="P13" s="1" t="str">
        <f>$D$12</f>
        <v>2017-2018</v>
      </c>
      <c r="Q13" s="1" t="str">
        <f>$E$12</f>
        <v>2018-2019</v>
      </c>
      <c r="R13" s="1" t="str">
        <f>$F$12</f>
        <v>2019-2020</v>
      </c>
      <c r="S13" s="1" t="str">
        <f>$G$12</f>
        <v>2020-2021</v>
      </c>
      <c r="T13" s="1" t="str">
        <f>$H$12</f>
        <v>2021-2022</v>
      </c>
      <c r="U13" s="1" t="str">
        <f>$I$12</f>
        <v>2022-2023</v>
      </c>
      <c r="V13" s="1" t="str">
        <f>$J$12</f>
        <v>2023-2024</v>
      </c>
      <c r="W13" s="1"/>
    </row>
    <row r="14" spans="1:23">
      <c r="B14" s="8">
        <v>56</v>
      </c>
      <c r="C14" s="8">
        <v>56.5</v>
      </c>
      <c r="D14" s="8">
        <v>76</v>
      </c>
      <c r="E14" s="8">
        <v>64</v>
      </c>
      <c r="F14" s="8">
        <v>62</v>
      </c>
      <c r="G14" s="8">
        <v>179</v>
      </c>
      <c r="H14" s="8">
        <v>106.5</v>
      </c>
      <c r="I14" s="8">
        <v>92.999999999999986</v>
      </c>
      <c r="J14" s="8">
        <v>137</v>
      </c>
      <c r="K14"/>
      <c r="N14" s="11">
        <f t="shared" ref="N14" si="7">B14/B17</f>
        <v>1.201716738197425E-2</v>
      </c>
      <c r="O14" s="11">
        <f>C14/C17</f>
        <v>1.1870994852400462E-2</v>
      </c>
      <c r="P14" s="11">
        <f t="shared" ref="P14:V14" si="8">D14/D17</f>
        <v>1.6218523260776781E-2</v>
      </c>
      <c r="Q14" s="11">
        <f t="shared" si="8"/>
        <v>1.3943355119825708E-2</v>
      </c>
      <c r="R14" s="11">
        <f t="shared" si="8"/>
        <v>1.3174670633234169E-2</v>
      </c>
      <c r="S14" s="11">
        <f t="shared" si="8"/>
        <v>3.9751276926493447E-2</v>
      </c>
      <c r="T14" s="11">
        <f t="shared" si="8"/>
        <v>2.3424612339161991E-2</v>
      </c>
      <c r="U14" s="11">
        <f t="shared" si="8"/>
        <v>2.084267144778126E-2</v>
      </c>
      <c r="V14" s="11">
        <f t="shared" si="8"/>
        <v>2.8860332841794817E-2</v>
      </c>
      <c r="W14" s="11"/>
    </row>
    <row r="15" spans="1:23">
      <c r="B15" s="8">
        <v>200</v>
      </c>
      <c r="C15" s="8">
        <v>189</v>
      </c>
      <c r="D15" s="8">
        <v>196</v>
      </c>
      <c r="E15" s="8">
        <v>192</v>
      </c>
      <c r="F15" s="8">
        <v>139</v>
      </c>
      <c r="G15" s="8">
        <v>173</v>
      </c>
      <c r="H15" s="8">
        <v>249</v>
      </c>
      <c r="I15" s="8">
        <v>268</v>
      </c>
      <c r="J15" s="8">
        <v>270</v>
      </c>
      <c r="K15"/>
      <c r="N15" s="11">
        <f t="shared" ref="N15" si="9">B15/B17</f>
        <v>4.2918454935622317E-2</v>
      </c>
      <c r="O15" s="11">
        <f t="shared" ref="O15:V15" si="10">C15/C17</f>
        <v>3.9710053577056412E-2</v>
      </c>
      <c r="P15" s="11">
        <f t="shared" si="10"/>
        <v>4.1826717883055912E-2</v>
      </c>
      <c r="Q15" s="11">
        <f t="shared" si="10"/>
        <v>4.1830065359477121E-2</v>
      </c>
      <c r="R15" s="11">
        <f t="shared" si="10"/>
        <v>2.9536761580960476E-2</v>
      </c>
      <c r="S15" s="11">
        <f t="shared" si="10"/>
        <v>3.8418831889851207E-2</v>
      </c>
      <c r="T15" s="11">
        <f t="shared" si="10"/>
        <v>5.4767403497195645E-2</v>
      </c>
      <c r="U15" s="11">
        <f t="shared" si="10"/>
        <v>6.0062752129090097E-2</v>
      </c>
      <c r="V15" s="11">
        <f t="shared" si="10"/>
        <v>5.6878028228354749E-2</v>
      </c>
      <c r="W15" s="11"/>
    </row>
    <row r="16" spans="1:23">
      <c r="B16" s="8">
        <v>4404</v>
      </c>
      <c r="C16" s="8">
        <v>4514</v>
      </c>
      <c r="D16" s="8">
        <v>4414</v>
      </c>
      <c r="E16" s="8">
        <v>4334</v>
      </c>
      <c r="F16" s="8">
        <v>4505</v>
      </c>
      <c r="G16" s="8">
        <v>4151</v>
      </c>
      <c r="H16" s="8">
        <v>4191</v>
      </c>
      <c r="I16" s="8">
        <v>4101</v>
      </c>
      <c r="J16" s="8">
        <v>4340</v>
      </c>
      <c r="K16"/>
      <c r="N16" s="11">
        <f>B16/B17</f>
        <v>0.94506437768240348</v>
      </c>
      <c r="O16" s="11">
        <f t="shared" ref="O16:V16" si="11">C16/C17</f>
        <v>0.94841895157054312</v>
      </c>
      <c r="P16" s="11">
        <f t="shared" si="11"/>
        <v>0.94195475885616731</v>
      </c>
      <c r="Q16" s="11">
        <f t="shared" si="11"/>
        <v>0.94422657952069722</v>
      </c>
      <c r="R16" s="11">
        <f t="shared" si="11"/>
        <v>0.9572885677858054</v>
      </c>
      <c r="S16" s="11">
        <f t="shared" si="11"/>
        <v>0.92182989118365533</v>
      </c>
      <c r="T16" s="11">
        <f t="shared" si="11"/>
        <v>0.9218079841636424</v>
      </c>
      <c r="U16" s="11">
        <f t="shared" si="11"/>
        <v>0.91909457642312864</v>
      </c>
      <c r="V16" s="11">
        <f t="shared" si="11"/>
        <v>0.91426163892985046</v>
      </c>
      <c r="W16" s="11"/>
    </row>
    <row r="17" spans="2:23">
      <c r="B17" s="135">
        <v>4660</v>
      </c>
      <c r="C17" s="135">
        <v>4759.5</v>
      </c>
      <c r="D17" s="135">
        <v>4686</v>
      </c>
      <c r="E17" s="135">
        <v>4590</v>
      </c>
      <c r="F17" s="135">
        <v>4706</v>
      </c>
      <c r="G17" s="135">
        <v>4503</v>
      </c>
      <c r="H17" s="135">
        <v>4546.5</v>
      </c>
      <c r="I17" s="135">
        <v>4462</v>
      </c>
      <c r="J17" s="135">
        <v>4747</v>
      </c>
      <c r="K17"/>
    </row>
    <row r="18" spans="2:23">
      <c r="B18" s="133"/>
      <c r="C18" s="133"/>
      <c r="D18" s="133"/>
      <c r="E18" s="133"/>
      <c r="F18" s="133"/>
      <c r="G18" s="133"/>
      <c r="H18" s="133"/>
      <c r="I18" s="133"/>
      <c r="J18" s="133"/>
      <c r="K18"/>
      <c r="M18" s="1" t="s">
        <v>116</v>
      </c>
      <c r="N18" s="1" t="str">
        <f>$B$12</f>
        <v>2015-2016</v>
      </c>
      <c r="O18" s="1" t="str">
        <f>$C$12</f>
        <v>2016-2017</v>
      </c>
      <c r="P18" s="1" t="str">
        <f>$D$12</f>
        <v>2017-2018</v>
      </c>
      <c r="Q18" s="1" t="str">
        <f>$E$12</f>
        <v>2018-2019</v>
      </c>
      <c r="R18" s="1" t="str">
        <f>$F$12</f>
        <v>2019-2020</v>
      </c>
      <c r="S18" s="1" t="str">
        <f>$G$12</f>
        <v>2020-2021</v>
      </c>
      <c r="T18" s="1" t="str">
        <f>$H$12</f>
        <v>2021-2022</v>
      </c>
      <c r="U18" s="1" t="str">
        <f>$I$12</f>
        <v>2022-2023</v>
      </c>
      <c r="V18" s="1" t="str">
        <f>$J$12</f>
        <v>2023-2024</v>
      </c>
      <c r="W18" s="1"/>
    </row>
    <row r="19" spans="2:23">
      <c r="B19" s="8">
        <v>75.5</v>
      </c>
      <c r="C19" s="8">
        <v>110</v>
      </c>
      <c r="D19" s="8">
        <v>27</v>
      </c>
      <c r="E19" s="8">
        <v>114</v>
      </c>
      <c r="F19" s="8">
        <v>33</v>
      </c>
      <c r="G19" s="8">
        <v>193</v>
      </c>
      <c r="H19" s="8">
        <v>205</v>
      </c>
      <c r="I19" s="8">
        <v>82</v>
      </c>
      <c r="J19" s="8">
        <v>195</v>
      </c>
      <c r="K19"/>
      <c r="N19" s="11">
        <f t="shared" ref="N19" si="12">B19/B22</f>
        <v>1.0631556713370415E-2</v>
      </c>
      <c r="O19" s="11">
        <f t="shared" ref="O19:V19" si="13">C19/C22</f>
        <v>1.5736766809728183E-2</v>
      </c>
      <c r="P19" s="11">
        <f t="shared" si="13"/>
        <v>4.0106951871657758E-3</v>
      </c>
      <c r="Q19" s="11">
        <f t="shared" si="13"/>
        <v>1.6735173223722841E-2</v>
      </c>
      <c r="R19" s="11">
        <f t="shared" si="13"/>
        <v>5.0738007380073799E-3</v>
      </c>
      <c r="S19" s="11">
        <f t="shared" si="13"/>
        <v>3.0369787568843429E-2</v>
      </c>
      <c r="T19" s="11">
        <f t="shared" si="13"/>
        <v>3.2339485723300206E-2</v>
      </c>
      <c r="U19" s="11">
        <f t="shared" si="13"/>
        <v>1.3449237329834345E-2</v>
      </c>
      <c r="V19" s="11">
        <f t="shared" si="13"/>
        <v>2.9336542801263729E-2</v>
      </c>
      <c r="W19" s="11"/>
    </row>
    <row r="20" spans="2:23">
      <c r="B20" s="8">
        <v>206</v>
      </c>
      <c r="C20" s="8">
        <v>199</v>
      </c>
      <c r="D20" s="8">
        <v>183</v>
      </c>
      <c r="E20" s="8">
        <v>183</v>
      </c>
      <c r="F20" s="8">
        <v>182</v>
      </c>
      <c r="G20" s="8">
        <v>172</v>
      </c>
      <c r="H20" s="8">
        <v>227</v>
      </c>
      <c r="I20" s="8">
        <v>243</v>
      </c>
      <c r="J20" s="8">
        <v>270</v>
      </c>
      <c r="K20"/>
      <c r="N20" s="11">
        <f t="shared" ref="N20" si="14">B20/B22</f>
        <v>2.9007956065619938E-2</v>
      </c>
      <c r="O20" s="11">
        <f t="shared" ref="O20:V20" si="15">C20/C22</f>
        <v>2.8469241773962803E-2</v>
      </c>
      <c r="P20" s="11">
        <f t="shared" si="15"/>
        <v>2.7183600713012478E-2</v>
      </c>
      <c r="Q20" s="11">
        <f t="shared" si="15"/>
        <v>2.6864357017028773E-2</v>
      </c>
      <c r="R20" s="11">
        <f t="shared" si="15"/>
        <v>2.7982779827798277E-2</v>
      </c>
      <c r="S20" s="11">
        <f t="shared" si="15"/>
        <v>2.7065302911093627E-2</v>
      </c>
      <c r="T20" s="11">
        <f t="shared" si="15"/>
        <v>3.5810064678971444E-2</v>
      </c>
      <c r="U20" s="11">
        <f t="shared" si="15"/>
        <v>3.9855666721338362E-2</v>
      </c>
      <c r="V20" s="11">
        <f t="shared" si="15"/>
        <v>4.0619828494057472E-2</v>
      </c>
      <c r="W20" s="11"/>
    </row>
    <row r="21" spans="2:23">
      <c r="B21" s="8">
        <v>6820</v>
      </c>
      <c r="C21" s="8">
        <v>6681</v>
      </c>
      <c r="D21" s="8">
        <v>6522</v>
      </c>
      <c r="E21" s="8">
        <v>6515</v>
      </c>
      <c r="F21" s="8">
        <v>6289</v>
      </c>
      <c r="G21" s="8">
        <v>5990</v>
      </c>
      <c r="H21" s="8">
        <v>5907</v>
      </c>
      <c r="I21" s="8">
        <v>5772</v>
      </c>
      <c r="J21" s="8">
        <v>6182</v>
      </c>
      <c r="K21"/>
      <c r="N21" s="11">
        <f>B21/B22</f>
        <v>0.96036048722100964</v>
      </c>
      <c r="O21" s="11">
        <f>C21/C22</f>
        <v>0.95579399141630905</v>
      </c>
      <c r="P21" s="11">
        <f t="shared" ref="P21:V21" si="16">D21/D22</f>
        <v>0.9688057040998217</v>
      </c>
      <c r="Q21" s="11">
        <f t="shared" si="16"/>
        <v>0.95640046975924842</v>
      </c>
      <c r="R21" s="11">
        <f t="shared" si="16"/>
        <v>0.96694341943419437</v>
      </c>
      <c r="S21" s="11">
        <f t="shared" si="16"/>
        <v>0.94256490952006289</v>
      </c>
      <c r="T21" s="11">
        <f t="shared" si="16"/>
        <v>0.93185044959772834</v>
      </c>
      <c r="U21" s="11">
        <f t="shared" si="16"/>
        <v>0.94669509594882728</v>
      </c>
      <c r="V21" s="11">
        <f t="shared" si="16"/>
        <v>0.93004362870467883</v>
      </c>
      <c r="W21" s="11"/>
    </row>
    <row r="22" spans="2:23">
      <c r="B22" s="135">
        <v>7101.5</v>
      </c>
      <c r="C22" s="135">
        <v>6990</v>
      </c>
      <c r="D22" s="135">
        <v>6732</v>
      </c>
      <c r="E22" s="135">
        <v>6812</v>
      </c>
      <c r="F22" s="135">
        <v>6504</v>
      </c>
      <c r="G22" s="135">
        <v>6355</v>
      </c>
      <c r="H22" s="135">
        <v>6339</v>
      </c>
      <c r="I22" s="135">
        <v>6097</v>
      </c>
      <c r="J22" s="135">
        <v>6647</v>
      </c>
      <c r="K22"/>
    </row>
    <row r="23" spans="2:23">
      <c r="B23" s="133"/>
      <c r="C23" s="133"/>
      <c r="D23" s="133"/>
      <c r="E23" s="133"/>
      <c r="F23" s="133"/>
      <c r="G23" s="133"/>
      <c r="H23" s="133"/>
      <c r="I23" s="133"/>
      <c r="J23" s="133"/>
      <c r="K23"/>
      <c r="M23" s="1" t="s">
        <v>116</v>
      </c>
      <c r="N23" s="1" t="str">
        <f>$B$12</f>
        <v>2015-2016</v>
      </c>
      <c r="O23" s="1" t="str">
        <f>$C$12</f>
        <v>2016-2017</v>
      </c>
      <c r="P23" s="1" t="str">
        <f>$D$12</f>
        <v>2017-2018</v>
      </c>
      <c r="Q23" s="1" t="str">
        <f>$E$12</f>
        <v>2018-2019</v>
      </c>
      <c r="R23" s="1" t="str">
        <f>$F$12</f>
        <v>2019-2020</v>
      </c>
      <c r="S23" s="1" t="str">
        <f>$G$12</f>
        <v>2020-2021</v>
      </c>
      <c r="T23" s="1" t="str">
        <f>$H$12</f>
        <v>2021-2022</v>
      </c>
      <c r="U23" s="1" t="str">
        <f>$I$12</f>
        <v>2022-2023</v>
      </c>
      <c r="V23" s="1" t="str">
        <f>$J$12</f>
        <v>2023-2024</v>
      </c>
      <c r="W23" s="1"/>
    </row>
    <row r="24" spans="2:23">
      <c r="B24" s="8">
        <v>11.5</v>
      </c>
      <c r="C24" s="8">
        <v>0</v>
      </c>
      <c r="D24" s="8">
        <v>13</v>
      </c>
      <c r="E24" s="8">
        <v>0</v>
      </c>
      <c r="F24" s="8">
        <v>31</v>
      </c>
      <c r="G24" s="8">
        <v>91.5</v>
      </c>
      <c r="H24" s="8">
        <v>76.5</v>
      </c>
      <c r="I24" s="8">
        <v>25</v>
      </c>
      <c r="J24" s="8">
        <v>16.5</v>
      </c>
      <c r="K24"/>
      <c r="N24" s="11">
        <f t="shared" ref="N24" si="17">B24/B27</f>
        <v>4.5990801839632077E-3</v>
      </c>
      <c r="O24" s="11">
        <f t="shared" ref="O24:V24" si="18">C24/C27</f>
        <v>0</v>
      </c>
      <c r="P24" s="11">
        <f t="shared" si="18"/>
        <v>5.4736842105263155E-3</v>
      </c>
      <c r="Q24" s="11">
        <f t="shared" si="18"/>
        <v>0</v>
      </c>
      <c r="R24" s="11">
        <f t="shared" si="18"/>
        <v>1.3926325247079964E-2</v>
      </c>
      <c r="S24" s="11">
        <f t="shared" si="18"/>
        <v>3.8006230529595016E-2</v>
      </c>
      <c r="T24" s="11">
        <f t="shared" si="18"/>
        <v>3.3109716511577583E-2</v>
      </c>
      <c r="U24" s="11">
        <f t="shared" si="18"/>
        <v>1.1814744801512287E-2</v>
      </c>
      <c r="V24" s="11">
        <f t="shared" si="18"/>
        <v>7.1166702609445761E-3</v>
      </c>
      <c r="W24" s="11"/>
    </row>
    <row r="25" spans="2:23">
      <c r="B25" s="8">
        <v>79</v>
      </c>
      <c r="C25" s="8">
        <v>83</v>
      </c>
      <c r="D25" s="8">
        <v>84</v>
      </c>
      <c r="E25" s="8">
        <v>72</v>
      </c>
      <c r="F25" s="8">
        <v>54</v>
      </c>
      <c r="G25" s="8">
        <v>69</v>
      </c>
      <c r="H25" s="8">
        <v>69</v>
      </c>
      <c r="I25" s="8">
        <v>115</v>
      </c>
      <c r="J25" s="8">
        <v>113</v>
      </c>
      <c r="K25"/>
      <c r="N25" s="11">
        <f t="shared" ref="N25" si="19">B25/B27</f>
        <v>3.1593681263747252E-2</v>
      </c>
      <c r="O25" s="11">
        <f t="shared" ref="O25:V25" si="20">C25/C27</f>
        <v>3.4468438538205977E-2</v>
      </c>
      <c r="P25" s="11">
        <f t="shared" si="20"/>
        <v>3.5368421052631577E-2</v>
      </c>
      <c r="Q25" s="11">
        <f t="shared" si="20"/>
        <v>3.139991277802006E-2</v>
      </c>
      <c r="R25" s="11">
        <f t="shared" si="20"/>
        <v>2.4258760107816711E-2</v>
      </c>
      <c r="S25" s="11">
        <f t="shared" si="20"/>
        <v>2.866043613707165E-2</v>
      </c>
      <c r="T25" s="11">
        <f t="shared" si="20"/>
        <v>2.986366587318762E-2</v>
      </c>
      <c r="U25" s="11">
        <f t="shared" si="20"/>
        <v>5.434782608695652E-2</v>
      </c>
      <c r="V25" s="11">
        <f t="shared" si="20"/>
        <v>4.8738408453741645E-2</v>
      </c>
      <c r="W25" s="11"/>
    </row>
    <row r="26" spans="2:23">
      <c r="B26" s="8">
        <v>2410</v>
      </c>
      <c r="C26" s="8">
        <v>2325</v>
      </c>
      <c r="D26" s="8">
        <v>2278</v>
      </c>
      <c r="E26" s="8">
        <v>2221</v>
      </c>
      <c r="F26" s="8">
        <v>2141</v>
      </c>
      <c r="G26" s="8">
        <v>2247</v>
      </c>
      <c r="H26" s="8">
        <v>2165</v>
      </c>
      <c r="I26" s="8">
        <v>1976</v>
      </c>
      <c r="J26" s="8">
        <v>2189</v>
      </c>
      <c r="K26"/>
      <c r="N26" s="11">
        <f t="shared" ref="N26" si="21">B26/B27</f>
        <v>0.96380723855228956</v>
      </c>
      <c r="O26" s="11">
        <f t="shared" ref="O26:V26" si="22">C26/C27</f>
        <v>0.96553156146179397</v>
      </c>
      <c r="P26" s="11">
        <f t="shared" si="22"/>
        <v>0.9591578947368421</v>
      </c>
      <c r="Q26" s="11">
        <f t="shared" si="22"/>
        <v>0.96860008722197999</v>
      </c>
      <c r="R26" s="11">
        <f t="shared" si="22"/>
        <v>0.96181491464510327</v>
      </c>
      <c r="S26" s="11">
        <f t="shared" si="22"/>
        <v>0.93333333333333335</v>
      </c>
      <c r="T26" s="11">
        <f t="shared" si="22"/>
        <v>0.93702661761523476</v>
      </c>
      <c r="U26" s="11">
        <f t="shared" si="22"/>
        <v>0.93383742911153123</v>
      </c>
      <c r="V26" s="11">
        <f t="shared" si="22"/>
        <v>0.9441449212853138</v>
      </c>
      <c r="W26" s="11"/>
    </row>
    <row r="27" spans="2:23">
      <c r="B27" s="135">
        <v>2500.5</v>
      </c>
      <c r="C27" s="135">
        <v>2408</v>
      </c>
      <c r="D27" s="135">
        <v>2375</v>
      </c>
      <c r="E27" s="135">
        <v>2293</v>
      </c>
      <c r="F27" s="135">
        <v>2226</v>
      </c>
      <c r="G27" s="135">
        <v>2407.5</v>
      </c>
      <c r="H27" s="135">
        <v>2310.5</v>
      </c>
      <c r="I27" s="135">
        <v>2116</v>
      </c>
      <c r="J27" s="135">
        <v>2318.5</v>
      </c>
      <c r="K27"/>
    </row>
    <row r="28" spans="2:23">
      <c r="B28" s="133"/>
      <c r="C28" s="133"/>
      <c r="D28" s="133"/>
      <c r="E28" s="133"/>
      <c r="F28" s="133"/>
      <c r="G28" s="133"/>
      <c r="H28" s="133"/>
      <c r="I28" s="133"/>
      <c r="J28" s="133"/>
      <c r="K28"/>
      <c r="M28" s="1" t="s">
        <v>116</v>
      </c>
      <c r="N28" s="1" t="str">
        <f>$B$12</f>
        <v>2015-2016</v>
      </c>
      <c r="O28" s="1" t="str">
        <f>$C$12</f>
        <v>2016-2017</v>
      </c>
      <c r="P28" s="1" t="str">
        <f>$D$12</f>
        <v>2017-2018</v>
      </c>
      <c r="Q28" s="1" t="str">
        <f>$E$12</f>
        <v>2018-2019</v>
      </c>
      <c r="R28" s="1" t="str">
        <f>$F$12</f>
        <v>2019-2020</v>
      </c>
      <c r="S28" s="1" t="str">
        <f>$G$12</f>
        <v>2020-2021</v>
      </c>
      <c r="T28" s="1" t="str">
        <f>$H$12</f>
        <v>2021-2022</v>
      </c>
      <c r="U28" s="1" t="str">
        <f>$I$12</f>
        <v>2022-2023</v>
      </c>
      <c r="V28" s="1" t="str">
        <f>$J$12</f>
        <v>2023-2024</v>
      </c>
      <c r="W28" s="1"/>
    </row>
    <row r="29" spans="2:23">
      <c r="B29" s="8">
        <v>173.5</v>
      </c>
      <c r="C29" s="8">
        <v>179</v>
      </c>
      <c r="D29" s="8">
        <v>121.5</v>
      </c>
      <c r="E29" s="8">
        <v>155.5</v>
      </c>
      <c r="F29" s="8">
        <v>74</v>
      </c>
      <c r="G29" s="8">
        <v>269</v>
      </c>
      <c r="H29" s="8">
        <v>177</v>
      </c>
      <c r="I29" s="8">
        <v>19</v>
      </c>
      <c r="J29" s="8">
        <v>0</v>
      </c>
      <c r="K29"/>
      <c r="N29" s="11">
        <f t="shared" ref="N29" si="23">B29/B32</f>
        <v>4.2363569771700645E-2</v>
      </c>
      <c r="O29" s="11">
        <f t="shared" ref="O29:V29" si="24">C29/C32</f>
        <v>4.6325051759834368E-2</v>
      </c>
      <c r="P29" s="11">
        <f t="shared" si="24"/>
        <v>3.1702544031311154E-2</v>
      </c>
      <c r="Q29" s="11">
        <f t="shared" si="24"/>
        <v>3.9272635433766891E-2</v>
      </c>
      <c r="R29" s="11">
        <f t="shared" si="24"/>
        <v>1.9366657942946872E-2</v>
      </c>
      <c r="S29" s="11">
        <f t="shared" si="24"/>
        <v>7.2002141327623129E-2</v>
      </c>
      <c r="T29" s="11">
        <f t="shared" si="24"/>
        <v>4.6444502755182367E-2</v>
      </c>
      <c r="U29" s="11">
        <f t="shared" si="24"/>
        <v>5.3295932678821883E-3</v>
      </c>
      <c r="V29" s="11">
        <f t="shared" si="24"/>
        <v>0</v>
      </c>
      <c r="W29" s="11"/>
    </row>
    <row r="30" spans="2:23">
      <c r="B30" s="8">
        <v>234</v>
      </c>
      <c r="C30" s="8">
        <v>187</v>
      </c>
      <c r="D30" s="8">
        <v>194</v>
      </c>
      <c r="E30" s="8">
        <v>226</v>
      </c>
      <c r="F30" s="8">
        <v>161</v>
      </c>
      <c r="G30" s="8">
        <v>172</v>
      </c>
      <c r="H30" s="8">
        <v>238</v>
      </c>
      <c r="I30" s="8">
        <v>262</v>
      </c>
      <c r="J30" s="8">
        <v>250</v>
      </c>
      <c r="K30"/>
      <c r="N30" s="11">
        <f t="shared" ref="N30" si="25">B30/B32</f>
        <v>5.7135880844829692E-2</v>
      </c>
      <c r="O30" s="11">
        <f t="shared" ref="O30:V30" si="26">C30/C32</f>
        <v>4.8395445134575568E-2</v>
      </c>
      <c r="P30" s="11">
        <f t="shared" si="26"/>
        <v>5.0619699934768426E-2</v>
      </c>
      <c r="Q30" s="11">
        <f t="shared" si="26"/>
        <v>5.7077913878014898E-2</v>
      </c>
      <c r="R30" s="11">
        <f t="shared" si="26"/>
        <v>4.2135566605600631E-2</v>
      </c>
      <c r="S30" s="11">
        <f t="shared" si="26"/>
        <v>4.6038543897216275E-2</v>
      </c>
      <c r="T30" s="11">
        <f t="shared" si="26"/>
        <v>6.2450800314877986E-2</v>
      </c>
      <c r="U30" s="11">
        <f t="shared" si="26"/>
        <v>7.3492286115007008E-2</v>
      </c>
      <c r="V30" s="11">
        <f t="shared" si="26"/>
        <v>6.5376569037656901E-2</v>
      </c>
      <c r="W30" s="11"/>
    </row>
    <row r="31" spans="2:23">
      <c r="B31" s="8">
        <v>3688</v>
      </c>
      <c r="C31" s="8">
        <v>3498</v>
      </c>
      <c r="D31" s="8">
        <v>3517</v>
      </c>
      <c r="E31" s="8">
        <v>3578</v>
      </c>
      <c r="F31" s="8">
        <v>3586</v>
      </c>
      <c r="G31" s="8">
        <v>3295</v>
      </c>
      <c r="H31" s="8">
        <v>3396</v>
      </c>
      <c r="I31" s="8">
        <v>3284</v>
      </c>
      <c r="J31" s="8">
        <v>3574</v>
      </c>
      <c r="K31"/>
      <c r="N31" s="11">
        <f t="shared" ref="N31" si="27">B31/B32</f>
        <v>0.90050054938346968</v>
      </c>
      <c r="O31" s="11">
        <f t="shared" ref="O31:V31" si="28">C31/C32</f>
        <v>0.90527950310559002</v>
      </c>
      <c r="P31" s="11">
        <f t="shared" si="28"/>
        <v>0.91767775603392043</v>
      </c>
      <c r="Q31" s="11">
        <f t="shared" si="28"/>
        <v>0.90364945068821823</v>
      </c>
      <c r="R31" s="11">
        <f t="shared" si="28"/>
        <v>0.93849777545145252</v>
      </c>
      <c r="S31" s="11">
        <f t="shared" si="28"/>
        <v>0.88195931477516065</v>
      </c>
      <c r="T31" s="11">
        <f t="shared" si="28"/>
        <v>0.89110469692993965</v>
      </c>
      <c r="U31" s="11">
        <f t="shared" si="28"/>
        <v>0.9211781206171108</v>
      </c>
      <c r="V31" s="11">
        <f t="shared" si="28"/>
        <v>0.93462343096234313</v>
      </c>
      <c r="W31" s="11"/>
    </row>
    <row r="32" spans="2:23">
      <c r="B32" s="135">
        <v>4095.5</v>
      </c>
      <c r="C32" s="135">
        <v>3864</v>
      </c>
      <c r="D32" s="135">
        <v>3832.5</v>
      </c>
      <c r="E32" s="135">
        <v>3959.5</v>
      </c>
      <c r="F32" s="135">
        <v>3821</v>
      </c>
      <c r="G32" s="135">
        <v>3736</v>
      </c>
      <c r="H32" s="135">
        <v>3811</v>
      </c>
      <c r="I32" s="135">
        <v>3565</v>
      </c>
      <c r="J32" s="135">
        <v>3824</v>
      </c>
      <c r="K32"/>
    </row>
    <row r="33" spans="2:23">
      <c r="B33" s="133"/>
      <c r="C33" s="133"/>
      <c r="D33" s="133"/>
      <c r="E33" s="133"/>
      <c r="F33" s="133"/>
      <c r="G33" s="133"/>
      <c r="H33" s="133"/>
      <c r="I33" s="133"/>
      <c r="J33" s="133"/>
      <c r="K33"/>
      <c r="M33" s="1" t="s">
        <v>116</v>
      </c>
      <c r="N33" s="1" t="str">
        <f>$B$12</f>
        <v>2015-2016</v>
      </c>
      <c r="O33" s="1" t="str">
        <f>$C$12</f>
        <v>2016-2017</v>
      </c>
      <c r="P33" s="1" t="str">
        <f>$D$12</f>
        <v>2017-2018</v>
      </c>
      <c r="Q33" s="1" t="str">
        <f>$E$12</f>
        <v>2018-2019</v>
      </c>
      <c r="R33" s="1" t="str">
        <f>$F$12</f>
        <v>2019-2020</v>
      </c>
      <c r="S33" s="1" t="str">
        <f>$G$12</f>
        <v>2020-2021</v>
      </c>
      <c r="T33" s="1" t="str">
        <f>$H$12</f>
        <v>2021-2022</v>
      </c>
      <c r="U33" s="1" t="str">
        <f>$I$12</f>
        <v>2022-2023</v>
      </c>
      <c r="V33" s="1" t="str">
        <f>$J$12</f>
        <v>2023-2024</v>
      </c>
      <c r="W33" s="1"/>
    </row>
    <row r="34" spans="2:23">
      <c r="B34" s="8">
        <v>145.5</v>
      </c>
      <c r="C34" s="8">
        <v>154.99999999999997</v>
      </c>
      <c r="D34" s="8">
        <v>153.5</v>
      </c>
      <c r="E34" s="8">
        <v>159</v>
      </c>
      <c r="F34" s="8">
        <v>182</v>
      </c>
      <c r="G34" s="8">
        <v>474.5</v>
      </c>
      <c r="H34" s="8">
        <v>343</v>
      </c>
      <c r="I34" s="8">
        <v>283</v>
      </c>
      <c r="J34" s="8">
        <v>291</v>
      </c>
      <c r="K34"/>
      <c r="N34" s="11">
        <f t="shared" ref="N34" si="29">B34/B37</f>
        <v>2.2351947154159307E-2</v>
      </c>
      <c r="O34" s="11">
        <f t="shared" ref="O34:V34" si="30">C34/C37</f>
        <v>2.4405605416469842E-2</v>
      </c>
      <c r="P34" s="11">
        <f t="shared" si="30"/>
        <v>2.4554107014316564E-2</v>
      </c>
      <c r="Q34" s="11">
        <f t="shared" si="30"/>
        <v>2.5728155339805825E-2</v>
      </c>
      <c r="R34" s="11">
        <f t="shared" si="30"/>
        <v>2.9302849782643695E-2</v>
      </c>
      <c r="S34" s="11">
        <f t="shared" si="30"/>
        <v>7.902406528437006E-2</v>
      </c>
      <c r="T34" s="11">
        <f t="shared" si="30"/>
        <v>5.8863909387334823E-2</v>
      </c>
      <c r="U34" s="11">
        <f t="shared" si="30"/>
        <v>4.7451374916163649E-2</v>
      </c>
      <c r="V34" s="11">
        <f t="shared" si="30"/>
        <v>4.8075334544853791E-2</v>
      </c>
      <c r="W34" s="11"/>
    </row>
    <row r="35" spans="2:23">
      <c r="B35" s="8">
        <v>285</v>
      </c>
      <c r="C35" s="8">
        <v>328</v>
      </c>
      <c r="D35" s="8">
        <v>341</v>
      </c>
      <c r="E35" s="8">
        <v>305</v>
      </c>
      <c r="F35" s="8">
        <v>304</v>
      </c>
      <c r="G35" s="8">
        <v>352</v>
      </c>
      <c r="H35" s="8">
        <v>372</v>
      </c>
      <c r="I35" s="8">
        <v>427</v>
      </c>
      <c r="J35" s="8">
        <v>431</v>
      </c>
      <c r="K35"/>
      <c r="N35" s="11">
        <f t="shared" ref="N35" si="31">B35/B37</f>
        <v>4.3782164528765648E-2</v>
      </c>
      <c r="O35" s="11">
        <f t="shared" ref="O35:V35" si="32">C35/C37</f>
        <v>5.1645410171626514E-2</v>
      </c>
      <c r="P35" s="11">
        <f t="shared" si="32"/>
        <v>5.4546908741901941E-2</v>
      </c>
      <c r="Q35" s="11">
        <f t="shared" si="32"/>
        <v>4.9352750809061485E-2</v>
      </c>
      <c r="R35" s="11">
        <f t="shared" si="32"/>
        <v>4.89454194171631E-2</v>
      </c>
      <c r="S35" s="11">
        <f t="shared" si="32"/>
        <v>5.8622699641935214E-2</v>
      </c>
      <c r="T35" s="11">
        <f t="shared" si="32"/>
        <v>6.384074137635147E-2</v>
      </c>
      <c r="U35" s="11">
        <f t="shared" si="32"/>
        <v>7.1596244131455405E-2</v>
      </c>
      <c r="V35" s="11">
        <f t="shared" si="32"/>
        <v>7.1204361473649433E-2</v>
      </c>
      <c r="W35" s="11"/>
    </row>
    <row r="36" spans="2:23">
      <c r="B36" s="8">
        <v>6079</v>
      </c>
      <c r="C36" s="8">
        <v>5868</v>
      </c>
      <c r="D36" s="8">
        <v>5757</v>
      </c>
      <c r="E36" s="8">
        <v>5716</v>
      </c>
      <c r="F36" s="8">
        <v>5725</v>
      </c>
      <c r="G36" s="8">
        <v>5178</v>
      </c>
      <c r="H36" s="8">
        <v>5112</v>
      </c>
      <c r="I36" s="8">
        <v>5254</v>
      </c>
      <c r="J36" s="8">
        <v>5331</v>
      </c>
      <c r="K36"/>
      <c r="N36" s="11">
        <f t="shared" ref="N36" si="33">B36/B37</f>
        <v>0.93386588831707507</v>
      </c>
      <c r="O36" s="11">
        <f t="shared" ref="O36:T36" si="34">C36/C37</f>
        <v>0.92394898441190365</v>
      </c>
      <c r="P36" s="11">
        <f t="shared" si="34"/>
        <v>0.92089898424378147</v>
      </c>
      <c r="Q36" s="11">
        <f t="shared" si="34"/>
        <v>0.92491909385113269</v>
      </c>
      <c r="R36" s="11">
        <f t="shared" si="34"/>
        <v>0.92175173080019324</v>
      </c>
      <c r="S36" s="11">
        <f t="shared" si="34"/>
        <v>0.86235323507369477</v>
      </c>
      <c r="T36" s="11">
        <f t="shared" si="34"/>
        <v>0.87729534923631369</v>
      </c>
      <c r="U36" s="11">
        <f>I36/I37</f>
        <v>0.88095238095238093</v>
      </c>
      <c r="V36" s="11">
        <f>J36/J37</f>
        <v>0.88072030398149681</v>
      </c>
      <c r="W36" s="11"/>
    </row>
    <row r="37" spans="2:23">
      <c r="B37" s="135">
        <v>6509.5</v>
      </c>
      <c r="C37" s="135">
        <v>6351</v>
      </c>
      <c r="D37" s="135">
        <v>6251.5</v>
      </c>
      <c r="E37" s="135">
        <v>6180</v>
      </c>
      <c r="F37" s="135">
        <v>6211</v>
      </c>
      <c r="G37" s="135">
        <v>6004.5</v>
      </c>
      <c r="H37" s="135">
        <v>5827</v>
      </c>
      <c r="I37" s="135">
        <v>5964</v>
      </c>
      <c r="J37" s="135">
        <v>6053</v>
      </c>
      <c r="K37"/>
    </row>
    <row r="38" spans="2:23">
      <c r="B38" s="133"/>
      <c r="C38" s="133"/>
      <c r="D38" s="133"/>
      <c r="E38" s="133"/>
      <c r="F38" s="133"/>
      <c r="G38" s="133"/>
      <c r="H38" s="133"/>
      <c r="I38" s="133"/>
      <c r="J38" s="133"/>
      <c r="K38"/>
      <c r="M38" s="1" t="s">
        <v>116</v>
      </c>
      <c r="N38" s="1" t="str">
        <f>$B$12</f>
        <v>2015-2016</v>
      </c>
      <c r="O38" s="1" t="str">
        <f>$C$12</f>
        <v>2016-2017</v>
      </c>
      <c r="P38" s="1" t="str">
        <f>$D$12</f>
        <v>2017-2018</v>
      </c>
      <c r="Q38" s="1" t="str">
        <f>$E$12</f>
        <v>2018-2019</v>
      </c>
      <c r="R38" s="1" t="str">
        <f>$F$12</f>
        <v>2019-2020</v>
      </c>
      <c r="S38" s="1" t="str">
        <f>$G$12</f>
        <v>2020-2021</v>
      </c>
      <c r="T38" s="1" t="str">
        <f>$H$12</f>
        <v>2021-2022</v>
      </c>
      <c r="U38" s="1" t="str">
        <f>$I$12</f>
        <v>2022-2023</v>
      </c>
      <c r="V38" s="1" t="str">
        <f>$J$12</f>
        <v>2023-2024</v>
      </c>
      <c r="W38" s="1"/>
    </row>
    <row r="39" spans="2:23">
      <c r="B39" s="8">
        <v>417</v>
      </c>
      <c r="C39" s="8">
        <v>412.99999999999994</v>
      </c>
      <c r="D39" s="8">
        <v>402</v>
      </c>
      <c r="E39" s="8">
        <v>401</v>
      </c>
      <c r="F39" s="8">
        <v>411</v>
      </c>
      <c r="G39" s="8">
        <v>829</v>
      </c>
      <c r="H39" s="8">
        <v>627</v>
      </c>
      <c r="I39" s="8">
        <v>541.5</v>
      </c>
      <c r="J39" s="8">
        <v>451.99999999999994</v>
      </c>
      <c r="K39"/>
      <c r="N39" s="11">
        <f t="shared" ref="N39" si="35">B39/B42</f>
        <v>1.5592865422727442E-2</v>
      </c>
      <c r="O39" s="11">
        <f t="shared" ref="O39:V39" si="36">C39/C42</f>
        <v>1.5351447793926326E-2</v>
      </c>
      <c r="P39" s="11">
        <f t="shared" si="36"/>
        <v>1.5224965914255416E-2</v>
      </c>
      <c r="Q39" s="11">
        <f t="shared" si="36"/>
        <v>1.5411222136817832E-2</v>
      </c>
      <c r="R39" s="11">
        <f t="shared" si="36"/>
        <v>1.6025266112995672E-2</v>
      </c>
      <c r="S39" s="11">
        <f t="shared" si="36"/>
        <v>3.2560879811468969E-2</v>
      </c>
      <c r="T39" s="11">
        <f t="shared" si="36"/>
        <v>2.5163542962635951E-2</v>
      </c>
      <c r="U39" s="11">
        <f t="shared" si="36"/>
        <v>2.2511380406992455E-2</v>
      </c>
      <c r="V39" s="11">
        <f t="shared" si="36"/>
        <v>1.8064825546540902E-2</v>
      </c>
      <c r="W39" s="11"/>
    </row>
    <row r="40" spans="2:23">
      <c r="B40" s="8">
        <v>2914</v>
      </c>
      <c r="C40" s="8">
        <v>2927</v>
      </c>
      <c r="D40" s="8">
        <v>2966</v>
      </c>
      <c r="E40" s="8">
        <v>2812</v>
      </c>
      <c r="F40" s="8">
        <v>2360</v>
      </c>
      <c r="G40" s="8">
        <v>2534</v>
      </c>
      <c r="H40" s="8">
        <v>3150</v>
      </c>
      <c r="I40" s="8">
        <v>3236</v>
      </c>
      <c r="J40" s="8">
        <v>3092</v>
      </c>
      <c r="K40"/>
      <c r="N40" s="11">
        <f t="shared" ref="N40" si="37">B40/B42</f>
        <v>0.10896309314586995</v>
      </c>
      <c r="O40" s="11">
        <f t="shared" ref="O40:V40" si="38">C40/C42</f>
        <v>0.10879827528528417</v>
      </c>
      <c r="P40" s="11">
        <f t="shared" si="38"/>
        <v>0.11233146492955613</v>
      </c>
      <c r="Q40" s="11">
        <f t="shared" si="38"/>
        <v>0.10807071483474251</v>
      </c>
      <c r="R40" s="11">
        <f t="shared" si="38"/>
        <v>9.2018559675595593E-2</v>
      </c>
      <c r="S40" s="11">
        <f t="shared" si="38"/>
        <v>9.9528672427336998E-2</v>
      </c>
      <c r="T40" s="11">
        <f t="shared" si="38"/>
        <v>0.12641971344864952</v>
      </c>
      <c r="U40" s="11">
        <f t="shared" si="38"/>
        <v>0.13452784302313497</v>
      </c>
      <c r="V40" s="11">
        <f t="shared" si="38"/>
        <v>0.12357619599536389</v>
      </c>
      <c r="W40" s="11"/>
    </row>
    <row r="41" spans="2:23">
      <c r="B41" s="8">
        <v>23412</v>
      </c>
      <c r="C41" s="8">
        <v>23563</v>
      </c>
      <c r="D41" s="8">
        <v>23036</v>
      </c>
      <c r="E41" s="8">
        <v>22807</v>
      </c>
      <c r="F41" s="8">
        <v>22876</v>
      </c>
      <c r="G41" s="8">
        <v>22097</v>
      </c>
      <c r="H41" s="8">
        <v>21140</v>
      </c>
      <c r="I41" s="8">
        <v>20277</v>
      </c>
      <c r="J41" s="8">
        <v>21477</v>
      </c>
      <c r="K41"/>
      <c r="N41" s="11">
        <f t="shared" ref="N41" si="39">B41/B42</f>
        <v>0.87544404143140264</v>
      </c>
      <c r="O41" s="11">
        <f t="shared" ref="O41:V41" si="40">C41/C42</f>
        <v>0.87585027692078954</v>
      </c>
      <c r="P41" s="11">
        <f t="shared" si="40"/>
        <v>0.87244356915618848</v>
      </c>
      <c r="Q41" s="11">
        <f t="shared" si="40"/>
        <v>0.87651806302843971</v>
      </c>
      <c r="R41" s="11">
        <f t="shared" si="40"/>
        <v>0.89195617421140871</v>
      </c>
      <c r="S41" s="11">
        <f t="shared" si="40"/>
        <v>0.86791044776119408</v>
      </c>
      <c r="T41" s="11">
        <f t="shared" si="40"/>
        <v>0.84841674358871455</v>
      </c>
      <c r="U41" s="11">
        <f t="shared" si="40"/>
        <v>0.84296077656987256</v>
      </c>
      <c r="V41" s="11">
        <f t="shared" si="40"/>
        <v>0.85835897845809517</v>
      </c>
      <c r="W41" s="11"/>
    </row>
    <row r="42" spans="2:23">
      <c r="B42" s="135">
        <v>26743</v>
      </c>
      <c r="C42" s="135">
        <v>26903</v>
      </c>
      <c r="D42" s="135">
        <v>26404</v>
      </c>
      <c r="E42" s="135">
        <v>26020</v>
      </c>
      <c r="F42" s="135">
        <v>25647</v>
      </c>
      <c r="G42" s="135">
        <v>25460</v>
      </c>
      <c r="H42" s="135">
        <v>24917</v>
      </c>
      <c r="I42" s="135">
        <v>24054.5</v>
      </c>
      <c r="J42" s="135">
        <v>25021</v>
      </c>
      <c r="K42"/>
    </row>
    <row r="43" spans="2:23">
      <c r="B43" s="133"/>
      <c r="C43" s="133"/>
      <c r="D43" s="133"/>
      <c r="E43" s="133"/>
      <c r="F43" s="133"/>
      <c r="G43" s="133"/>
      <c r="H43" s="133"/>
      <c r="I43" s="133"/>
      <c r="J43" s="133"/>
      <c r="K43"/>
      <c r="M43" s="1" t="s">
        <v>116</v>
      </c>
      <c r="N43" s="1" t="str">
        <f>$B$12</f>
        <v>2015-2016</v>
      </c>
      <c r="O43" s="1" t="str">
        <f>$C$12</f>
        <v>2016-2017</v>
      </c>
      <c r="P43" s="1" t="str">
        <f>$D$12</f>
        <v>2017-2018</v>
      </c>
      <c r="Q43" s="1" t="str">
        <f>$E$12</f>
        <v>2018-2019</v>
      </c>
      <c r="R43" s="1" t="str">
        <f>$F$12</f>
        <v>2019-2020</v>
      </c>
      <c r="S43" s="1" t="str">
        <f>$G$12</f>
        <v>2020-2021</v>
      </c>
      <c r="T43" s="1" t="str">
        <f>$H$12</f>
        <v>2021-2022</v>
      </c>
      <c r="U43" s="1" t="str">
        <f>$I$12</f>
        <v>2022-2023</v>
      </c>
      <c r="V43" s="1" t="str">
        <f>$J$12</f>
        <v>2023-2024</v>
      </c>
      <c r="W43" s="1"/>
    </row>
    <row r="44" spans="2:23">
      <c r="B44" s="8">
        <v>17.5</v>
      </c>
      <c r="C44" s="8">
        <v>7.5</v>
      </c>
      <c r="D44" s="8">
        <v>0</v>
      </c>
      <c r="E44" s="8">
        <v>17.5</v>
      </c>
      <c r="F44" s="8">
        <v>25</v>
      </c>
      <c r="G44" s="8">
        <v>45</v>
      </c>
      <c r="H44" s="8">
        <v>40</v>
      </c>
      <c r="I44" s="8">
        <v>37.5</v>
      </c>
      <c r="J44" s="8">
        <v>26</v>
      </c>
      <c r="K44"/>
      <c r="N44" s="11">
        <f t="shared" ref="N44" si="41">B44/B47</f>
        <v>2.2950819672131147E-2</v>
      </c>
      <c r="O44" s="11">
        <f t="shared" ref="O44:V44" si="42">C44/C47</f>
        <v>9.0090090090090089E-3</v>
      </c>
      <c r="P44" s="11">
        <f t="shared" si="42"/>
        <v>0</v>
      </c>
      <c r="Q44" s="11">
        <f t="shared" si="42"/>
        <v>2.0196191575302943E-2</v>
      </c>
      <c r="R44" s="11">
        <f t="shared" si="42"/>
        <v>3.1133250311332503E-2</v>
      </c>
      <c r="S44" s="11">
        <f t="shared" si="42"/>
        <v>5.0561797752808987E-2</v>
      </c>
      <c r="T44" s="11">
        <f t="shared" si="42"/>
        <v>4.4543429844097995E-2</v>
      </c>
      <c r="U44" s="11">
        <f t="shared" si="42"/>
        <v>4.6097111247695145E-2</v>
      </c>
      <c r="V44" s="11">
        <f t="shared" si="42"/>
        <v>2.8824833702882482E-2</v>
      </c>
      <c r="W44" s="11"/>
    </row>
    <row r="45" spans="2:23">
      <c r="B45" s="8">
        <v>16</v>
      </c>
      <c r="C45" s="8">
        <v>14</v>
      </c>
      <c r="D45" s="8">
        <v>15</v>
      </c>
      <c r="E45" s="8">
        <v>25</v>
      </c>
      <c r="F45" s="8">
        <v>18</v>
      </c>
      <c r="G45" s="8">
        <v>11</v>
      </c>
      <c r="H45" s="8">
        <v>23</v>
      </c>
      <c r="I45" s="8">
        <v>23</v>
      </c>
      <c r="J45" s="8">
        <v>25</v>
      </c>
      <c r="K45"/>
      <c r="N45" s="11">
        <f t="shared" ref="N45" si="43">B45/B47</f>
        <v>2.0983606557377049E-2</v>
      </c>
      <c r="O45" s="11">
        <f t="shared" ref="O45:V45" si="44">C45/C47</f>
        <v>1.6816816816816817E-2</v>
      </c>
      <c r="P45" s="11">
        <f t="shared" si="44"/>
        <v>1.9305019305019305E-2</v>
      </c>
      <c r="Q45" s="11">
        <f t="shared" si="44"/>
        <v>2.8851702250432775E-2</v>
      </c>
      <c r="R45" s="11">
        <f t="shared" si="44"/>
        <v>2.2415940224159402E-2</v>
      </c>
      <c r="S45" s="11">
        <f t="shared" si="44"/>
        <v>1.2359550561797753E-2</v>
      </c>
      <c r="T45" s="11">
        <f t="shared" si="44"/>
        <v>2.5612472160356347E-2</v>
      </c>
      <c r="U45" s="11">
        <f t="shared" si="44"/>
        <v>2.8272894898586354E-2</v>
      </c>
      <c r="V45" s="11">
        <f t="shared" si="44"/>
        <v>2.771618625277162E-2</v>
      </c>
      <c r="W45" s="11"/>
    </row>
    <row r="46" spans="2:23">
      <c r="B46" s="8">
        <v>729</v>
      </c>
      <c r="C46" s="8">
        <v>811</v>
      </c>
      <c r="D46" s="8">
        <v>762</v>
      </c>
      <c r="E46" s="8">
        <v>824</v>
      </c>
      <c r="F46" s="8">
        <v>760</v>
      </c>
      <c r="G46" s="8">
        <v>834</v>
      </c>
      <c r="H46" s="8">
        <v>835</v>
      </c>
      <c r="I46" s="8">
        <v>753</v>
      </c>
      <c r="J46" s="8">
        <v>851</v>
      </c>
      <c r="K46"/>
      <c r="N46" s="11">
        <f t="shared" ref="N46" si="45">B46/B47</f>
        <v>0.95606557377049184</v>
      </c>
      <c r="O46" s="11">
        <f t="shared" ref="O46:V46" si="46">C46/C47</f>
        <v>0.97417417417417418</v>
      </c>
      <c r="P46" s="11">
        <f t="shared" si="46"/>
        <v>0.98069498069498073</v>
      </c>
      <c r="Q46" s="11">
        <f t="shared" si="46"/>
        <v>0.95095210617426429</v>
      </c>
      <c r="R46" s="11">
        <f t="shared" si="46"/>
        <v>0.9464508094645081</v>
      </c>
      <c r="S46" s="11">
        <f t="shared" si="46"/>
        <v>0.93707865168539328</v>
      </c>
      <c r="T46" s="11">
        <f t="shared" si="46"/>
        <v>0.92984409799554568</v>
      </c>
      <c r="U46" s="11">
        <f t="shared" si="46"/>
        <v>0.92562999385371847</v>
      </c>
      <c r="V46" s="11">
        <f t="shared" si="46"/>
        <v>0.94345898004434592</v>
      </c>
      <c r="W46" s="11"/>
    </row>
    <row r="47" spans="2:23">
      <c r="B47" s="135">
        <v>762.5</v>
      </c>
      <c r="C47" s="135">
        <v>832.5</v>
      </c>
      <c r="D47" s="135">
        <v>777</v>
      </c>
      <c r="E47" s="135">
        <v>866.5</v>
      </c>
      <c r="F47" s="135">
        <v>803</v>
      </c>
      <c r="G47" s="135">
        <v>890</v>
      </c>
      <c r="H47" s="135">
        <v>898</v>
      </c>
      <c r="I47" s="135">
        <v>813.5</v>
      </c>
      <c r="J47" s="135">
        <v>902</v>
      </c>
      <c r="K47"/>
      <c r="M47" s="1"/>
      <c r="N47" s="1"/>
      <c r="O47" s="1"/>
      <c r="P47" s="1"/>
      <c r="Q47" s="1"/>
      <c r="R47" s="1"/>
      <c r="S47" s="1"/>
      <c r="T47" s="1"/>
      <c r="U47" s="1"/>
      <c r="V47" s="1"/>
      <c r="W47" s="1"/>
    </row>
    <row r="48" spans="2:23">
      <c r="B48" s="133"/>
      <c r="C48" s="133"/>
      <c r="D48" s="133"/>
      <c r="E48" s="133"/>
      <c r="F48" s="133"/>
      <c r="G48" s="133"/>
      <c r="H48" s="133"/>
      <c r="I48" s="133"/>
      <c r="J48" s="133"/>
      <c r="K48"/>
      <c r="M48" s="1" t="s">
        <v>116</v>
      </c>
      <c r="N48" s="1" t="str">
        <f>$B$12</f>
        <v>2015-2016</v>
      </c>
      <c r="O48" s="1" t="str">
        <f>$C$12</f>
        <v>2016-2017</v>
      </c>
      <c r="P48" s="1" t="str">
        <f>$D$12</f>
        <v>2017-2018</v>
      </c>
      <c r="Q48" s="1" t="str">
        <f>$E$12</f>
        <v>2018-2019</v>
      </c>
      <c r="R48" s="1" t="str">
        <f>$F$12</f>
        <v>2019-2020</v>
      </c>
      <c r="S48" s="1" t="str">
        <f>$G$12</f>
        <v>2020-2021</v>
      </c>
      <c r="T48" s="1" t="str">
        <f>$H$12</f>
        <v>2021-2022</v>
      </c>
      <c r="U48" s="1" t="str">
        <f>$I$12</f>
        <v>2022-2023</v>
      </c>
      <c r="V48" s="1" t="str">
        <f>$J$12</f>
        <v>2023-2024</v>
      </c>
      <c r="W48" s="1"/>
    </row>
    <row r="49" spans="2:23">
      <c r="B49" s="8">
        <v>276</v>
      </c>
      <c r="C49" s="8">
        <v>290</v>
      </c>
      <c r="D49" s="8">
        <v>290</v>
      </c>
      <c r="E49" s="8">
        <v>274.5</v>
      </c>
      <c r="F49" s="8">
        <v>306</v>
      </c>
      <c r="G49" s="8">
        <v>664.5</v>
      </c>
      <c r="H49" s="8">
        <v>473</v>
      </c>
      <c r="I49" s="8">
        <v>428</v>
      </c>
      <c r="J49" s="8">
        <v>400</v>
      </c>
      <c r="K49"/>
      <c r="N49" s="11">
        <f t="shared" ref="N49" si="47">B49/B52</f>
        <v>2.4353657460513545E-2</v>
      </c>
      <c r="O49" s="11">
        <f t="shared" ref="O49:V49" si="48">C49/C52</f>
        <v>2.536295259751618E-2</v>
      </c>
      <c r="P49" s="11">
        <f t="shared" si="48"/>
        <v>2.5934537649794313E-2</v>
      </c>
      <c r="Q49" s="11">
        <f t="shared" si="48"/>
        <v>2.41435419323629E-2</v>
      </c>
      <c r="R49" s="11">
        <f t="shared" si="48"/>
        <v>2.7038967924361581E-2</v>
      </c>
      <c r="S49" s="11">
        <f t="shared" si="48"/>
        <v>5.9991874689658282E-2</v>
      </c>
      <c r="T49" s="11">
        <f t="shared" si="48"/>
        <v>4.149122807017544E-2</v>
      </c>
      <c r="U49" s="11">
        <f t="shared" si="48"/>
        <v>3.8894947291893855E-2</v>
      </c>
      <c r="V49" s="11">
        <f t="shared" si="48"/>
        <v>3.4240712206813899E-2</v>
      </c>
      <c r="W49" s="11"/>
    </row>
    <row r="50" spans="2:23">
      <c r="B50" s="8">
        <v>584</v>
      </c>
      <c r="C50" s="8">
        <v>567</v>
      </c>
      <c r="D50" s="8">
        <v>574</v>
      </c>
      <c r="E50" s="8">
        <v>614</v>
      </c>
      <c r="F50" s="8">
        <v>546</v>
      </c>
      <c r="G50" s="8">
        <v>538</v>
      </c>
      <c r="H50" s="8">
        <v>725</v>
      </c>
      <c r="I50" s="8">
        <v>709</v>
      </c>
      <c r="J50" s="8">
        <v>785</v>
      </c>
      <c r="K50"/>
      <c r="N50" s="11">
        <f t="shared" ref="N50" si="49">B50/B52</f>
        <v>5.1530927380217063E-2</v>
      </c>
      <c r="O50" s="11">
        <f t="shared" ref="O50:V50" si="50">C50/C52</f>
        <v>4.9588945251005774E-2</v>
      </c>
      <c r="P50" s="11">
        <f t="shared" si="50"/>
        <v>5.1332498658558399E-2</v>
      </c>
      <c r="Q50" s="11">
        <f t="shared" si="50"/>
        <v>5.4004133866924667E-2</v>
      </c>
      <c r="R50" s="11">
        <f t="shared" si="50"/>
        <v>4.8246001590527526E-2</v>
      </c>
      <c r="S50" s="11">
        <f t="shared" si="50"/>
        <v>4.8571299598248546E-2</v>
      </c>
      <c r="T50" s="11">
        <f t="shared" si="50"/>
        <v>6.3596491228070179E-2</v>
      </c>
      <c r="U50" s="11">
        <f t="shared" si="50"/>
        <v>6.4431115957833518E-2</v>
      </c>
      <c r="V50" s="11">
        <f t="shared" si="50"/>
        <v>6.7197397705872283E-2</v>
      </c>
      <c r="W50" s="11"/>
    </row>
    <row r="51" spans="2:23">
      <c r="B51" s="8">
        <v>10473</v>
      </c>
      <c r="C51" s="8">
        <v>10577</v>
      </c>
      <c r="D51" s="8">
        <v>10318</v>
      </c>
      <c r="E51" s="8">
        <v>10481</v>
      </c>
      <c r="F51" s="8">
        <v>10465</v>
      </c>
      <c r="G51" s="8">
        <v>9874</v>
      </c>
      <c r="H51" s="8">
        <v>10202</v>
      </c>
      <c r="I51" s="8">
        <v>9867</v>
      </c>
      <c r="J51" s="8">
        <v>10497</v>
      </c>
      <c r="K51"/>
      <c r="N51" s="11">
        <f t="shared" ref="N51" si="51">B51/B52</f>
        <v>0.92411541515926943</v>
      </c>
      <c r="O51" s="11">
        <f t="shared" ref="O51:V51" si="52">C51/C52</f>
        <v>0.92504810215147804</v>
      </c>
      <c r="P51" s="11">
        <f t="shared" si="52"/>
        <v>0.92273296369164726</v>
      </c>
      <c r="Q51" s="11">
        <f t="shared" si="52"/>
        <v>0.92185232420071239</v>
      </c>
      <c r="R51" s="11">
        <f t="shared" si="52"/>
        <v>0.92471503048511094</v>
      </c>
      <c r="S51" s="11">
        <f t="shared" si="52"/>
        <v>0.89143682571209315</v>
      </c>
      <c r="T51" s="11">
        <f t="shared" si="52"/>
        <v>0.89491228070175444</v>
      </c>
      <c r="U51" s="11">
        <f t="shared" si="52"/>
        <v>0.89667393675027263</v>
      </c>
      <c r="V51" s="11">
        <f t="shared" si="52"/>
        <v>0.8985618900873138</v>
      </c>
      <c r="W51" s="11"/>
    </row>
    <row r="52" spans="2:23">
      <c r="B52" s="135">
        <v>11333</v>
      </c>
      <c r="C52" s="135">
        <v>11434</v>
      </c>
      <c r="D52" s="135">
        <v>11182</v>
      </c>
      <c r="E52" s="135">
        <v>11369.5</v>
      </c>
      <c r="F52" s="135">
        <v>11317</v>
      </c>
      <c r="G52" s="135">
        <v>11076.5</v>
      </c>
      <c r="H52" s="135">
        <v>11400</v>
      </c>
      <c r="I52" s="135">
        <v>11004</v>
      </c>
      <c r="J52" s="135">
        <v>11682</v>
      </c>
      <c r="K52"/>
      <c r="M52" s="1"/>
      <c r="N52" s="1"/>
      <c r="O52" s="1"/>
      <c r="P52" s="1"/>
      <c r="Q52" s="1"/>
      <c r="R52" s="1"/>
      <c r="S52" s="1"/>
      <c r="T52" s="1"/>
      <c r="U52" s="1"/>
      <c r="V52" s="1"/>
      <c r="W52" s="1"/>
    </row>
    <row r="53" spans="2:23">
      <c r="B53" s="133"/>
      <c r="C53" s="133"/>
      <c r="D53" s="133"/>
      <c r="E53" s="133"/>
      <c r="F53" s="133"/>
      <c r="G53" s="133"/>
      <c r="H53" s="133"/>
      <c r="I53" s="133"/>
      <c r="J53" s="133"/>
      <c r="K53"/>
      <c r="M53" s="1" t="s">
        <v>116</v>
      </c>
      <c r="N53" s="1" t="str">
        <f>$B$12</f>
        <v>2015-2016</v>
      </c>
      <c r="O53" s="1" t="str">
        <f>$C$12</f>
        <v>2016-2017</v>
      </c>
      <c r="P53" s="1" t="str">
        <f>$D$12</f>
        <v>2017-2018</v>
      </c>
      <c r="Q53" s="1" t="str">
        <f>$E$12</f>
        <v>2018-2019</v>
      </c>
      <c r="R53" s="1" t="str">
        <f>$F$12</f>
        <v>2019-2020</v>
      </c>
      <c r="S53" s="1" t="str">
        <f>$G$12</f>
        <v>2020-2021</v>
      </c>
      <c r="T53" s="1" t="str">
        <f>$H$12</f>
        <v>2021-2022</v>
      </c>
      <c r="U53" s="1" t="str">
        <f>$I$12</f>
        <v>2022-2023</v>
      </c>
      <c r="V53" s="1" t="str">
        <f>$J$12</f>
        <v>2023-2024</v>
      </c>
      <c r="W53" s="1"/>
    </row>
    <row r="54" spans="2:23">
      <c r="B54" s="8">
        <v>83</v>
      </c>
      <c r="C54" s="8">
        <v>0</v>
      </c>
      <c r="D54" s="8">
        <v>67.5</v>
      </c>
      <c r="E54" s="8">
        <v>64</v>
      </c>
      <c r="F54" s="8">
        <v>61</v>
      </c>
      <c r="G54" s="8">
        <v>187</v>
      </c>
      <c r="H54" s="8">
        <v>102</v>
      </c>
      <c r="I54" s="8">
        <v>69.5</v>
      </c>
      <c r="J54" s="8">
        <v>149.5</v>
      </c>
      <c r="K54"/>
      <c r="N54" s="11">
        <f t="shared" ref="N54" si="53">B54/B57</f>
        <v>2.0488768205381386E-2</v>
      </c>
      <c r="O54" s="11">
        <f t="shared" ref="O54:V54" si="54">C54/C57</f>
        <v>0</v>
      </c>
      <c r="P54" s="11">
        <f t="shared" si="54"/>
        <v>1.6200648025921038E-2</v>
      </c>
      <c r="Q54" s="11">
        <f t="shared" si="54"/>
        <v>1.567858892699657E-2</v>
      </c>
      <c r="R54" s="11">
        <f t="shared" si="54"/>
        <v>1.5132721409079633E-2</v>
      </c>
      <c r="S54" s="11">
        <f t="shared" si="54"/>
        <v>4.4768972947091215E-2</v>
      </c>
      <c r="T54" s="11">
        <f t="shared" si="54"/>
        <v>2.5506376594148537E-2</v>
      </c>
      <c r="U54" s="11">
        <f t="shared" si="54"/>
        <v>1.7486476286325325E-2</v>
      </c>
      <c r="V54" s="11">
        <f t="shared" si="54"/>
        <v>3.4755317912356157E-2</v>
      </c>
      <c r="W54" s="11"/>
    </row>
    <row r="55" spans="2:23">
      <c r="B55" s="8">
        <v>95</v>
      </c>
      <c r="C55" s="8">
        <v>111</v>
      </c>
      <c r="D55" s="8">
        <v>109</v>
      </c>
      <c r="E55" s="8">
        <v>124</v>
      </c>
      <c r="F55" s="8">
        <v>70</v>
      </c>
      <c r="G55" s="8">
        <v>94</v>
      </c>
      <c r="H55" s="8">
        <v>114</v>
      </c>
      <c r="I55" s="8">
        <v>135</v>
      </c>
      <c r="J55" s="8">
        <v>130</v>
      </c>
      <c r="K55"/>
      <c r="N55" s="11">
        <f t="shared" ref="N55" si="55">B55/B57</f>
        <v>2.3450999753147371E-2</v>
      </c>
      <c r="O55" s="11">
        <f t="shared" ref="O55:V55" si="56">C55/C57</f>
        <v>2.7543424317617866E-2</v>
      </c>
      <c r="P55" s="11">
        <f t="shared" si="56"/>
        <v>2.6161046441857676E-2</v>
      </c>
      <c r="Q55" s="11">
        <f t="shared" si="56"/>
        <v>3.0377266046055854E-2</v>
      </c>
      <c r="R55" s="11">
        <f t="shared" si="56"/>
        <v>1.7365418010419249E-2</v>
      </c>
      <c r="S55" s="11">
        <f t="shared" si="56"/>
        <v>2.2504189609767775E-2</v>
      </c>
      <c r="T55" s="11">
        <f t="shared" si="56"/>
        <v>2.8507126781695424E-2</v>
      </c>
      <c r="U55" s="11">
        <f t="shared" si="56"/>
        <v>3.3966536671279406E-2</v>
      </c>
      <c r="V55" s="11">
        <f t="shared" si="56"/>
        <v>3.0222015575961873E-2</v>
      </c>
      <c r="W55" s="11"/>
    </row>
    <row r="56" spans="2:23">
      <c r="B56" s="8">
        <v>3873</v>
      </c>
      <c r="C56" s="8">
        <v>3919</v>
      </c>
      <c r="D56" s="8">
        <v>3990</v>
      </c>
      <c r="E56" s="8">
        <v>3894</v>
      </c>
      <c r="F56" s="8">
        <v>3900</v>
      </c>
      <c r="G56" s="8">
        <v>3896</v>
      </c>
      <c r="H56" s="8">
        <v>3783</v>
      </c>
      <c r="I56" s="8">
        <v>3770</v>
      </c>
      <c r="J56" s="8">
        <v>4022</v>
      </c>
      <c r="K56"/>
      <c r="N56" s="11">
        <f t="shared" ref="N56" si="57">B56/B57</f>
        <v>0.95606023204147128</v>
      </c>
      <c r="O56" s="11">
        <f t="shared" ref="O56:V56" si="58">C56/C57</f>
        <v>0.97245657568238209</v>
      </c>
      <c r="P56" s="11">
        <f t="shared" si="58"/>
        <v>0.95763830553222129</v>
      </c>
      <c r="Q56" s="11">
        <f t="shared" si="58"/>
        <v>0.95394414502694758</v>
      </c>
      <c r="R56" s="11">
        <f t="shared" si="58"/>
        <v>0.96750186058050114</v>
      </c>
      <c r="S56" s="11">
        <f t="shared" si="58"/>
        <v>0.932726837443141</v>
      </c>
      <c r="T56" s="11">
        <f t="shared" si="58"/>
        <v>0.94598649662415601</v>
      </c>
      <c r="U56" s="11">
        <f t="shared" si="58"/>
        <v>0.94854698704239526</v>
      </c>
      <c r="V56" s="11">
        <f t="shared" si="58"/>
        <v>0.93502266651168198</v>
      </c>
      <c r="W56" s="11"/>
    </row>
    <row r="57" spans="2:23">
      <c r="B57" s="135">
        <v>4051</v>
      </c>
      <c r="C57" s="135">
        <v>4030</v>
      </c>
      <c r="D57" s="135">
        <v>4166.5</v>
      </c>
      <c r="E57" s="135">
        <v>4082</v>
      </c>
      <c r="F57" s="135">
        <v>4031</v>
      </c>
      <c r="G57" s="135">
        <v>4177</v>
      </c>
      <c r="H57" s="135">
        <v>3999</v>
      </c>
      <c r="I57" s="135">
        <v>3974.5</v>
      </c>
      <c r="J57" s="135">
        <v>4301.5</v>
      </c>
      <c r="K57"/>
      <c r="N57" s="11"/>
      <c r="O57" s="11"/>
      <c r="P57" s="11"/>
      <c r="Q57" s="11"/>
      <c r="R57" s="11"/>
      <c r="S57" s="11"/>
      <c r="T57" s="11"/>
      <c r="U57" s="11"/>
      <c r="V57" s="11"/>
      <c r="W57" s="11"/>
    </row>
    <row r="58" spans="2:23">
      <c r="B58" s="133"/>
      <c r="C58" s="133"/>
      <c r="D58" s="133"/>
      <c r="E58" s="133"/>
      <c r="F58" s="133"/>
      <c r="G58" s="133"/>
      <c r="H58" s="133"/>
      <c r="I58" s="133"/>
      <c r="J58" s="133"/>
      <c r="K58"/>
      <c r="M58" s="1" t="s">
        <v>116</v>
      </c>
      <c r="N58" s="1" t="str">
        <f>$B$12</f>
        <v>2015-2016</v>
      </c>
      <c r="O58" s="1" t="str">
        <f>$C$12</f>
        <v>2016-2017</v>
      </c>
      <c r="P58" s="1" t="str">
        <f>$D$12</f>
        <v>2017-2018</v>
      </c>
      <c r="Q58" s="1" t="str">
        <f>$E$12</f>
        <v>2018-2019</v>
      </c>
      <c r="R58" s="1" t="str">
        <f>$F$12</f>
        <v>2019-2020</v>
      </c>
      <c r="S58" s="1" t="str">
        <f>$G$12</f>
        <v>2020-2021</v>
      </c>
      <c r="T58" s="1" t="str">
        <f>$H$12</f>
        <v>2021-2022</v>
      </c>
      <c r="U58" s="1" t="str">
        <f>$I$12</f>
        <v>2022-2023</v>
      </c>
      <c r="V58" s="1" t="str">
        <f>$J$12</f>
        <v>2023-2024</v>
      </c>
      <c r="W58" s="1"/>
    </row>
    <row r="59" spans="2:23">
      <c r="B59" s="8">
        <v>0</v>
      </c>
      <c r="C59" s="8">
        <v>16</v>
      </c>
      <c r="D59" s="8">
        <v>35.5</v>
      </c>
      <c r="E59" s="8">
        <v>1.5</v>
      </c>
      <c r="F59" s="8">
        <v>12.5</v>
      </c>
      <c r="G59" s="8">
        <v>44.5</v>
      </c>
      <c r="H59" s="8">
        <v>27</v>
      </c>
      <c r="I59" s="8">
        <v>13.5</v>
      </c>
      <c r="J59" s="8">
        <v>24</v>
      </c>
      <c r="K59"/>
      <c r="N59" s="11">
        <f t="shared" ref="N59" si="59">B59/B62</f>
        <v>0</v>
      </c>
      <c r="O59" s="11">
        <f t="shared" ref="O59:V59" si="60">C59/C62</f>
        <v>8.8495575221238937E-3</v>
      </c>
      <c r="P59" s="11">
        <f t="shared" si="60"/>
        <v>1.9904681805438744E-2</v>
      </c>
      <c r="Q59" s="11">
        <f t="shared" si="60"/>
        <v>8.1677103185407026E-4</v>
      </c>
      <c r="R59" s="11">
        <f t="shared" si="60"/>
        <v>7.0283947146471742E-3</v>
      </c>
      <c r="S59" s="11">
        <f t="shared" si="60"/>
        <v>2.5715111239526148E-2</v>
      </c>
      <c r="T59" s="11">
        <f t="shared" si="60"/>
        <v>1.5561959654178675E-2</v>
      </c>
      <c r="U59" s="11">
        <f t="shared" si="60"/>
        <v>7.7653149266609144E-3</v>
      </c>
      <c r="V59" s="11">
        <f t="shared" si="60"/>
        <v>1.3274336283185841E-2</v>
      </c>
      <c r="W59" s="11"/>
    </row>
    <row r="60" spans="2:23">
      <c r="B60" s="8">
        <v>112</v>
      </c>
      <c r="C60" s="8">
        <v>100</v>
      </c>
      <c r="D60" s="8">
        <v>101</v>
      </c>
      <c r="E60" s="8">
        <v>102</v>
      </c>
      <c r="F60" s="8">
        <v>96</v>
      </c>
      <c r="G60" s="8">
        <v>71</v>
      </c>
      <c r="H60" s="8">
        <v>86</v>
      </c>
      <c r="I60" s="8">
        <v>123</v>
      </c>
      <c r="J60" s="8">
        <v>129</v>
      </c>
      <c r="K60"/>
      <c r="N60" s="11">
        <f t="shared" ref="N60" si="61">B60/B62</f>
        <v>5.9259259259259262E-2</v>
      </c>
      <c r="O60" s="11">
        <f t="shared" ref="O60:V60" si="62">C60/C62</f>
        <v>5.5309734513274339E-2</v>
      </c>
      <c r="P60" s="11">
        <f t="shared" si="62"/>
        <v>5.6630221474628539E-2</v>
      </c>
      <c r="Q60" s="11">
        <f t="shared" si="62"/>
        <v>5.5540430166076779E-2</v>
      </c>
      <c r="R60" s="11">
        <f t="shared" si="62"/>
        <v>5.39780714084903E-2</v>
      </c>
      <c r="S60" s="11">
        <f t="shared" si="62"/>
        <v>4.1028604449581049E-2</v>
      </c>
      <c r="T60" s="11">
        <f t="shared" si="62"/>
        <v>4.9567723342939483E-2</v>
      </c>
      <c r="U60" s="11">
        <f t="shared" si="62"/>
        <v>7.0750647109577222E-2</v>
      </c>
      <c r="V60" s="11">
        <f t="shared" si="62"/>
        <v>7.1349557522123894E-2</v>
      </c>
      <c r="W60" s="11"/>
    </row>
    <row r="61" spans="2:23">
      <c r="B61" s="8">
        <v>1778</v>
      </c>
      <c r="C61" s="8">
        <v>1692</v>
      </c>
      <c r="D61" s="8">
        <v>1647</v>
      </c>
      <c r="E61" s="8">
        <v>1733</v>
      </c>
      <c r="F61" s="8">
        <v>1670</v>
      </c>
      <c r="G61" s="8">
        <v>1615</v>
      </c>
      <c r="H61" s="8">
        <v>1622</v>
      </c>
      <c r="I61" s="8">
        <v>1602</v>
      </c>
      <c r="J61" s="8">
        <v>1655</v>
      </c>
      <c r="K61"/>
      <c r="N61" s="11">
        <f t="shared" ref="N61" si="63">B61/B62</f>
        <v>0.94074074074074077</v>
      </c>
      <c r="O61" s="11">
        <f t="shared" ref="O61:V61" si="64">C61/C62</f>
        <v>0.93584070796460173</v>
      </c>
      <c r="P61" s="11">
        <f t="shared" si="64"/>
        <v>0.92346509671993271</v>
      </c>
      <c r="Q61" s="11">
        <f t="shared" si="64"/>
        <v>0.94364279880206914</v>
      </c>
      <c r="R61" s="11">
        <f t="shared" si="64"/>
        <v>0.93899353387686257</v>
      </c>
      <c r="S61" s="11">
        <f t="shared" si="64"/>
        <v>0.9332562843108928</v>
      </c>
      <c r="T61" s="11">
        <f t="shared" si="64"/>
        <v>0.93487031700288181</v>
      </c>
      <c r="U61" s="11">
        <f t="shared" si="64"/>
        <v>0.92148403796376188</v>
      </c>
      <c r="V61" s="11">
        <f t="shared" si="64"/>
        <v>0.91537610619469023</v>
      </c>
      <c r="W61" s="11"/>
    </row>
    <row r="62" spans="2:23">
      <c r="B62" s="135">
        <v>1890</v>
      </c>
      <c r="C62" s="135">
        <v>1808</v>
      </c>
      <c r="D62" s="135">
        <v>1783.5</v>
      </c>
      <c r="E62" s="135">
        <v>1836.5</v>
      </c>
      <c r="F62" s="135">
        <v>1778.5</v>
      </c>
      <c r="G62" s="135">
        <v>1730.5</v>
      </c>
      <c r="H62" s="135">
        <v>1735</v>
      </c>
      <c r="I62" s="135">
        <v>1738.5</v>
      </c>
      <c r="J62" s="135">
        <v>1808</v>
      </c>
      <c r="K62"/>
      <c r="N62" s="11"/>
      <c r="O62" s="11"/>
      <c r="P62" s="11"/>
      <c r="Q62" s="11"/>
      <c r="R62" s="11"/>
      <c r="S62" s="11"/>
      <c r="T62" s="11"/>
      <c r="U62" s="11"/>
      <c r="V62" s="11"/>
      <c r="W62" s="11"/>
    </row>
    <row r="63" spans="2:23">
      <c r="B63" s="133"/>
      <c r="C63" s="133"/>
      <c r="D63" s="133"/>
      <c r="E63" s="133"/>
      <c r="F63" s="133"/>
      <c r="G63" s="133"/>
      <c r="H63" s="133"/>
      <c r="I63" s="133"/>
      <c r="J63" s="133"/>
      <c r="K63"/>
      <c r="M63" s="1" t="s">
        <v>116</v>
      </c>
      <c r="N63" s="1" t="str">
        <f>$B$12</f>
        <v>2015-2016</v>
      </c>
      <c r="O63" s="1" t="str">
        <f>$C$12</f>
        <v>2016-2017</v>
      </c>
      <c r="P63" s="1" t="str">
        <f>$D$12</f>
        <v>2017-2018</v>
      </c>
      <c r="Q63" s="1" t="str">
        <f>$E$12</f>
        <v>2018-2019</v>
      </c>
      <c r="R63" s="1" t="str">
        <f>$F$12</f>
        <v>2019-2020</v>
      </c>
      <c r="S63" s="1" t="str">
        <f>$G$12</f>
        <v>2020-2021</v>
      </c>
      <c r="T63" s="1" t="str">
        <f>$H$12</f>
        <v>2021-2022</v>
      </c>
      <c r="U63" s="1" t="str">
        <f>$I$12</f>
        <v>2022-2023</v>
      </c>
      <c r="V63" s="1" t="str">
        <f>$J$12</f>
        <v>2023-2024</v>
      </c>
      <c r="W63" s="1"/>
    </row>
    <row r="64" spans="2:23">
      <c r="B64" s="8">
        <v>89</v>
      </c>
      <c r="C64" s="8">
        <v>92</v>
      </c>
      <c r="D64" s="8">
        <v>113</v>
      </c>
      <c r="E64" s="8">
        <v>110.5</v>
      </c>
      <c r="F64" s="8">
        <v>123</v>
      </c>
      <c r="G64" s="8">
        <v>202.5</v>
      </c>
      <c r="H64" s="8">
        <v>173.5</v>
      </c>
      <c r="I64" s="8">
        <v>58.5</v>
      </c>
      <c r="J64" s="8">
        <v>141</v>
      </c>
      <c r="K64"/>
      <c r="N64" s="11">
        <f t="shared" ref="N64" si="65">B64/B67</f>
        <v>3.5303451011503374E-2</v>
      </c>
      <c r="O64" s="11">
        <f t="shared" ref="O64:V64" si="66">C64/C67</f>
        <v>3.6829463570856688E-2</v>
      </c>
      <c r="P64" s="11">
        <f t="shared" si="66"/>
        <v>4.5363307908470492E-2</v>
      </c>
      <c r="Q64" s="11">
        <f t="shared" si="66"/>
        <v>4.4529518436429577E-2</v>
      </c>
      <c r="R64" s="11">
        <f t="shared" si="66"/>
        <v>5.1100955546323226E-2</v>
      </c>
      <c r="S64" s="11">
        <f t="shared" si="66"/>
        <v>8.5932527052832594E-2</v>
      </c>
      <c r="T64" s="11">
        <f t="shared" si="66"/>
        <v>7.2096405568252656E-2</v>
      </c>
      <c r="U64" s="11">
        <f t="shared" si="66"/>
        <v>2.6274421738154054E-2</v>
      </c>
      <c r="V64" s="11">
        <f t="shared" si="66"/>
        <v>5.7905544147843942E-2</v>
      </c>
      <c r="W64" s="11"/>
    </row>
    <row r="65" spans="2:23">
      <c r="B65" s="8">
        <v>116</v>
      </c>
      <c r="C65" s="8">
        <v>96</v>
      </c>
      <c r="D65" s="8">
        <v>107</v>
      </c>
      <c r="E65" s="8">
        <v>101</v>
      </c>
      <c r="F65" s="8">
        <v>99</v>
      </c>
      <c r="G65" s="8">
        <v>113</v>
      </c>
      <c r="H65" s="8">
        <v>109</v>
      </c>
      <c r="I65" s="8">
        <v>143</v>
      </c>
      <c r="J65" s="8">
        <v>142</v>
      </c>
      <c r="K65"/>
      <c r="N65" s="11">
        <f t="shared" ref="N65" si="67">B65/B67</f>
        <v>4.6013486711622371E-2</v>
      </c>
      <c r="O65" s="11">
        <f t="shared" ref="O65:V65" si="68">C65/C67</f>
        <v>3.8430744595676539E-2</v>
      </c>
      <c r="P65" s="11">
        <f t="shared" si="68"/>
        <v>4.2954636692091527E-2</v>
      </c>
      <c r="Q65" s="11">
        <f t="shared" si="68"/>
        <v>4.0701188797098532E-2</v>
      </c>
      <c r="R65" s="11">
        <f t="shared" si="68"/>
        <v>4.1130037390943085E-2</v>
      </c>
      <c r="S65" s="11">
        <f t="shared" si="68"/>
        <v>4.7952471886272011E-2</v>
      </c>
      <c r="T65" s="11">
        <f t="shared" si="68"/>
        <v>4.529399542904633E-2</v>
      </c>
      <c r="U65" s="11">
        <f t="shared" si="68"/>
        <v>6.4226364248821013E-2</v>
      </c>
      <c r="V65" s="11">
        <f t="shared" si="68"/>
        <v>5.8316221765913757E-2</v>
      </c>
      <c r="W65" s="11"/>
    </row>
    <row r="66" spans="2:23">
      <c r="B66" s="8">
        <v>2316</v>
      </c>
      <c r="C66" s="8">
        <v>2310</v>
      </c>
      <c r="D66" s="8">
        <v>2271</v>
      </c>
      <c r="E66" s="8">
        <v>2270</v>
      </c>
      <c r="F66" s="8">
        <v>2185</v>
      </c>
      <c r="G66" s="8">
        <v>2041</v>
      </c>
      <c r="H66" s="8">
        <v>2124</v>
      </c>
      <c r="I66" s="8">
        <v>2025</v>
      </c>
      <c r="J66" s="8">
        <v>2152</v>
      </c>
      <c r="K66"/>
      <c r="N66" s="11">
        <f t="shared" ref="N66" si="69">B66/B67</f>
        <v>0.91868306227687424</v>
      </c>
      <c r="O66" s="11">
        <f t="shared" ref="O66:V66" si="70">C66/C67</f>
        <v>0.92473979183346677</v>
      </c>
      <c r="P66" s="11">
        <f t="shared" si="70"/>
        <v>0.91168205539943803</v>
      </c>
      <c r="Q66" s="11">
        <f t="shared" si="70"/>
        <v>0.9147692927664719</v>
      </c>
      <c r="R66" s="11">
        <f t="shared" si="70"/>
        <v>0.90776900706273367</v>
      </c>
      <c r="S66" s="11">
        <f t="shared" si="70"/>
        <v>0.86611500106089545</v>
      </c>
      <c r="T66" s="11">
        <f t="shared" si="70"/>
        <v>0.88260959900270097</v>
      </c>
      <c r="U66" s="11">
        <f t="shared" si="70"/>
        <v>0.90949921401302491</v>
      </c>
      <c r="V66" s="11">
        <f t="shared" si="70"/>
        <v>0.88377823408624234</v>
      </c>
      <c r="W66" s="11"/>
    </row>
    <row r="67" spans="2:23">
      <c r="B67" s="135">
        <v>2521</v>
      </c>
      <c r="C67" s="135">
        <v>2498</v>
      </c>
      <c r="D67" s="135">
        <v>2491</v>
      </c>
      <c r="E67" s="135">
        <v>2481.5</v>
      </c>
      <c r="F67" s="135">
        <v>2407</v>
      </c>
      <c r="G67" s="135">
        <v>2356.5</v>
      </c>
      <c r="H67" s="135">
        <v>2406.5</v>
      </c>
      <c r="I67" s="135">
        <v>2226.5</v>
      </c>
      <c r="J67" s="135">
        <v>2435</v>
      </c>
      <c r="K67"/>
      <c r="N67" s="11"/>
      <c r="O67" s="11"/>
      <c r="P67" s="11"/>
      <c r="Q67" s="11"/>
      <c r="R67" s="11"/>
      <c r="S67" s="11"/>
      <c r="T67" s="11"/>
      <c r="U67" s="11"/>
      <c r="V67" s="11"/>
      <c r="W67" s="11"/>
    </row>
    <row r="68" spans="2:23">
      <c r="B68" s="133"/>
      <c r="C68" s="133"/>
      <c r="D68" s="133"/>
      <c r="E68" s="133"/>
      <c r="F68" s="133"/>
      <c r="G68" s="133"/>
      <c r="H68" s="133"/>
      <c r="I68" s="133"/>
      <c r="J68" s="133"/>
      <c r="K68"/>
      <c r="M68" s="1" t="s">
        <v>116</v>
      </c>
      <c r="N68" s="1" t="str">
        <f>$B$12</f>
        <v>2015-2016</v>
      </c>
      <c r="O68" s="1" t="str">
        <f>$C$12</f>
        <v>2016-2017</v>
      </c>
      <c r="P68" s="1" t="str">
        <f>$D$12</f>
        <v>2017-2018</v>
      </c>
      <c r="Q68" s="1" t="str">
        <f>$E$12</f>
        <v>2018-2019</v>
      </c>
      <c r="R68" s="1" t="str">
        <f>$F$12</f>
        <v>2019-2020</v>
      </c>
      <c r="S68" s="1" t="str">
        <f>$G$12</f>
        <v>2020-2021</v>
      </c>
      <c r="T68" s="1" t="str">
        <f>$H$12</f>
        <v>2021-2022</v>
      </c>
      <c r="U68" s="1" t="str">
        <f>$I$12</f>
        <v>2022-2023</v>
      </c>
      <c r="V68" s="1" t="str">
        <f>$J$12</f>
        <v>2023-2024</v>
      </c>
      <c r="W68" s="1"/>
    </row>
    <row r="69" spans="2:23">
      <c r="B69" s="8">
        <v>245</v>
      </c>
      <c r="C69" s="8">
        <v>217</v>
      </c>
      <c r="D69" s="8">
        <v>247.5</v>
      </c>
      <c r="E69" s="8">
        <v>274.5</v>
      </c>
      <c r="F69" s="8">
        <v>243.50000000000003</v>
      </c>
      <c r="G69" s="8">
        <v>619.5</v>
      </c>
      <c r="H69" s="8">
        <v>484.5</v>
      </c>
      <c r="I69" s="8">
        <v>377</v>
      </c>
      <c r="J69" s="8">
        <v>429.5</v>
      </c>
      <c r="K69"/>
      <c r="N69" s="11">
        <f t="shared" ref="N69" si="71">B69/B72</f>
        <v>2.6150069377735084E-2</v>
      </c>
      <c r="O69" s="11">
        <f t="shared" ref="O69:V69" si="72">C69/C72</f>
        <v>2.4224157177941505E-2</v>
      </c>
      <c r="P69" s="11">
        <f t="shared" si="72"/>
        <v>2.8046914839367668E-2</v>
      </c>
      <c r="Q69" s="11">
        <f t="shared" si="72"/>
        <v>3.0532228463378011E-2</v>
      </c>
      <c r="R69" s="11">
        <f t="shared" si="72"/>
        <v>2.7159667614745416E-2</v>
      </c>
      <c r="S69" s="11">
        <f t="shared" si="72"/>
        <v>6.8163063211751113E-2</v>
      </c>
      <c r="T69" s="11">
        <f t="shared" si="72"/>
        <v>5.3728860548932632E-2</v>
      </c>
      <c r="U69" s="11">
        <f t="shared" si="72"/>
        <v>4.295806745670009E-2</v>
      </c>
      <c r="V69" s="11">
        <f t="shared" si="72"/>
        <v>4.5146370946549642E-2</v>
      </c>
      <c r="W69" s="11"/>
    </row>
    <row r="70" spans="2:23">
      <c r="B70" s="8">
        <v>461</v>
      </c>
      <c r="C70" s="8">
        <v>443</v>
      </c>
      <c r="D70" s="8">
        <v>457</v>
      </c>
      <c r="E70" s="8">
        <v>463</v>
      </c>
      <c r="F70" s="8">
        <v>431</v>
      </c>
      <c r="G70" s="8">
        <v>427</v>
      </c>
      <c r="H70" s="8">
        <v>443</v>
      </c>
      <c r="I70" s="8">
        <v>543</v>
      </c>
      <c r="J70" s="8">
        <v>599</v>
      </c>
      <c r="K70"/>
      <c r="N70" s="11">
        <f t="shared" ref="N70" si="73">B70/B72</f>
        <v>4.9204824420962752E-2</v>
      </c>
      <c r="O70" s="11">
        <f t="shared" ref="O70:V70" si="74">C70/C72</f>
        <v>4.9453002902433582E-2</v>
      </c>
      <c r="P70" s="11">
        <f t="shared" si="74"/>
        <v>5.1787636693297071E-2</v>
      </c>
      <c r="Q70" s="11">
        <f t="shared" si="74"/>
        <v>5.1498804293420831E-2</v>
      </c>
      <c r="R70" s="11">
        <f t="shared" si="74"/>
        <v>4.8073169371479561E-2</v>
      </c>
      <c r="S70" s="11">
        <f t="shared" si="74"/>
        <v>4.6982450349342578E-2</v>
      </c>
      <c r="T70" s="11">
        <f t="shared" si="74"/>
        <v>4.9126698087052952E-2</v>
      </c>
      <c r="U70" s="11">
        <f t="shared" si="74"/>
        <v>6.1873290793072015E-2</v>
      </c>
      <c r="V70" s="11">
        <f t="shared" si="74"/>
        <v>6.2963157618121615E-2</v>
      </c>
      <c r="W70" s="11"/>
    </row>
    <row r="71" spans="2:23">
      <c r="B71" s="8">
        <v>8663</v>
      </c>
      <c r="C71" s="8">
        <v>8298</v>
      </c>
      <c r="D71" s="8">
        <v>8120</v>
      </c>
      <c r="E71" s="8">
        <v>8253</v>
      </c>
      <c r="F71" s="8">
        <v>8291</v>
      </c>
      <c r="G71" s="8">
        <v>8042</v>
      </c>
      <c r="H71" s="8">
        <v>8090</v>
      </c>
      <c r="I71" s="8">
        <v>7856</v>
      </c>
      <c r="J71" s="8">
        <v>8485</v>
      </c>
      <c r="K71"/>
      <c r="N71" s="11">
        <f t="shared" ref="N71" si="75">B71/B72</f>
        <v>0.92464510620130214</v>
      </c>
      <c r="O71" s="11">
        <f t="shared" ref="O71:V71" si="76">C71/C72</f>
        <v>0.92632283991962494</v>
      </c>
      <c r="P71" s="11">
        <f t="shared" si="76"/>
        <v>0.92016544846733528</v>
      </c>
      <c r="Q71" s="11">
        <f t="shared" si="76"/>
        <v>0.91796896724320121</v>
      </c>
      <c r="R71" s="11">
        <f t="shared" si="76"/>
        <v>0.92476716301377504</v>
      </c>
      <c r="S71" s="11">
        <f t="shared" si="76"/>
        <v>0.8848544864389063</v>
      </c>
      <c r="T71" s="11">
        <f t="shared" si="76"/>
        <v>0.89714444136401439</v>
      </c>
      <c r="U71" s="11">
        <f t="shared" si="76"/>
        <v>0.89516864175022792</v>
      </c>
      <c r="V71" s="11">
        <f t="shared" si="76"/>
        <v>0.89189047143532874</v>
      </c>
      <c r="W71" s="11"/>
    </row>
    <row r="72" spans="2:23">
      <c r="B72" s="135">
        <v>9369</v>
      </c>
      <c r="C72" s="135">
        <v>8958</v>
      </c>
      <c r="D72" s="135">
        <v>8824.5</v>
      </c>
      <c r="E72" s="135">
        <v>8990.5</v>
      </c>
      <c r="F72" s="135">
        <v>8965.5</v>
      </c>
      <c r="G72" s="135">
        <v>9088.5</v>
      </c>
      <c r="H72" s="135">
        <v>9017.5</v>
      </c>
      <c r="I72" s="135">
        <v>8776</v>
      </c>
      <c r="J72" s="135">
        <v>9513.5</v>
      </c>
      <c r="K72"/>
      <c r="N72" s="11"/>
      <c r="O72" s="11"/>
      <c r="P72" s="11"/>
      <c r="Q72" s="11"/>
      <c r="R72" s="11"/>
      <c r="S72" s="11"/>
      <c r="T72" s="11"/>
      <c r="U72" s="11"/>
      <c r="V72" s="11"/>
      <c r="W72" s="11"/>
    </row>
    <row r="73" spans="2:23">
      <c r="B73" s="133"/>
      <c r="C73" s="133"/>
      <c r="D73" s="133"/>
      <c r="E73" s="133"/>
      <c r="F73" s="133"/>
      <c r="G73" s="133"/>
      <c r="H73" s="133"/>
      <c r="I73" s="133"/>
      <c r="J73" s="133"/>
      <c r="K73"/>
      <c r="M73" s="1" t="s">
        <v>116</v>
      </c>
      <c r="N73" s="1" t="str">
        <f>$B$12</f>
        <v>2015-2016</v>
      </c>
      <c r="O73" s="1" t="str">
        <f>$C$12</f>
        <v>2016-2017</v>
      </c>
      <c r="P73" s="1" t="str">
        <f>$D$12</f>
        <v>2017-2018</v>
      </c>
      <c r="Q73" s="1" t="str">
        <f>$E$12</f>
        <v>2018-2019</v>
      </c>
      <c r="R73" s="1" t="str">
        <f>$F$12</f>
        <v>2019-2020</v>
      </c>
      <c r="S73" s="1" t="str">
        <f>$G$12</f>
        <v>2020-2021</v>
      </c>
      <c r="T73" s="1" t="str">
        <f>$H$12</f>
        <v>2021-2022</v>
      </c>
      <c r="U73" s="1" t="str">
        <f>$I$12</f>
        <v>2022-2023</v>
      </c>
      <c r="V73" s="1" t="str">
        <f>$J$12</f>
        <v>2023-2024</v>
      </c>
      <c r="W73" s="1"/>
    </row>
    <row r="74" spans="2:23">
      <c r="B74" s="8">
        <v>161</v>
      </c>
      <c r="C74" s="8">
        <v>172</v>
      </c>
      <c r="D74" s="8">
        <v>185.99999999999997</v>
      </c>
      <c r="E74" s="8">
        <v>168.5</v>
      </c>
      <c r="F74" s="8">
        <v>150.5</v>
      </c>
      <c r="G74" s="8">
        <v>423.5</v>
      </c>
      <c r="H74" s="8">
        <v>323</v>
      </c>
      <c r="I74" s="8">
        <v>264</v>
      </c>
      <c r="J74" s="8">
        <v>250.5</v>
      </c>
      <c r="K74"/>
      <c r="N74" s="11">
        <f t="shared" ref="N74" si="77">B74/B77</f>
        <v>2.4930318984205637E-2</v>
      </c>
      <c r="O74" s="11">
        <f t="shared" ref="O74:V74" si="78">C74/C77</f>
        <v>2.6967701473816243E-2</v>
      </c>
      <c r="P74" s="11">
        <f t="shared" si="78"/>
        <v>2.9231494578029225E-2</v>
      </c>
      <c r="Q74" s="11">
        <f t="shared" si="78"/>
        <v>2.6061402830407549E-2</v>
      </c>
      <c r="R74" s="11">
        <f t="shared" si="78"/>
        <v>2.4028099305500119E-2</v>
      </c>
      <c r="S74" s="11">
        <f t="shared" si="78"/>
        <v>6.4770207234075089E-2</v>
      </c>
      <c r="T74" s="11">
        <f t="shared" si="78"/>
        <v>5.0794150023588613E-2</v>
      </c>
      <c r="U74" s="11">
        <f t="shared" si="78"/>
        <v>4.1699573527088925E-2</v>
      </c>
      <c r="V74" s="11">
        <f t="shared" si="78"/>
        <v>3.7717383121282845E-2</v>
      </c>
      <c r="W74" s="11"/>
    </row>
    <row r="75" spans="2:23">
      <c r="B75" s="8">
        <v>453</v>
      </c>
      <c r="C75" s="8">
        <v>403</v>
      </c>
      <c r="D75" s="8">
        <v>395</v>
      </c>
      <c r="E75" s="8">
        <v>422</v>
      </c>
      <c r="F75" s="8">
        <v>344</v>
      </c>
      <c r="G75" s="8">
        <v>440</v>
      </c>
      <c r="H75" s="8">
        <v>422</v>
      </c>
      <c r="I75" s="8">
        <v>528</v>
      </c>
      <c r="J75" s="8">
        <v>511</v>
      </c>
      <c r="K75"/>
      <c r="N75" s="11">
        <f t="shared" ref="N75" si="79">B75/B77</f>
        <v>7.0145555899659331E-2</v>
      </c>
      <c r="O75" s="11">
        <f t="shared" ref="O75:V75" si="80">C75/C77</f>
        <v>6.3185951708999682E-2</v>
      </c>
      <c r="P75" s="11">
        <f t="shared" si="80"/>
        <v>6.2077636335062081E-2</v>
      </c>
      <c r="Q75" s="11">
        <f t="shared" si="80"/>
        <v>6.5269507385353032E-2</v>
      </c>
      <c r="R75" s="11">
        <f t="shared" si="80"/>
        <v>5.4921369841143132E-2</v>
      </c>
      <c r="S75" s="11">
        <f t="shared" si="80"/>
        <v>6.7293721801636466E-2</v>
      </c>
      <c r="T75" s="11">
        <f t="shared" si="80"/>
        <v>6.6362635634533734E-2</v>
      </c>
      <c r="U75" s="11">
        <f t="shared" si="80"/>
        <v>8.339914705417785E-2</v>
      </c>
      <c r="V75" s="11">
        <f t="shared" si="80"/>
        <v>7.694045019950313E-2</v>
      </c>
      <c r="W75" s="11"/>
    </row>
    <row r="76" spans="2:23">
      <c r="B76" s="8">
        <v>5844</v>
      </c>
      <c r="C76" s="8">
        <v>5803</v>
      </c>
      <c r="D76" s="8">
        <v>5782</v>
      </c>
      <c r="E76" s="8">
        <v>5875</v>
      </c>
      <c r="F76" s="8">
        <v>5769</v>
      </c>
      <c r="G76" s="8">
        <v>5675</v>
      </c>
      <c r="H76" s="8">
        <v>5614</v>
      </c>
      <c r="I76" s="8">
        <v>5539</v>
      </c>
      <c r="J76" s="8">
        <v>5880</v>
      </c>
      <c r="K76"/>
      <c r="N76" s="11">
        <f t="shared" ref="N76" si="81">B76/B77</f>
        <v>0.90492412511613507</v>
      </c>
      <c r="O76" s="11">
        <f t="shared" ref="O76:V76" si="82">C76/C77</f>
        <v>0.90984634681718402</v>
      </c>
      <c r="P76" s="11">
        <f t="shared" si="82"/>
        <v>0.90869086908690866</v>
      </c>
      <c r="Q76" s="11">
        <f t="shared" si="82"/>
        <v>0.90866908978423944</v>
      </c>
      <c r="R76" s="11">
        <f t="shared" si="82"/>
        <v>0.92105053085335675</v>
      </c>
      <c r="S76" s="11">
        <f t="shared" si="82"/>
        <v>0.86793607096428849</v>
      </c>
      <c r="T76" s="11">
        <f t="shared" si="82"/>
        <v>0.88284321434187762</v>
      </c>
      <c r="U76" s="11">
        <f t="shared" si="82"/>
        <v>0.87490127941873319</v>
      </c>
      <c r="V76" s="11">
        <f t="shared" si="82"/>
        <v>0.88534216667921406</v>
      </c>
      <c r="W76" s="11"/>
    </row>
    <row r="77" spans="2:23">
      <c r="B77" s="135">
        <v>6458</v>
      </c>
      <c r="C77" s="135">
        <v>6378</v>
      </c>
      <c r="D77" s="135">
        <v>6363</v>
      </c>
      <c r="E77" s="135">
        <v>6465.5</v>
      </c>
      <c r="F77" s="135">
        <v>6263.5</v>
      </c>
      <c r="G77" s="135">
        <v>6538.5</v>
      </c>
      <c r="H77" s="135">
        <v>6359</v>
      </c>
      <c r="I77" s="135">
        <v>6331</v>
      </c>
      <c r="J77" s="135">
        <v>6641.5</v>
      </c>
      <c r="K77"/>
      <c r="N77" s="11"/>
      <c r="O77" s="11"/>
      <c r="P77" s="11"/>
      <c r="Q77" s="11"/>
      <c r="R77" s="11"/>
      <c r="S77" s="11"/>
      <c r="T77" s="11"/>
      <c r="U77" s="11"/>
      <c r="V77" s="11"/>
      <c r="W77" s="11"/>
    </row>
    <row r="78" spans="2:23">
      <c r="B78" s="133"/>
      <c r="C78" s="133"/>
      <c r="D78" s="133"/>
      <c r="E78" s="133"/>
      <c r="F78" s="133"/>
      <c r="G78" s="133"/>
      <c r="H78" s="133"/>
      <c r="I78" s="133"/>
      <c r="J78" s="133"/>
      <c r="K78"/>
      <c r="M78" s="1" t="s">
        <v>116</v>
      </c>
      <c r="N78" s="1" t="str">
        <f>$B$12</f>
        <v>2015-2016</v>
      </c>
      <c r="O78" s="1" t="str">
        <f>$C$12</f>
        <v>2016-2017</v>
      </c>
      <c r="P78" s="1" t="str">
        <f>$D$12</f>
        <v>2017-2018</v>
      </c>
      <c r="Q78" s="1" t="str">
        <f>$E$12</f>
        <v>2018-2019</v>
      </c>
      <c r="R78" s="1" t="str">
        <f>$F$12</f>
        <v>2019-2020</v>
      </c>
      <c r="S78" s="1" t="str">
        <f>$G$12</f>
        <v>2020-2021</v>
      </c>
      <c r="T78" s="1" t="str">
        <f>$H$12</f>
        <v>2021-2022</v>
      </c>
      <c r="U78" s="1" t="str">
        <f>$I$12</f>
        <v>2022-2023</v>
      </c>
      <c r="V78" s="1" t="str">
        <f>$J$12</f>
        <v>2023-2024</v>
      </c>
      <c r="W78" s="1"/>
    </row>
    <row r="79" spans="2:23">
      <c r="B79" s="8">
        <v>119.5</v>
      </c>
      <c r="C79" s="8">
        <v>135.5</v>
      </c>
      <c r="D79" s="8">
        <v>146.5</v>
      </c>
      <c r="E79" s="8">
        <v>130</v>
      </c>
      <c r="F79" s="8">
        <v>142.5</v>
      </c>
      <c r="G79" s="8">
        <v>236.5</v>
      </c>
      <c r="H79" s="8">
        <v>194</v>
      </c>
      <c r="I79" s="8">
        <v>154.5</v>
      </c>
      <c r="J79" s="8">
        <v>159</v>
      </c>
      <c r="K79"/>
      <c r="N79" s="11">
        <f t="shared" ref="N79" si="83">B79/B82</f>
        <v>3.4743422009012939E-2</v>
      </c>
      <c r="O79" s="11">
        <f t="shared" ref="O79:V79" si="84">C79/C82</f>
        <v>3.781219478163806E-2</v>
      </c>
      <c r="P79" s="11">
        <f t="shared" si="84"/>
        <v>4.2968177152075085E-2</v>
      </c>
      <c r="Q79" s="11">
        <f t="shared" si="84"/>
        <v>3.6879432624113473E-2</v>
      </c>
      <c r="R79" s="11">
        <f t="shared" si="84"/>
        <v>3.9910376697941466E-2</v>
      </c>
      <c r="S79" s="11">
        <f t="shared" si="84"/>
        <v>6.9222888921410805E-2</v>
      </c>
      <c r="T79" s="11">
        <f t="shared" si="84"/>
        <v>5.6020791221484262E-2</v>
      </c>
      <c r="U79" s="11">
        <f t="shared" si="84"/>
        <v>4.6557179448546031E-2</v>
      </c>
      <c r="V79" s="11">
        <f t="shared" si="84"/>
        <v>4.5029736618521665E-2</v>
      </c>
      <c r="W79" s="11"/>
    </row>
    <row r="80" spans="2:23">
      <c r="B80" s="8">
        <v>188</v>
      </c>
      <c r="C80" s="8">
        <v>227</v>
      </c>
      <c r="D80" s="8">
        <v>162</v>
      </c>
      <c r="E80" s="8">
        <v>163</v>
      </c>
      <c r="F80" s="8">
        <v>147</v>
      </c>
      <c r="G80" s="8">
        <v>177</v>
      </c>
      <c r="H80" s="8">
        <v>166</v>
      </c>
      <c r="I80" s="8">
        <v>174</v>
      </c>
      <c r="J80" s="8">
        <v>182</v>
      </c>
      <c r="K80"/>
      <c r="N80" s="11">
        <f t="shared" ref="N80" si="85">B80/B82</f>
        <v>5.4659107428405289E-2</v>
      </c>
      <c r="O80" s="11">
        <f t="shared" ref="O80:V80" si="86">C80/C82</f>
        <v>6.3345890888795872E-2</v>
      </c>
      <c r="P80" s="11">
        <f t="shared" si="86"/>
        <v>4.7514298284205898E-2</v>
      </c>
      <c r="Q80" s="11">
        <f t="shared" si="86"/>
        <v>4.624113475177305E-2</v>
      </c>
      <c r="R80" s="11">
        <f t="shared" si="86"/>
        <v>4.117070438313962E-2</v>
      </c>
      <c r="S80" s="11">
        <f t="shared" si="86"/>
        <v>5.1807405239279965E-2</v>
      </c>
      <c r="T80" s="11">
        <f t="shared" si="86"/>
        <v>4.7935316199826737E-2</v>
      </c>
      <c r="U80" s="11">
        <f t="shared" si="86"/>
        <v>5.2433328310983879E-2</v>
      </c>
      <c r="V80" s="11">
        <f t="shared" si="86"/>
        <v>5.1543472104219765E-2</v>
      </c>
      <c r="W80" s="11"/>
    </row>
    <row r="81" spans="2:23">
      <c r="B81" s="8">
        <v>3132</v>
      </c>
      <c r="C81" s="8">
        <v>3221</v>
      </c>
      <c r="D81" s="8">
        <v>3101</v>
      </c>
      <c r="E81" s="8">
        <v>3232</v>
      </c>
      <c r="F81" s="8">
        <v>3281</v>
      </c>
      <c r="G81" s="8">
        <v>3003</v>
      </c>
      <c r="H81" s="8">
        <v>3103</v>
      </c>
      <c r="I81" s="8">
        <v>2990</v>
      </c>
      <c r="J81" s="8">
        <v>3190</v>
      </c>
      <c r="K81"/>
      <c r="N81" s="11">
        <f t="shared" ref="N81" si="87">B81/B82</f>
        <v>0.91059747056258178</v>
      </c>
      <c r="O81" s="11">
        <f t="shared" ref="O81:V81" si="88">C81/C82</f>
        <v>0.89884191432956606</v>
      </c>
      <c r="P81" s="11">
        <f t="shared" si="88"/>
        <v>0.90951752456371904</v>
      </c>
      <c r="Q81" s="11">
        <f t="shared" si="88"/>
        <v>0.91687943262411342</v>
      </c>
      <c r="R81" s="11">
        <f t="shared" si="88"/>
        <v>0.91891891891891897</v>
      </c>
      <c r="S81" s="11">
        <f t="shared" si="88"/>
        <v>0.87896970583930922</v>
      </c>
      <c r="T81" s="11">
        <f t="shared" si="88"/>
        <v>0.89604389257868899</v>
      </c>
      <c r="U81" s="11">
        <f t="shared" si="88"/>
        <v>0.90100949224047011</v>
      </c>
      <c r="V81" s="11">
        <f t="shared" si="88"/>
        <v>0.90342679127725856</v>
      </c>
      <c r="W81" s="11"/>
    </row>
    <row r="82" spans="2:23">
      <c r="B82" s="135">
        <v>3439.5</v>
      </c>
      <c r="C82" s="135">
        <v>3583.5</v>
      </c>
      <c r="D82" s="135">
        <v>3409.5</v>
      </c>
      <c r="E82" s="135">
        <v>3525</v>
      </c>
      <c r="F82" s="135">
        <v>3570.5</v>
      </c>
      <c r="G82" s="135">
        <v>3416.5</v>
      </c>
      <c r="H82" s="135">
        <v>3463</v>
      </c>
      <c r="I82" s="135">
        <v>3318.5</v>
      </c>
      <c r="J82" s="135">
        <v>3531</v>
      </c>
      <c r="K82"/>
      <c r="N82" s="11"/>
      <c r="O82" s="11"/>
      <c r="P82" s="11"/>
      <c r="Q82" s="11"/>
      <c r="R82" s="11"/>
      <c r="S82" s="11"/>
      <c r="T82" s="11"/>
      <c r="U82" s="11"/>
      <c r="V82" s="11"/>
      <c r="W82" s="11"/>
    </row>
    <row r="83" spans="2:23">
      <c r="B83" s="133"/>
      <c r="C83" s="133"/>
      <c r="D83" s="133"/>
      <c r="E83" s="133"/>
      <c r="F83" s="133"/>
      <c r="G83" s="133"/>
      <c r="H83" s="133"/>
      <c r="I83" s="133"/>
      <c r="J83" s="133"/>
      <c r="K83"/>
      <c r="M83" s="1" t="s">
        <v>116</v>
      </c>
      <c r="N83" s="1" t="str">
        <f>$B$12</f>
        <v>2015-2016</v>
      </c>
      <c r="O83" s="1" t="str">
        <f>$C$12</f>
        <v>2016-2017</v>
      </c>
      <c r="P83" s="1" t="str">
        <f>$D$12</f>
        <v>2017-2018</v>
      </c>
      <c r="Q83" s="1" t="str">
        <f>$E$12</f>
        <v>2018-2019</v>
      </c>
      <c r="R83" s="1" t="str">
        <f>$F$12</f>
        <v>2019-2020</v>
      </c>
      <c r="S83" s="1" t="str">
        <f>$G$12</f>
        <v>2020-2021</v>
      </c>
      <c r="T83" s="1" t="str">
        <f>$H$12</f>
        <v>2021-2022</v>
      </c>
      <c r="U83" s="1" t="str">
        <f>$I$12</f>
        <v>2022-2023</v>
      </c>
      <c r="V83" s="1" t="str">
        <f>$J$12</f>
        <v>2023-2024</v>
      </c>
      <c r="W83" s="1"/>
    </row>
    <row r="84" spans="2:23">
      <c r="B84" s="8">
        <v>95</v>
      </c>
      <c r="C84" s="8">
        <v>100.5</v>
      </c>
      <c r="D84" s="8">
        <v>109</v>
      </c>
      <c r="E84" s="8">
        <v>83.5</v>
      </c>
      <c r="F84" s="8">
        <v>67</v>
      </c>
      <c r="G84" s="8">
        <v>156.5</v>
      </c>
      <c r="H84" s="8">
        <v>85</v>
      </c>
      <c r="I84" s="8">
        <v>114</v>
      </c>
      <c r="J84" s="8">
        <v>90.5</v>
      </c>
      <c r="K84"/>
      <c r="N84" s="11">
        <f t="shared" ref="N84" si="89">B84/B87</f>
        <v>3.9501039501039503E-2</v>
      </c>
      <c r="O84" s="11">
        <f t="shared" ref="O84:V84" si="90">C84/C87</f>
        <v>4.1180086047940996E-2</v>
      </c>
      <c r="P84" s="11">
        <f t="shared" si="90"/>
        <v>4.4874433923425279E-2</v>
      </c>
      <c r="Q84" s="11">
        <f t="shared" si="90"/>
        <v>3.4172293840802129E-2</v>
      </c>
      <c r="R84" s="11">
        <f t="shared" si="90"/>
        <v>2.7963272120200333E-2</v>
      </c>
      <c r="S84" s="11">
        <f t="shared" si="90"/>
        <v>6.3890589916309456E-2</v>
      </c>
      <c r="T84" s="11">
        <f t="shared" si="90"/>
        <v>3.6940460669274228E-2</v>
      </c>
      <c r="U84" s="11">
        <f t="shared" si="90"/>
        <v>4.7480216576426489E-2</v>
      </c>
      <c r="V84" s="11">
        <f t="shared" si="90"/>
        <v>3.6440507348500101E-2</v>
      </c>
      <c r="W84" s="11"/>
    </row>
    <row r="85" spans="2:23">
      <c r="B85" s="8">
        <v>232</v>
      </c>
      <c r="C85" s="8">
        <v>240</v>
      </c>
      <c r="D85" s="8">
        <v>226</v>
      </c>
      <c r="E85" s="8">
        <v>221</v>
      </c>
      <c r="F85" s="8">
        <v>214</v>
      </c>
      <c r="G85" s="8">
        <v>256</v>
      </c>
      <c r="H85" s="8">
        <v>242</v>
      </c>
      <c r="I85" s="8">
        <v>282</v>
      </c>
      <c r="J85" s="8">
        <v>302</v>
      </c>
      <c r="K85"/>
      <c r="N85" s="11">
        <f t="shared" ref="N85" si="91">B85/B87</f>
        <v>9.6465696465696471E-2</v>
      </c>
      <c r="O85" s="11">
        <f t="shared" ref="O85:V85" si="92">C85/C87</f>
        <v>9.834050399508297E-2</v>
      </c>
      <c r="P85" s="11">
        <f t="shared" si="92"/>
        <v>9.3042404281597366E-2</v>
      </c>
      <c r="Q85" s="11">
        <f t="shared" si="92"/>
        <v>9.0444035195416411E-2</v>
      </c>
      <c r="R85" s="11">
        <f t="shared" si="92"/>
        <v>8.9315525876460772E-2</v>
      </c>
      <c r="S85" s="11">
        <f t="shared" si="92"/>
        <v>0.10451112471933048</v>
      </c>
      <c r="T85" s="11">
        <f t="shared" si="92"/>
        <v>0.10517166449369839</v>
      </c>
      <c r="U85" s="11">
        <f t="shared" si="92"/>
        <v>0.11745106205747605</v>
      </c>
      <c r="V85" s="11">
        <f t="shared" si="92"/>
        <v>0.12160257700825448</v>
      </c>
      <c r="W85" s="11"/>
    </row>
    <row r="86" spans="2:23">
      <c r="B86" s="8">
        <v>2078</v>
      </c>
      <c r="C86" s="8">
        <v>2100</v>
      </c>
      <c r="D86" s="8">
        <v>2094</v>
      </c>
      <c r="E86" s="8">
        <v>2139</v>
      </c>
      <c r="F86" s="8">
        <v>2115</v>
      </c>
      <c r="G86" s="8">
        <v>2037</v>
      </c>
      <c r="H86" s="8">
        <v>1974</v>
      </c>
      <c r="I86" s="8">
        <v>2005</v>
      </c>
      <c r="J86" s="8">
        <v>2091</v>
      </c>
      <c r="K86"/>
      <c r="N86" s="11">
        <f t="shared" ref="N86" si="93">B86/B87</f>
        <v>0.86403326403326408</v>
      </c>
      <c r="O86" s="11">
        <f t="shared" ref="O86:V86" si="94">C86/C87</f>
        <v>0.86047940995697603</v>
      </c>
      <c r="P86" s="11">
        <f t="shared" si="94"/>
        <v>0.86208316179497735</v>
      </c>
      <c r="Q86" s="11">
        <f t="shared" si="94"/>
        <v>0.87538367096378145</v>
      </c>
      <c r="R86" s="11">
        <f t="shared" si="94"/>
        <v>0.88272120200333892</v>
      </c>
      <c r="S86" s="11">
        <f t="shared" si="94"/>
        <v>0.83159828536436009</v>
      </c>
      <c r="T86" s="11">
        <f t="shared" si="94"/>
        <v>0.85788787483702733</v>
      </c>
      <c r="U86" s="11">
        <f t="shared" si="94"/>
        <v>0.83506872136609744</v>
      </c>
      <c r="V86" s="11">
        <f t="shared" si="94"/>
        <v>0.84195691564324537</v>
      </c>
      <c r="W86" s="11"/>
    </row>
    <row r="87" spans="2:23">
      <c r="B87" s="135">
        <v>2405</v>
      </c>
      <c r="C87" s="135">
        <v>2440.5</v>
      </c>
      <c r="D87" s="135">
        <v>2429</v>
      </c>
      <c r="E87" s="135">
        <v>2443.5</v>
      </c>
      <c r="F87" s="135">
        <v>2396</v>
      </c>
      <c r="G87" s="135">
        <v>2449.5</v>
      </c>
      <c r="H87" s="135">
        <v>2301</v>
      </c>
      <c r="I87" s="135">
        <v>2401</v>
      </c>
      <c r="J87" s="135">
        <v>2483.5</v>
      </c>
      <c r="K87"/>
      <c r="O87" s="11"/>
      <c r="P87" s="11"/>
      <c r="Q87" s="11"/>
      <c r="R87" s="11"/>
      <c r="S87" s="11"/>
      <c r="T87" s="11"/>
      <c r="U87" s="11"/>
      <c r="V87" s="11"/>
      <c r="W87" s="11"/>
    </row>
    <row r="88" spans="2:23">
      <c r="B88" s="131">
        <v>93839</v>
      </c>
      <c r="C88" s="131">
        <v>93238</v>
      </c>
      <c r="D88" s="131">
        <v>91707</v>
      </c>
      <c r="E88" s="131">
        <v>91915</v>
      </c>
      <c r="F88" s="131">
        <v>90647</v>
      </c>
      <c r="G88" s="131">
        <v>90189.5</v>
      </c>
      <c r="H88" s="131">
        <v>89330</v>
      </c>
      <c r="I88" s="131">
        <v>86842</v>
      </c>
      <c r="J88" s="131">
        <v>91908.5</v>
      </c>
      <c r="K88"/>
      <c r="M88" s="1"/>
      <c r="N88" s="1"/>
      <c r="O88" s="1"/>
      <c r="P88" s="1"/>
      <c r="Q88" s="1"/>
      <c r="R88" s="1"/>
      <c r="S88" s="1"/>
      <c r="T88" s="1"/>
      <c r="U88" s="1"/>
      <c r="V88" s="1"/>
      <c r="W88" s="1"/>
    </row>
    <row r="89" spans="2:23">
      <c r="B89"/>
      <c r="C89"/>
      <c r="D89"/>
      <c r="E89"/>
      <c r="F89"/>
      <c r="G89"/>
      <c r="H89"/>
      <c r="I89"/>
      <c r="O89" s="11"/>
      <c r="P89" s="11"/>
      <c r="Q89" s="11"/>
      <c r="R89" s="11"/>
      <c r="S89" s="11"/>
      <c r="T89" s="11"/>
      <c r="U89" s="11"/>
      <c r="V89" s="11"/>
      <c r="W89" s="11"/>
    </row>
    <row r="90" spans="2:23">
      <c r="B90"/>
      <c r="C90"/>
      <c r="D90"/>
      <c r="E90"/>
      <c r="F90"/>
      <c r="G90"/>
      <c r="H90"/>
      <c r="I90"/>
      <c r="O90" s="11"/>
      <c r="P90" s="11"/>
      <c r="Q90" s="11"/>
      <c r="R90" s="11"/>
      <c r="S90" s="11"/>
      <c r="T90" s="11"/>
      <c r="U90" s="11"/>
      <c r="V90" s="11"/>
      <c r="W90" s="11"/>
    </row>
    <row r="91" spans="2:23">
      <c r="B91"/>
      <c r="C91"/>
      <c r="D91"/>
      <c r="E91"/>
      <c r="F91"/>
      <c r="G91"/>
      <c r="H91"/>
      <c r="I91"/>
      <c r="O91" s="11"/>
      <c r="P91" s="11"/>
      <c r="Q91" s="11"/>
      <c r="R91" s="11"/>
      <c r="S91" s="11"/>
      <c r="T91" s="11"/>
      <c r="U91" s="11"/>
      <c r="V91" s="11"/>
      <c r="W91" s="11"/>
    </row>
    <row r="92" spans="2:23">
      <c r="B92"/>
      <c r="C92"/>
      <c r="D92"/>
      <c r="E92"/>
      <c r="F92"/>
      <c r="G92"/>
      <c r="H92"/>
      <c r="I92"/>
      <c r="O92" s="11"/>
      <c r="P92" s="11"/>
      <c r="Q92" s="11"/>
      <c r="R92" s="11"/>
      <c r="S92" s="11"/>
      <c r="T92" s="11"/>
      <c r="U92" s="11"/>
      <c r="V92" s="11"/>
      <c r="W92" s="11"/>
    </row>
    <row r="93" spans="2:23">
      <c r="B93"/>
      <c r="C93"/>
      <c r="D93"/>
      <c r="E93"/>
      <c r="F93"/>
      <c r="G93"/>
      <c r="H93"/>
      <c r="I93"/>
      <c r="M93" s="1"/>
      <c r="N93" s="1"/>
      <c r="O93" s="1"/>
      <c r="P93" s="1"/>
      <c r="Q93" s="1"/>
      <c r="R93" s="1"/>
      <c r="S93" s="1"/>
      <c r="T93" s="1"/>
      <c r="U93" s="1"/>
      <c r="V93" s="1"/>
      <c r="W93" s="1"/>
    </row>
    <row r="94" spans="2:23">
      <c r="B94"/>
      <c r="C94"/>
      <c r="D94"/>
      <c r="E94"/>
      <c r="F94"/>
      <c r="G94"/>
      <c r="H94"/>
      <c r="I94"/>
      <c r="O94" s="11"/>
      <c r="P94" s="11"/>
      <c r="Q94" s="11"/>
      <c r="R94" s="11"/>
      <c r="S94" s="11"/>
      <c r="T94" s="11"/>
      <c r="U94" s="11"/>
      <c r="V94" s="11"/>
      <c r="W94" s="11"/>
    </row>
    <row r="95" spans="2:23">
      <c r="B95"/>
      <c r="C95"/>
      <c r="D95"/>
      <c r="E95"/>
      <c r="F95"/>
      <c r="G95"/>
      <c r="H95"/>
      <c r="I95"/>
      <c r="O95" s="11"/>
      <c r="P95" s="11"/>
      <c r="Q95" s="11"/>
      <c r="R95" s="11"/>
      <c r="S95" s="11"/>
      <c r="T95" s="11"/>
      <c r="U95" s="11"/>
      <c r="V95" s="11"/>
      <c r="W95" s="11"/>
    </row>
    <row r="96" spans="2:23">
      <c r="B96"/>
      <c r="C96"/>
      <c r="D96"/>
      <c r="E96"/>
      <c r="F96"/>
      <c r="G96"/>
      <c r="H96"/>
      <c r="I96"/>
      <c r="O96" s="11"/>
      <c r="P96" s="11"/>
      <c r="Q96" s="11"/>
      <c r="R96" s="11"/>
      <c r="S96" s="11"/>
      <c r="T96" s="11"/>
      <c r="U96" s="11"/>
      <c r="V96" s="11"/>
      <c r="W96" s="11"/>
    </row>
    <row r="97" spans="2:23">
      <c r="B97"/>
      <c r="C97"/>
      <c r="D97"/>
      <c r="E97"/>
      <c r="F97"/>
      <c r="G97"/>
      <c r="H97"/>
      <c r="I97"/>
      <c r="O97" s="11"/>
      <c r="P97" s="11"/>
      <c r="Q97" s="11"/>
      <c r="R97" s="11"/>
      <c r="S97" s="11"/>
      <c r="T97" s="11"/>
      <c r="U97" s="11"/>
      <c r="V97" s="11"/>
      <c r="W97" s="11"/>
    </row>
    <row r="98" spans="2:23">
      <c r="B98"/>
      <c r="C98"/>
      <c r="D98"/>
      <c r="E98"/>
      <c r="F98"/>
      <c r="G98"/>
      <c r="H98"/>
      <c r="I98"/>
      <c r="M98" s="1"/>
      <c r="N98" s="1"/>
      <c r="O98" s="1"/>
      <c r="P98" s="1"/>
      <c r="Q98" s="1"/>
      <c r="R98" s="1"/>
      <c r="S98" s="1"/>
      <c r="T98" s="1"/>
      <c r="U98" s="1"/>
      <c r="V98" s="1"/>
      <c r="W98" s="1"/>
    </row>
    <row r="99" spans="2:23">
      <c r="B99"/>
      <c r="C99"/>
      <c r="D99"/>
      <c r="E99"/>
      <c r="F99"/>
      <c r="G99"/>
      <c r="H99"/>
      <c r="I99"/>
      <c r="O99" s="11"/>
      <c r="P99" s="11"/>
      <c r="Q99" s="11"/>
      <c r="R99" s="11"/>
      <c r="S99" s="11"/>
      <c r="T99" s="11"/>
      <c r="U99" s="11"/>
      <c r="V99" s="11"/>
      <c r="W99" s="11"/>
    </row>
    <row r="100" spans="2:23">
      <c r="B100"/>
      <c r="C100"/>
      <c r="D100"/>
      <c r="E100"/>
      <c r="F100"/>
      <c r="G100"/>
      <c r="H100"/>
      <c r="I100"/>
      <c r="O100" s="11"/>
      <c r="P100" s="11"/>
      <c r="Q100" s="11"/>
      <c r="R100" s="11"/>
      <c r="S100" s="11"/>
      <c r="T100" s="11"/>
      <c r="U100" s="11"/>
      <c r="V100" s="11"/>
      <c r="W100" s="11"/>
    </row>
    <row r="101" spans="2:23">
      <c r="B101"/>
      <c r="C101"/>
      <c r="D101"/>
      <c r="E101"/>
      <c r="F101"/>
      <c r="G101"/>
      <c r="H101"/>
      <c r="I101"/>
      <c r="O101" s="11"/>
      <c r="P101" s="11"/>
      <c r="Q101" s="11"/>
      <c r="R101" s="11"/>
      <c r="S101" s="11"/>
      <c r="T101" s="11"/>
      <c r="U101" s="11"/>
      <c r="V101" s="11"/>
      <c r="W101" s="11"/>
    </row>
    <row r="102" spans="2:23">
      <c r="B102"/>
      <c r="C102"/>
      <c r="D102"/>
      <c r="E102"/>
      <c r="F102"/>
      <c r="G102"/>
      <c r="H102"/>
      <c r="I102"/>
      <c r="O102" s="11"/>
      <c r="P102" s="11"/>
      <c r="Q102" s="11"/>
      <c r="R102" s="11"/>
      <c r="S102" s="11"/>
      <c r="T102" s="11"/>
      <c r="U102" s="11"/>
      <c r="V102" s="11"/>
      <c r="W102" s="11"/>
    </row>
    <row r="103" spans="2:23">
      <c r="B103"/>
      <c r="C103"/>
      <c r="D103"/>
      <c r="E103"/>
      <c r="F103"/>
      <c r="G103"/>
      <c r="H103"/>
      <c r="I103"/>
      <c r="M103" s="1"/>
      <c r="N103" s="1"/>
      <c r="O103" s="1"/>
      <c r="P103" s="1"/>
      <c r="Q103" s="1"/>
      <c r="R103" s="1"/>
      <c r="S103" s="1"/>
      <c r="T103" s="1"/>
      <c r="U103" s="1"/>
      <c r="V103" s="1"/>
      <c r="W103" s="1"/>
    </row>
    <row r="104" spans="2:23">
      <c r="B104"/>
      <c r="C104"/>
      <c r="D104"/>
      <c r="E104"/>
      <c r="F104"/>
      <c r="G104"/>
      <c r="H104"/>
      <c r="I104"/>
      <c r="O104" s="11"/>
      <c r="P104" s="11"/>
      <c r="Q104" s="11"/>
      <c r="R104" s="11"/>
      <c r="S104" s="11"/>
      <c r="T104" s="11"/>
      <c r="U104" s="11"/>
      <c r="V104" s="11"/>
      <c r="W104" s="11"/>
    </row>
    <row r="105" spans="2:23">
      <c r="B105"/>
      <c r="C105"/>
      <c r="D105"/>
      <c r="E105"/>
      <c r="F105"/>
      <c r="G105"/>
      <c r="H105"/>
      <c r="I105"/>
      <c r="O105" s="11"/>
      <c r="P105" s="11"/>
      <c r="Q105" s="11"/>
      <c r="R105" s="11"/>
      <c r="S105" s="11"/>
      <c r="T105" s="11"/>
      <c r="U105" s="11"/>
      <c r="V105" s="11"/>
      <c r="W105" s="11"/>
    </row>
    <row r="106" spans="2:23">
      <c r="B106"/>
      <c r="C106"/>
      <c r="D106"/>
      <c r="E106"/>
      <c r="F106"/>
      <c r="G106"/>
      <c r="H106"/>
      <c r="I106"/>
      <c r="O106" s="11"/>
      <c r="P106" s="11"/>
      <c r="Q106" s="11"/>
      <c r="R106" s="11"/>
      <c r="S106" s="11"/>
      <c r="T106" s="11"/>
      <c r="U106" s="11"/>
      <c r="V106" s="11"/>
      <c r="W106" s="11"/>
    </row>
    <row r="107" spans="2:23">
      <c r="B107"/>
      <c r="C107"/>
      <c r="D107"/>
      <c r="E107"/>
      <c r="F107"/>
      <c r="G107"/>
      <c r="H107"/>
      <c r="I107"/>
      <c r="O107" s="11"/>
      <c r="P107" s="11"/>
      <c r="Q107" s="11"/>
      <c r="R107" s="11"/>
      <c r="S107" s="11"/>
      <c r="T107" s="11"/>
      <c r="U107" s="11"/>
      <c r="V107" s="11"/>
      <c r="W107" s="11"/>
    </row>
    <row r="108" spans="2:23">
      <c r="B108"/>
      <c r="C108"/>
      <c r="D108"/>
      <c r="E108"/>
      <c r="F108"/>
      <c r="G108"/>
      <c r="H108"/>
      <c r="I108"/>
      <c r="M108" s="1"/>
      <c r="N108" s="1"/>
      <c r="O108" s="1"/>
      <c r="P108" s="1"/>
      <c r="Q108" s="1"/>
      <c r="R108" s="1"/>
      <c r="S108" s="1"/>
      <c r="T108" s="1"/>
      <c r="U108" s="1"/>
      <c r="V108" s="1"/>
      <c r="W108" s="1"/>
    </row>
    <row r="109" spans="2:23">
      <c r="O109" s="11"/>
      <c r="P109" s="11"/>
      <c r="Q109" s="11"/>
      <c r="R109" s="11"/>
      <c r="S109" s="11"/>
      <c r="T109" s="11"/>
      <c r="U109" s="11"/>
      <c r="V109" s="11"/>
      <c r="W109" s="11"/>
    </row>
    <row r="110" spans="2:23">
      <c r="O110" s="11"/>
      <c r="P110" s="11"/>
      <c r="Q110" s="11"/>
      <c r="R110" s="11"/>
      <c r="S110" s="11"/>
      <c r="T110" s="11"/>
      <c r="U110" s="11"/>
      <c r="V110" s="11"/>
      <c r="W110" s="11"/>
    </row>
    <row r="111" spans="2:23">
      <c r="O111" s="11"/>
      <c r="P111" s="11"/>
      <c r="Q111" s="11"/>
      <c r="R111" s="11"/>
      <c r="S111" s="11"/>
      <c r="T111" s="11"/>
      <c r="U111" s="11"/>
      <c r="V111" s="11"/>
      <c r="W111" s="11"/>
    </row>
    <row r="112" spans="2:23">
      <c r="O112" s="11"/>
      <c r="P112" s="11"/>
      <c r="Q112" s="11"/>
      <c r="R112" s="11"/>
      <c r="S112" s="11"/>
      <c r="T112" s="11"/>
      <c r="U112" s="11"/>
      <c r="V112" s="11"/>
      <c r="W112" s="11"/>
    </row>
    <row r="113" spans="13:23">
      <c r="O113" s="11"/>
      <c r="P113" s="11"/>
      <c r="Q113" s="11"/>
      <c r="R113" s="11"/>
      <c r="S113" s="11"/>
      <c r="T113" s="11"/>
      <c r="U113" s="11"/>
      <c r="V113" s="11"/>
      <c r="W113" s="11"/>
    </row>
    <row r="115" spans="13:23">
      <c r="M115" s="1"/>
      <c r="N115" s="1"/>
      <c r="O115" s="1"/>
      <c r="P115" s="1"/>
      <c r="Q115" s="1"/>
      <c r="R115" s="1"/>
      <c r="S115" s="1"/>
      <c r="T115" s="1"/>
      <c r="U115" s="1"/>
      <c r="V115" s="1"/>
      <c r="W115" s="1"/>
    </row>
    <row r="116" spans="13:23">
      <c r="O116" s="11"/>
      <c r="P116" s="11"/>
      <c r="Q116" s="11"/>
      <c r="R116" s="11"/>
      <c r="S116" s="11"/>
      <c r="T116" s="11"/>
      <c r="U116" s="11"/>
      <c r="V116" s="11"/>
      <c r="W116" s="11"/>
    </row>
    <row r="117" spans="13:23">
      <c r="O117" s="11"/>
      <c r="P117" s="11"/>
      <c r="Q117" s="11"/>
      <c r="R117" s="11"/>
      <c r="S117" s="11"/>
      <c r="T117" s="11"/>
      <c r="U117" s="11"/>
      <c r="V117" s="11"/>
      <c r="W117" s="11"/>
    </row>
    <row r="118" spans="13:23">
      <c r="O118" s="11"/>
      <c r="P118" s="11"/>
      <c r="Q118" s="11"/>
      <c r="R118" s="11"/>
      <c r="S118" s="11"/>
      <c r="T118" s="11"/>
      <c r="U118" s="11"/>
      <c r="V118" s="11"/>
      <c r="W118" s="11"/>
    </row>
    <row r="120" spans="13:23">
      <c r="M120" s="1"/>
      <c r="N120" s="1"/>
      <c r="O120" s="1"/>
      <c r="P120" s="1"/>
      <c r="Q120" s="1"/>
      <c r="R120" s="1"/>
      <c r="S120" s="1"/>
      <c r="T120" s="1"/>
      <c r="U120" s="1"/>
      <c r="V120" s="1"/>
      <c r="W120" s="1"/>
    </row>
    <row r="121" spans="13:23">
      <c r="O121" s="11"/>
      <c r="P121" s="11"/>
      <c r="Q121" s="11"/>
      <c r="R121" s="11"/>
      <c r="S121" s="11"/>
      <c r="T121" s="11"/>
      <c r="U121" s="11"/>
      <c r="V121" s="11"/>
      <c r="W121" s="11"/>
    </row>
    <row r="122" spans="13:23">
      <c r="O122" s="11"/>
      <c r="P122" s="11"/>
      <c r="Q122" s="11"/>
      <c r="R122" s="11"/>
      <c r="S122" s="11"/>
      <c r="T122" s="11"/>
      <c r="U122" s="11"/>
      <c r="V122" s="11"/>
      <c r="W122" s="11"/>
    </row>
    <row r="123" spans="13:23">
      <c r="O123" s="11"/>
      <c r="P123" s="11"/>
      <c r="Q123" s="11"/>
      <c r="R123" s="11"/>
      <c r="S123" s="11"/>
      <c r="T123" s="11"/>
      <c r="U123" s="11"/>
      <c r="V123" s="11"/>
      <c r="W123" s="11"/>
    </row>
    <row r="125" spans="13:23">
      <c r="M125" s="1"/>
      <c r="N125" s="1"/>
      <c r="O125" s="1"/>
      <c r="P125" s="1"/>
      <c r="Q125" s="1"/>
      <c r="R125" s="1"/>
      <c r="S125" s="1"/>
      <c r="T125" s="1"/>
      <c r="U125" s="1"/>
      <c r="V125" s="1"/>
      <c r="W125" s="1"/>
    </row>
    <row r="126" spans="13:23">
      <c r="O126" s="11"/>
      <c r="P126" s="11"/>
      <c r="Q126" s="11"/>
      <c r="R126" s="11"/>
      <c r="S126" s="11"/>
      <c r="T126" s="11"/>
      <c r="U126" s="11"/>
      <c r="V126" s="11"/>
      <c r="W126" s="11"/>
    </row>
    <row r="127" spans="13:23">
      <c r="O127" s="11"/>
      <c r="P127" s="11"/>
      <c r="Q127" s="11"/>
      <c r="R127" s="11"/>
      <c r="S127" s="11"/>
      <c r="T127" s="11"/>
      <c r="U127" s="11"/>
      <c r="V127" s="11"/>
      <c r="W127" s="11"/>
    </row>
    <row r="128" spans="13:23">
      <c r="O128" s="11"/>
      <c r="P128" s="11"/>
      <c r="Q128" s="11"/>
      <c r="R128" s="11"/>
      <c r="S128" s="11"/>
      <c r="T128" s="11"/>
      <c r="U128" s="11"/>
      <c r="V128" s="11"/>
      <c r="W128" s="11"/>
    </row>
    <row r="130" spans="13:23">
      <c r="M130" s="1"/>
      <c r="N130" s="1"/>
      <c r="O130" s="1"/>
      <c r="P130" s="1"/>
      <c r="Q130" s="1"/>
      <c r="R130" s="1"/>
      <c r="S130" s="1"/>
      <c r="T130" s="1"/>
      <c r="U130" s="1"/>
      <c r="V130" s="1"/>
      <c r="W130" s="1"/>
    </row>
    <row r="131" spans="13:23">
      <c r="O131" s="11"/>
      <c r="P131" s="11"/>
      <c r="Q131" s="11"/>
      <c r="R131" s="11"/>
      <c r="S131" s="11"/>
      <c r="T131" s="11"/>
      <c r="U131" s="11"/>
      <c r="V131" s="11"/>
      <c r="W131" s="11"/>
    </row>
    <row r="132" spans="13:23">
      <c r="O132" s="11"/>
      <c r="P132" s="11"/>
      <c r="Q132" s="11"/>
      <c r="R132" s="11"/>
      <c r="S132" s="11"/>
      <c r="T132" s="11"/>
      <c r="U132" s="11"/>
      <c r="V132" s="11"/>
      <c r="W132" s="11"/>
    </row>
    <row r="133" spans="13:23">
      <c r="O133" s="11"/>
      <c r="P133" s="11"/>
      <c r="Q133" s="11"/>
      <c r="R133" s="11"/>
      <c r="S133" s="11"/>
      <c r="T133" s="11"/>
      <c r="U133" s="11"/>
      <c r="V133" s="11"/>
      <c r="W133" s="11"/>
    </row>
    <row r="135" spans="13:23">
      <c r="M135" s="1"/>
      <c r="N135" s="1"/>
      <c r="O135" s="1"/>
      <c r="P135" s="1"/>
      <c r="Q135" s="1"/>
      <c r="R135" s="1"/>
      <c r="S135" s="1"/>
      <c r="T135" s="1"/>
      <c r="U135" s="1"/>
      <c r="V135" s="1"/>
      <c r="W135" s="1"/>
    </row>
    <row r="136" spans="13:23">
      <c r="O136" s="11"/>
      <c r="P136" s="11"/>
      <c r="Q136" s="11"/>
      <c r="R136" s="11"/>
      <c r="S136" s="11"/>
      <c r="T136" s="11"/>
      <c r="U136" s="11"/>
      <c r="V136" s="11"/>
      <c r="W136" s="11"/>
    </row>
    <row r="137" spans="13:23">
      <c r="O137" s="11"/>
      <c r="P137" s="11"/>
      <c r="Q137" s="11"/>
      <c r="R137" s="11"/>
      <c r="S137" s="11"/>
      <c r="T137" s="11"/>
      <c r="U137" s="11"/>
      <c r="V137" s="11"/>
      <c r="W137" s="11"/>
    </row>
    <row r="139" spans="13:23">
      <c r="M139" s="1"/>
      <c r="N139" s="1"/>
      <c r="O139" s="1"/>
      <c r="P139" s="1"/>
      <c r="Q139" s="1"/>
      <c r="R139" s="1"/>
      <c r="S139" s="1"/>
      <c r="T139" s="1"/>
      <c r="U139" s="1"/>
      <c r="V139" s="1"/>
      <c r="W139" s="1"/>
    </row>
    <row r="140" spans="13:23">
      <c r="O140" s="11"/>
      <c r="P140" s="11"/>
      <c r="Q140" s="11"/>
      <c r="R140" s="11"/>
      <c r="S140" s="11"/>
      <c r="T140" s="11"/>
      <c r="U140" s="11"/>
      <c r="V140" s="11"/>
      <c r="W140" s="11"/>
    </row>
    <row r="141" spans="13:23">
      <c r="O141" s="11"/>
      <c r="P141" s="11"/>
      <c r="Q141" s="11"/>
      <c r="R141" s="11"/>
      <c r="S141" s="11"/>
      <c r="T141" s="11"/>
      <c r="U141" s="11"/>
      <c r="V141" s="11"/>
      <c r="W141" s="11"/>
    </row>
    <row r="142" spans="13:23">
      <c r="O142" s="11"/>
      <c r="P142" s="11"/>
      <c r="Q142" s="11"/>
      <c r="R142" s="11"/>
      <c r="S142" s="11"/>
      <c r="T142" s="11"/>
      <c r="U142" s="11"/>
      <c r="V142" s="11"/>
      <c r="W142" s="11"/>
    </row>
    <row r="144" spans="13:23">
      <c r="M144" s="1"/>
      <c r="N144" s="1"/>
      <c r="O144" s="1"/>
      <c r="P144" s="1"/>
      <c r="Q144" s="1"/>
      <c r="R144" s="1"/>
      <c r="S144" s="1"/>
      <c r="T144" s="1"/>
      <c r="U144" s="1"/>
      <c r="V144" s="1"/>
      <c r="W144" s="1"/>
    </row>
    <row r="145" spans="13:23">
      <c r="O145" s="11"/>
      <c r="P145" s="11"/>
      <c r="Q145" s="11"/>
      <c r="R145" s="11"/>
      <c r="S145" s="11"/>
      <c r="T145" s="11"/>
      <c r="U145" s="11"/>
      <c r="V145" s="11"/>
      <c r="W145" s="11"/>
    </row>
    <row r="146" spans="13:23">
      <c r="O146" s="11"/>
      <c r="P146" s="11"/>
      <c r="Q146" s="11"/>
      <c r="R146" s="11"/>
      <c r="S146" s="11"/>
      <c r="T146" s="11"/>
      <c r="U146" s="11"/>
      <c r="V146" s="11"/>
      <c r="W146" s="11"/>
    </row>
    <row r="147" spans="13:23">
      <c r="O147" s="11"/>
      <c r="P147" s="11"/>
      <c r="Q147" s="11"/>
      <c r="R147" s="11"/>
      <c r="S147" s="11"/>
      <c r="T147" s="11"/>
      <c r="U147" s="11"/>
      <c r="V147" s="11"/>
      <c r="W147" s="11"/>
    </row>
    <row r="149" spans="13:23">
      <c r="M149" s="1"/>
      <c r="N149" s="1"/>
      <c r="O149" s="1"/>
      <c r="P149" s="1"/>
      <c r="Q149" s="1"/>
      <c r="R149" s="1"/>
      <c r="S149" s="1"/>
      <c r="T149" s="1"/>
      <c r="U149" s="1"/>
      <c r="V149" s="1"/>
      <c r="W149" s="1"/>
    </row>
    <row r="150" spans="13:23">
      <c r="O150" s="11"/>
      <c r="P150" s="11"/>
      <c r="Q150" s="11"/>
      <c r="R150" s="11"/>
      <c r="S150" s="11"/>
      <c r="T150" s="11"/>
      <c r="U150" s="11"/>
      <c r="V150" s="11"/>
      <c r="W150" s="11"/>
    </row>
    <row r="151" spans="13:23">
      <c r="O151" s="11"/>
      <c r="P151" s="11"/>
      <c r="Q151" s="11"/>
      <c r="R151" s="11"/>
      <c r="S151" s="11"/>
      <c r="T151" s="11"/>
      <c r="U151" s="11"/>
      <c r="V151" s="11"/>
      <c r="W151" s="11"/>
    </row>
    <row r="152" spans="13:23">
      <c r="O152" s="11"/>
      <c r="P152" s="11"/>
      <c r="Q152" s="11"/>
      <c r="R152" s="11"/>
      <c r="S152" s="11"/>
      <c r="T152" s="11"/>
      <c r="U152" s="11"/>
      <c r="V152" s="11"/>
      <c r="W152" s="11"/>
    </row>
    <row r="154" spans="13:23">
      <c r="M154" s="1"/>
      <c r="N154" s="1"/>
      <c r="O154" s="1"/>
      <c r="P154" s="1"/>
      <c r="Q154" s="1"/>
      <c r="R154" s="1"/>
      <c r="S154" s="1"/>
      <c r="T154" s="1"/>
      <c r="U154" s="1"/>
      <c r="V154" s="1"/>
      <c r="W154" s="1"/>
    </row>
    <row r="155" spans="13:23">
      <c r="O155" s="11"/>
      <c r="P155" s="11"/>
      <c r="Q155" s="11"/>
      <c r="R155" s="11"/>
      <c r="S155" s="11"/>
      <c r="T155" s="11"/>
      <c r="U155" s="11"/>
      <c r="V155" s="11"/>
      <c r="W155" s="11"/>
    </row>
    <row r="156" spans="13:23">
      <c r="O156" s="11"/>
      <c r="P156" s="11"/>
      <c r="Q156" s="11"/>
      <c r="R156" s="11"/>
      <c r="S156" s="11"/>
      <c r="T156" s="11"/>
      <c r="U156" s="11"/>
      <c r="V156" s="11"/>
      <c r="W156" s="11"/>
    </row>
    <row r="158" spans="13:23">
      <c r="M158" s="1"/>
      <c r="N158" s="1"/>
      <c r="O158" s="1"/>
      <c r="P158" s="1"/>
      <c r="Q158" s="1"/>
      <c r="R158" s="1"/>
      <c r="S158" s="1"/>
      <c r="T158" s="1"/>
      <c r="U158" s="1"/>
      <c r="V158" s="1"/>
      <c r="W158" s="1"/>
    </row>
    <row r="159" spans="13:23">
      <c r="O159" s="11"/>
      <c r="P159" s="11"/>
      <c r="Q159" s="11"/>
      <c r="R159" s="11"/>
      <c r="S159" s="11"/>
      <c r="T159" s="11"/>
      <c r="U159" s="11"/>
      <c r="V159" s="11"/>
      <c r="W159" s="11"/>
    </row>
    <row r="160" spans="13:23">
      <c r="O160" s="11"/>
      <c r="P160" s="11"/>
      <c r="Q160" s="11"/>
      <c r="R160" s="11"/>
      <c r="S160" s="11"/>
      <c r="T160" s="11"/>
      <c r="U160" s="11"/>
      <c r="V160" s="11"/>
      <c r="W160" s="11"/>
    </row>
    <row r="161" spans="13:23">
      <c r="O161" s="11"/>
      <c r="P161" s="11"/>
      <c r="Q161" s="11"/>
      <c r="R161" s="11"/>
      <c r="S161" s="11"/>
      <c r="T161" s="11"/>
      <c r="U161" s="11"/>
      <c r="V161" s="11"/>
      <c r="W161" s="11"/>
    </row>
    <row r="163" spans="13:23">
      <c r="M163" s="1"/>
      <c r="N163" s="1"/>
      <c r="O163" s="1"/>
      <c r="P163" s="1"/>
      <c r="Q163" s="1"/>
      <c r="R163" s="1"/>
      <c r="S163" s="1"/>
      <c r="T163" s="1"/>
      <c r="U163" s="1"/>
      <c r="V163" s="1"/>
      <c r="W163" s="1"/>
    </row>
    <row r="164" spans="13:23">
      <c r="O164" s="11"/>
      <c r="P164" s="11"/>
      <c r="Q164" s="11"/>
      <c r="R164" s="11"/>
      <c r="S164" s="11"/>
      <c r="T164" s="11"/>
      <c r="U164" s="11"/>
      <c r="V164" s="11"/>
      <c r="W164" s="11"/>
    </row>
    <row r="165" spans="13:23">
      <c r="O165" s="11"/>
      <c r="P165" s="11"/>
      <c r="Q165" s="11"/>
      <c r="R165" s="11"/>
      <c r="S165" s="11"/>
      <c r="T165" s="11"/>
      <c r="U165" s="11"/>
      <c r="V165" s="11"/>
      <c r="W165" s="11"/>
    </row>
    <row r="166" spans="13:23">
      <c r="O166" s="11"/>
      <c r="P166" s="11"/>
      <c r="Q166" s="11"/>
      <c r="R166" s="11"/>
      <c r="S166" s="11"/>
      <c r="T166" s="11"/>
      <c r="U166" s="11"/>
      <c r="V166" s="11"/>
      <c r="W166" s="11"/>
    </row>
    <row r="168" spans="13:23">
      <c r="M168" s="1"/>
      <c r="N168" s="1"/>
      <c r="O168" s="1"/>
      <c r="P168" s="1"/>
      <c r="Q168" s="1"/>
      <c r="R168" s="1"/>
      <c r="S168" s="1"/>
      <c r="T168" s="1"/>
      <c r="U168" s="1"/>
      <c r="V168" s="1"/>
      <c r="W168" s="1"/>
    </row>
    <row r="169" spans="13:23">
      <c r="O169" s="11"/>
      <c r="P169" s="11"/>
      <c r="Q169" s="11"/>
      <c r="R169" s="11"/>
      <c r="S169" s="11"/>
      <c r="T169" s="11"/>
      <c r="U169" s="11"/>
      <c r="V169" s="11"/>
      <c r="W169" s="11"/>
    </row>
    <row r="170" spans="13:23">
      <c r="O170" s="11"/>
      <c r="P170" s="11"/>
      <c r="Q170" s="11"/>
      <c r="R170" s="11"/>
      <c r="S170" s="11"/>
      <c r="T170" s="11"/>
      <c r="U170" s="11"/>
      <c r="V170" s="11"/>
      <c r="W170" s="11"/>
    </row>
    <row r="171" spans="13:23">
      <c r="O171" s="11"/>
      <c r="P171" s="11"/>
      <c r="Q171" s="11"/>
      <c r="R171" s="11"/>
      <c r="S171" s="11"/>
      <c r="T171" s="11"/>
      <c r="U171" s="11"/>
      <c r="V171" s="11"/>
      <c r="W171" s="11"/>
    </row>
    <row r="173" spans="13:23">
      <c r="M173" s="1"/>
      <c r="N173" s="1"/>
      <c r="O173" s="1"/>
      <c r="P173" s="1"/>
      <c r="Q173" s="1"/>
      <c r="R173" s="1"/>
      <c r="S173" s="1"/>
      <c r="T173" s="1"/>
      <c r="U173" s="1"/>
      <c r="V173" s="1"/>
      <c r="W173" s="1"/>
    </row>
    <row r="174" spans="13:23">
      <c r="O174" s="11"/>
      <c r="P174" s="11"/>
      <c r="Q174" s="11"/>
      <c r="R174" s="11"/>
      <c r="S174" s="11"/>
      <c r="T174" s="11"/>
      <c r="U174" s="11"/>
      <c r="V174" s="11"/>
      <c r="W174" s="11"/>
    </row>
    <row r="175" spans="13:23">
      <c r="O175" s="11"/>
      <c r="P175" s="11"/>
      <c r="Q175" s="11"/>
      <c r="R175" s="11"/>
      <c r="S175" s="11"/>
      <c r="T175" s="11"/>
      <c r="U175" s="11"/>
      <c r="V175" s="11"/>
      <c r="W175" s="11"/>
    </row>
    <row r="176" spans="13:23">
      <c r="O176" s="11"/>
      <c r="P176" s="11"/>
      <c r="Q176" s="11"/>
      <c r="R176" s="11"/>
      <c r="S176" s="11"/>
      <c r="T176" s="11"/>
      <c r="U176" s="11"/>
      <c r="V176" s="11"/>
      <c r="W176" s="11"/>
    </row>
    <row r="178" spans="13:23">
      <c r="M178" s="1"/>
      <c r="N178" s="1"/>
      <c r="O178" s="1"/>
      <c r="P178" s="1"/>
      <c r="Q178" s="1"/>
      <c r="R178" s="1"/>
      <c r="S178" s="1"/>
      <c r="T178" s="1"/>
      <c r="U178" s="1"/>
      <c r="V178" s="1"/>
      <c r="W178" s="1"/>
    </row>
    <row r="179" spans="13:23">
      <c r="O179" s="11"/>
      <c r="P179" s="11"/>
      <c r="Q179" s="11"/>
      <c r="R179" s="11"/>
      <c r="S179" s="11"/>
      <c r="T179" s="11"/>
      <c r="U179" s="11"/>
      <c r="V179" s="11"/>
      <c r="W179" s="11"/>
    </row>
    <row r="180" spans="13:23">
      <c r="O180" s="11"/>
      <c r="P180" s="11"/>
      <c r="Q180" s="11"/>
      <c r="R180" s="11"/>
      <c r="S180" s="11"/>
      <c r="T180" s="11"/>
      <c r="U180" s="11"/>
      <c r="V180" s="11"/>
      <c r="W180" s="11"/>
    </row>
    <row r="182" spans="13:23">
      <c r="M182" s="1"/>
      <c r="N182" s="1"/>
      <c r="O182" s="1"/>
      <c r="P182" s="1"/>
      <c r="Q182" s="1"/>
      <c r="R182" s="1"/>
      <c r="S182" s="1"/>
      <c r="T182" s="1"/>
      <c r="U182" s="1"/>
      <c r="V182" s="1"/>
      <c r="W182" s="1"/>
    </row>
    <row r="183" spans="13:23">
      <c r="O183" s="11"/>
      <c r="P183" s="11"/>
      <c r="Q183" s="11"/>
      <c r="R183" s="11"/>
      <c r="S183" s="11"/>
      <c r="T183" s="11"/>
      <c r="U183" s="11"/>
      <c r="V183" s="11"/>
      <c r="W183" s="11"/>
    </row>
    <row r="184" spans="13:23">
      <c r="O184" s="11"/>
      <c r="P184" s="11"/>
      <c r="Q184" s="11"/>
      <c r="R184" s="11"/>
      <c r="S184" s="11"/>
      <c r="T184" s="11"/>
      <c r="U184" s="11"/>
      <c r="V184" s="11"/>
      <c r="W184" s="11"/>
    </row>
    <row r="185" spans="13:23">
      <c r="O185" s="11"/>
      <c r="P185" s="11"/>
      <c r="Q185" s="11"/>
      <c r="R185" s="11"/>
      <c r="S185" s="11"/>
      <c r="T185" s="11"/>
      <c r="U185" s="11"/>
      <c r="V185" s="11"/>
      <c r="W185" s="11"/>
    </row>
    <row r="187" spans="13:23">
      <c r="M187" s="1"/>
      <c r="N187" s="1"/>
      <c r="O187" s="1"/>
      <c r="P187" s="1"/>
      <c r="Q187" s="1"/>
      <c r="R187" s="1"/>
      <c r="S187" s="1"/>
      <c r="T187" s="1"/>
      <c r="U187" s="1"/>
      <c r="V187" s="1"/>
      <c r="W187" s="1"/>
    </row>
    <row r="188" spans="13:23">
      <c r="O188" s="11"/>
      <c r="P188" s="11"/>
      <c r="Q188" s="11"/>
      <c r="R188" s="11"/>
      <c r="S188" s="11"/>
      <c r="T188" s="11"/>
      <c r="U188" s="11"/>
      <c r="V188" s="11"/>
      <c r="W188" s="11"/>
    </row>
    <row r="189" spans="13:23">
      <c r="O189" s="11"/>
      <c r="P189" s="11"/>
      <c r="Q189" s="11"/>
      <c r="R189" s="11"/>
      <c r="S189" s="11"/>
      <c r="T189" s="11"/>
      <c r="U189" s="11"/>
      <c r="V189" s="11"/>
      <c r="W189" s="11"/>
    </row>
    <row r="190" spans="13:23">
      <c r="O190" s="11"/>
      <c r="P190" s="11"/>
      <c r="Q190" s="11"/>
      <c r="R190" s="11"/>
      <c r="S190" s="11"/>
      <c r="T190" s="11"/>
      <c r="U190" s="11"/>
      <c r="V190" s="11"/>
      <c r="W190" s="11"/>
    </row>
    <row r="192" spans="13:23">
      <c r="M192" s="1"/>
      <c r="N192" s="1"/>
      <c r="O192" s="1"/>
      <c r="P192" s="1"/>
      <c r="Q192" s="1"/>
      <c r="R192" s="1"/>
      <c r="S192" s="1"/>
      <c r="T192" s="1"/>
      <c r="U192" s="1"/>
      <c r="V192" s="1"/>
      <c r="W192" s="1"/>
    </row>
    <row r="193" spans="13:23">
      <c r="O193" s="11"/>
      <c r="P193" s="11"/>
      <c r="Q193" s="11"/>
      <c r="R193" s="11"/>
      <c r="S193" s="11"/>
      <c r="T193" s="11"/>
      <c r="U193" s="11"/>
      <c r="V193" s="11"/>
      <c r="W193" s="11"/>
    </row>
    <row r="194" spans="13:23">
      <c r="O194" s="11"/>
      <c r="P194" s="11"/>
      <c r="Q194" s="11"/>
      <c r="R194" s="11"/>
      <c r="S194" s="11"/>
      <c r="T194" s="11"/>
      <c r="U194" s="11"/>
      <c r="V194" s="11"/>
      <c r="W194" s="11"/>
    </row>
    <row r="195" spans="13:23">
      <c r="O195" s="11"/>
      <c r="P195" s="11"/>
      <c r="Q195" s="11"/>
      <c r="R195" s="11"/>
      <c r="S195" s="11"/>
      <c r="T195" s="11"/>
      <c r="U195" s="11"/>
      <c r="V195" s="11"/>
      <c r="W195" s="11"/>
    </row>
    <row r="197" spans="13:23">
      <c r="M197" s="1"/>
      <c r="N197" s="1"/>
      <c r="O197" s="1"/>
      <c r="P197" s="1"/>
      <c r="Q197" s="1"/>
      <c r="R197" s="1"/>
      <c r="S197" s="1"/>
      <c r="T197" s="1"/>
      <c r="U197" s="1"/>
      <c r="V197" s="1"/>
      <c r="W197" s="1"/>
    </row>
    <row r="198" spans="13:23">
      <c r="O198" s="11"/>
      <c r="P198" s="11"/>
      <c r="Q198" s="11"/>
      <c r="R198" s="11"/>
      <c r="S198" s="11"/>
      <c r="T198" s="11"/>
      <c r="U198" s="11"/>
      <c r="V198" s="11"/>
      <c r="W198" s="11"/>
    </row>
    <row r="199" spans="13:23">
      <c r="O199" s="11"/>
      <c r="P199" s="11"/>
      <c r="Q199" s="11"/>
      <c r="R199" s="11"/>
      <c r="S199" s="11"/>
      <c r="T199" s="11"/>
      <c r="U199" s="11"/>
      <c r="V199" s="11"/>
      <c r="W199" s="11"/>
    </row>
    <row r="200" spans="13:23">
      <c r="O200" s="11"/>
      <c r="P200" s="11"/>
      <c r="Q200" s="11"/>
      <c r="R200" s="11"/>
      <c r="S200" s="11"/>
      <c r="T200" s="11"/>
      <c r="U200" s="11"/>
      <c r="V200" s="11"/>
      <c r="W200" s="11"/>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C2EB2-F802-4622-8D65-8ACE556FD7BC}">
  <dimension ref="A1:W200"/>
  <sheetViews>
    <sheetView zoomScale="70" zoomScaleNormal="70" workbookViewId="0">
      <selection activeCell="W87" sqref="W87"/>
    </sheetView>
  </sheetViews>
  <sheetFormatPr defaultRowHeight="15"/>
  <cols>
    <col min="1" max="1" width="14.28515625" style="9" bestFit="1" customWidth="1"/>
    <col min="2" max="2" width="93.5703125" style="9" bestFit="1" customWidth="1"/>
    <col min="3" max="3" width="21.7109375" style="9" bestFit="1" customWidth="1"/>
    <col min="4" max="6" width="13.5703125" style="9" bestFit="1" customWidth="1"/>
    <col min="7" max="9" width="14" style="9" bestFit="1" customWidth="1"/>
    <col min="10" max="10" width="14.42578125" style="9" bestFit="1" customWidth="1"/>
    <col min="11" max="11" width="14.42578125" style="9" customWidth="1"/>
    <col min="12" max="12" width="6.7109375" style="9" customWidth="1"/>
    <col min="13" max="13" width="22" style="9" bestFit="1" customWidth="1"/>
    <col min="14" max="14" width="35.85546875" style="9" bestFit="1" customWidth="1"/>
    <col min="15" max="18" width="13.5703125" style="9" bestFit="1" customWidth="1"/>
    <col min="19" max="21" width="14" style="9" bestFit="1" customWidth="1"/>
    <col min="22" max="23" width="14.42578125" style="9" bestFit="1" customWidth="1"/>
    <col min="24" max="16384" width="9.140625" style="9"/>
  </cols>
  <sheetData>
    <row r="1" spans="1:23">
      <c r="B1" s="1" t="s">
        <v>207</v>
      </c>
      <c r="M1" s="1" t="s">
        <v>207</v>
      </c>
      <c r="N1" s="9" t="s">
        <v>268</v>
      </c>
    </row>
    <row r="3" spans="1:23">
      <c r="B3" s="128" t="s">
        <v>133</v>
      </c>
      <c r="C3" s="128" t="s">
        <v>112</v>
      </c>
      <c r="D3" s="128"/>
      <c r="E3" s="128"/>
      <c r="F3" s="128"/>
      <c r="G3" s="128"/>
      <c r="H3" s="128"/>
      <c r="I3" s="128"/>
      <c r="J3" s="128"/>
      <c r="K3" s="128"/>
    </row>
    <row r="4" spans="1:23">
      <c r="B4" s="129" t="s">
        <v>110</v>
      </c>
      <c r="C4" s="129" t="s">
        <v>0</v>
      </c>
      <c r="D4" s="129" t="s">
        <v>103</v>
      </c>
      <c r="E4" s="129" t="s">
        <v>104</v>
      </c>
      <c r="F4" s="129" t="s">
        <v>105</v>
      </c>
      <c r="G4" s="129" t="s">
        <v>106</v>
      </c>
      <c r="H4" s="129" t="s">
        <v>107</v>
      </c>
      <c r="I4" s="129" t="s">
        <v>108</v>
      </c>
      <c r="J4" s="129" t="s">
        <v>230</v>
      </c>
      <c r="K4" s="129" t="s">
        <v>234</v>
      </c>
      <c r="M4" s="1" t="s">
        <v>116</v>
      </c>
      <c r="N4" s="1" t="str">
        <f>A5</f>
        <v>State Total</v>
      </c>
      <c r="O4" s="1" t="str">
        <f t="shared" ref="O4:W4" si="0">C4</f>
        <v>2015-2016</v>
      </c>
      <c r="P4" s="1" t="str">
        <f t="shared" si="0"/>
        <v>2016-2017</v>
      </c>
      <c r="Q4" s="1" t="str">
        <f t="shared" si="0"/>
        <v>2017-2018</v>
      </c>
      <c r="R4" s="1" t="str">
        <f t="shared" si="0"/>
        <v>2018-2019</v>
      </c>
      <c r="S4" s="1" t="str">
        <f t="shared" si="0"/>
        <v>2019-2020</v>
      </c>
      <c r="T4" s="1" t="str">
        <f t="shared" si="0"/>
        <v>2020-2021</v>
      </c>
      <c r="U4" s="1" t="str">
        <f t="shared" si="0"/>
        <v>2021-2022</v>
      </c>
      <c r="V4" s="1" t="str">
        <f t="shared" si="0"/>
        <v>2022-2023</v>
      </c>
      <c r="W4" s="1" t="str">
        <f t="shared" si="0"/>
        <v>2023-2024</v>
      </c>
    </row>
    <row r="5" spans="1:23">
      <c r="A5" s="1" t="s">
        <v>126</v>
      </c>
      <c r="B5" s="10" t="s">
        <v>113</v>
      </c>
      <c r="C5" s="8">
        <v>2188</v>
      </c>
      <c r="D5" s="8">
        <v>2266</v>
      </c>
      <c r="E5" s="8">
        <v>2264</v>
      </c>
      <c r="F5" s="8">
        <v>2249</v>
      </c>
      <c r="G5" s="8">
        <v>2250</v>
      </c>
      <c r="H5" s="8">
        <v>5080</v>
      </c>
      <c r="I5" s="8">
        <v>3833</v>
      </c>
      <c r="J5" s="8">
        <v>3256</v>
      </c>
      <c r="K5" s="8">
        <v>3178</v>
      </c>
      <c r="N5" s="9" t="str">
        <f>B5</f>
        <v>Home-Based</v>
      </c>
      <c r="O5" s="11">
        <f>C5/C8</f>
        <v>2.3399317698140246E-2</v>
      </c>
      <c r="P5" s="11">
        <f t="shared" ref="P5:W5" si="1">D5/D8</f>
        <v>2.3798021382511709E-2</v>
      </c>
      <c r="Q5" s="11">
        <f t="shared" si="1"/>
        <v>2.3993471740904417E-2</v>
      </c>
      <c r="R5" s="11">
        <f t="shared" si="1"/>
        <v>2.4309308660123655E-2</v>
      </c>
      <c r="S5" s="11">
        <f t="shared" si="1"/>
        <v>2.4424133214650139E-2</v>
      </c>
      <c r="T5" s="11">
        <f t="shared" si="1"/>
        <v>5.6182260561822607E-2</v>
      </c>
      <c r="U5" s="11">
        <f t="shared" si="1"/>
        <v>4.247091412742382E-2</v>
      </c>
      <c r="V5" s="11">
        <f t="shared" si="1"/>
        <v>3.6104365567789939E-2</v>
      </c>
      <c r="W5" s="11">
        <f t="shared" si="1"/>
        <v>3.5873123377356361E-2</v>
      </c>
    </row>
    <row r="6" spans="1:23">
      <c r="B6" s="10" t="s">
        <v>114</v>
      </c>
      <c r="C6" s="8">
        <v>5985</v>
      </c>
      <c r="D6" s="8">
        <v>6105</v>
      </c>
      <c r="E6" s="8">
        <v>5926</v>
      </c>
      <c r="F6" s="8">
        <v>6152</v>
      </c>
      <c r="G6" s="8">
        <v>5157</v>
      </c>
      <c r="H6" s="8">
        <v>5426</v>
      </c>
      <c r="I6" s="8">
        <v>6369</v>
      </c>
      <c r="J6" s="8">
        <v>6684</v>
      </c>
      <c r="K6" s="8">
        <v>7067</v>
      </c>
      <c r="N6" s="9" t="str">
        <f>B6</f>
        <v>Private</v>
      </c>
      <c r="O6" s="11">
        <f t="shared" ref="O6:W6" si="2">C6/C8</f>
        <v>6.4005903301357123E-2</v>
      </c>
      <c r="P6" s="11">
        <f t="shared" si="2"/>
        <v>6.4116028482009702E-2</v>
      </c>
      <c r="Q6" s="11">
        <f t="shared" si="2"/>
        <v>6.2802700325353178E-2</v>
      </c>
      <c r="R6" s="11">
        <f t="shared" si="2"/>
        <v>6.6496605992476976E-2</v>
      </c>
      <c r="S6" s="11">
        <f t="shared" si="2"/>
        <v>5.5980113327978115E-2</v>
      </c>
      <c r="T6" s="11">
        <f t="shared" si="2"/>
        <v>6.0008847600088476E-2</v>
      </c>
      <c r="U6" s="11">
        <f t="shared" si="2"/>
        <v>7.0570637119113572E-2</v>
      </c>
      <c r="V6" s="11">
        <f t="shared" si="2"/>
        <v>7.4115964206114229E-2</v>
      </c>
      <c r="W6" s="11">
        <f t="shared" si="2"/>
        <v>7.9771983293825482E-2</v>
      </c>
    </row>
    <row r="7" spans="1:23">
      <c r="B7" s="10" t="s">
        <v>115</v>
      </c>
      <c r="C7" s="8">
        <v>85334</v>
      </c>
      <c r="D7" s="8">
        <v>86847</v>
      </c>
      <c r="E7" s="8">
        <v>86169</v>
      </c>
      <c r="F7" s="8">
        <v>84115</v>
      </c>
      <c r="G7" s="8">
        <v>84715</v>
      </c>
      <c r="H7" s="8">
        <v>79914</v>
      </c>
      <c r="I7" s="8">
        <v>80048</v>
      </c>
      <c r="J7" s="8">
        <v>80243</v>
      </c>
      <c r="K7" s="8">
        <v>78345</v>
      </c>
      <c r="N7" s="9" t="str">
        <f>B7</f>
        <v>Public</v>
      </c>
      <c r="O7" s="11">
        <f t="shared" ref="O7:W7" si="3">C7/C8</f>
        <v>0.91259477900050268</v>
      </c>
      <c r="P7" s="11">
        <f t="shared" si="3"/>
        <v>0.91208595013547855</v>
      </c>
      <c r="Q7" s="11">
        <f t="shared" si="3"/>
        <v>0.91320382793374244</v>
      </c>
      <c r="R7" s="11">
        <f t="shared" si="3"/>
        <v>0.90919408534739932</v>
      </c>
      <c r="S7" s="11">
        <f t="shared" si="3"/>
        <v>0.91959575345737177</v>
      </c>
      <c r="T7" s="11">
        <f t="shared" si="3"/>
        <v>0.88380889183808897</v>
      </c>
      <c r="U7" s="11">
        <f t="shared" si="3"/>
        <v>0.88695844875346264</v>
      </c>
      <c r="V7" s="11">
        <f t="shared" si="3"/>
        <v>0.88977967022609583</v>
      </c>
      <c r="W7" s="11">
        <f t="shared" si="3"/>
        <v>0.88435489332881811</v>
      </c>
    </row>
    <row r="8" spans="1:23">
      <c r="B8" s="130" t="s">
        <v>111</v>
      </c>
      <c r="C8" s="131">
        <v>93507</v>
      </c>
      <c r="D8" s="131">
        <v>95218</v>
      </c>
      <c r="E8" s="131">
        <v>94359</v>
      </c>
      <c r="F8" s="131">
        <v>92516</v>
      </c>
      <c r="G8" s="131">
        <v>92122</v>
      </c>
      <c r="H8" s="131">
        <v>90420</v>
      </c>
      <c r="I8" s="131">
        <v>90250</v>
      </c>
      <c r="J8" s="131">
        <v>90183</v>
      </c>
      <c r="K8" s="131">
        <v>88590</v>
      </c>
    </row>
    <row r="10" spans="1:23">
      <c r="A10" s="1" t="s">
        <v>203</v>
      </c>
      <c r="B10" s="1" t="s">
        <v>207</v>
      </c>
      <c r="C10" s="10"/>
      <c r="D10" s="10"/>
      <c r="E10" s="10"/>
      <c r="F10" s="10"/>
      <c r="G10" s="10"/>
      <c r="H10" s="10"/>
      <c r="I10" s="10"/>
      <c r="J10" s="10"/>
      <c r="K10" s="10"/>
      <c r="M10" s="1" t="s">
        <v>207</v>
      </c>
    </row>
    <row r="11" spans="1:23">
      <c r="B11" s="128" t="s">
        <v>133</v>
      </c>
      <c r="C11" s="128" t="s">
        <v>112</v>
      </c>
      <c r="D11" s="128"/>
      <c r="E11" s="128"/>
      <c r="F11" s="128"/>
      <c r="G11" s="128"/>
      <c r="H11" s="128"/>
      <c r="I11" s="128"/>
      <c r="J11" s="128"/>
      <c r="K11" s="128"/>
    </row>
    <row r="12" spans="1:23">
      <c r="B12" s="129" t="s">
        <v>110</v>
      </c>
      <c r="C12" s="129" t="s">
        <v>0</v>
      </c>
      <c r="D12" s="129" t="s">
        <v>103</v>
      </c>
      <c r="E12" s="129" t="s">
        <v>104</v>
      </c>
      <c r="F12" s="129" t="s">
        <v>105</v>
      </c>
      <c r="G12" s="129" t="s">
        <v>106</v>
      </c>
      <c r="H12" s="129" t="s">
        <v>107</v>
      </c>
      <c r="I12" s="129" t="s">
        <v>108</v>
      </c>
      <c r="J12" s="129" t="s">
        <v>230</v>
      </c>
      <c r="K12" s="129" t="s">
        <v>234</v>
      </c>
    </row>
    <row r="13" spans="1:23">
      <c r="B13" s="132" t="s">
        <v>186</v>
      </c>
      <c r="C13" s="133"/>
      <c r="D13" s="133"/>
      <c r="E13" s="133"/>
      <c r="F13" s="133"/>
      <c r="G13" s="133"/>
      <c r="H13" s="133"/>
      <c r="I13" s="133"/>
      <c r="J13" s="133"/>
      <c r="K13" s="133"/>
      <c r="M13" s="1" t="s">
        <v>116</v>
      </c>
      <c r="N13" s="1" t="str">
        <f>B13</f>
        <v>Benton-Franklin</v>
      </c>
      <c r="O13" s="1" t="str">
        <f>$C$12</f>
        <v>2015-2016</v>
      </c>
      <c r="P13" s="1" t="str">
        <f>$D$12</f>
        <v>2016-2017</v>
      </c>
      <c r="Q13" s="1" t="str">
        <f>$E$12</f>
        <v>2017-2018</v>
      </c>
      <c r="R13" s="1" t="str">
        <f>$F$12</f>
        <v>2018-2019</v>
      </c>
      <c r="S13" s="1" t="str">
        <f>$G$12</f>
        <v>2019-2020</v>
      </c>
      <c r="T13" s="1" t="str">
        <f>$H$12</f>
        <v>2020-2021</v>
      </c>
      <c r="U13" s="1" t="str">
        <f>$I$12</f>
        <v>2021-2022</v>
      </c>
      <c r="V13" s="1" t="str">
        <f>$J$12</f>
        <v>2022-2023</v>
      </c>
      <c r="W13" s="1" t="str">
        <f>$K$12</f>
        <v>2023-2024</v>
      </c>
    </row>
    <row r="14" spans="1:23">
      <c r="B14" s="3" t="s">
        <v>113</v>
      </c>
      <c r="C14" s="8">
        <v>74</v>
      </c>
      <c r="D14" s="8">
        <v>94</v>
      </c>
      <c r="E14" s="8">
        <v>82</v>
      </c>
      <c r="F14" s="8">
        <v>85</v>
      </c>
      <c r="G14" s="8">
        <v>89</v>
      </c>
      <c r="H14" s="8">
        <v>223</v>
      </c>
      <c r="I14" s="8">
        <v>127</v>
      </c>
      <c r="J14" s="8">
        <v>142</v>
      </c>
      <c r="K14" s="8">
        <v>146</v>
      </c>
      <c r="N14" s="9" t="str">
        <f>B14</f>
        <v>Home-Based</v>
      </c>
      <c r="O14" s="11">
        <f t="shared" ref="O14:W14" si="4">C14/C17</f>
        <v>1.5595363540569019E-2</v>
      </c>
      <c r="P14" s="11">
        <f t="shared" si="4"/>
        <v>1.9644723092998955E-2</v>
      </c>
      <c r="Q14" s="11">
        <f t="shared" si="4"/>
        <v>1.6931653933512286E-2</v>
      </c>
      <c r="R14" s="11">
        <f t="shared" si="4"/>
        <v>1.801610852055956E-2</v>
      </c>
      <c r="S14" s="11">
        <f t="shared" si="4"/>
        <v>1.9037433155080215E-2</v>
      </c>
      <c r="T14" s="11">
        <f t="shared" si="4"/>
        <v>4.7076208570825416E-2</v>
      </c>
      <c r="U14" s="11">
        <f t="shared" si="4"/>
        <v>2.8066298342541436E-2</v>
      </c>
      <c r="V14" s="11">
        <f t="shared" si="4"/>
        <v>3.0616645105648987E-2</v>
      </c>
      <c r="W14" s="11">
        <f t="shared" si="4"/>
        <v>3.1919545255793616E-2</v>
      </c>
    </row>
    <row r="15" spans="1:23">
      <c r="B15" s="3" t="s">
        <v>114</v>
      </c>
      <c r="C15" s="8">
        <v>196</v>
      </c>
      <c r="D15" s="8">
        <v>181</v>
      </c>
      <c r="E15" s="8">
        <v>178</v>
      </c>
      <c r="F15" s="8">
        <v>176</v>
      </c>
      <c r="G15" s="8">
        <v>124</v>
      </c>
      <c r="H15" s="8">
        <v>190</v>
      </c>
      <c r="I15" s="8">
        <v>211</v>
      </c>
      <c r="J15" s="8">
        <v>234</v>
      </c>
      <c r="K15" s="8">
        <v>258</v>
      </c>
      <c r="N15" s="9" t="str">
        <f>B15</f>
        <v>Private</v>
      </c>
      <c r="O15" s="11">
        <f t="shared" ref="O15:W15" si="5">C15/C17</f>
        <v>4.1306638566912537E-2</v>
      </c>
      <c r="P15" s="11">
        <f t="shared" si="5"/>
        <v>3.782654127481714E-2</v>
      </c>
      <c r="Q15" s="11">
        <f t="shared" si="5"/>
        <v>3.6754078050794961E-2</v>
      </c>
      <c r="R15" s="11">
        <f t="shared" si="5"/>
        <v>3.7303942348452732E-2</v>
      </c>
      <c r="S15" s="11">
        <f t="shared" si="5"/>
        <v>2.6524064171122994E-2</v>
      </c>
      <c r="T15" s="11">
        <f t="shared" si="5"/>
        <v>4.0109774118640487E-2</v>
      </c>
      <c r="U15" s="11">
        <f t="shared" si="5"/>
        <v>4.6629834254143646E-2</v>
      </c>
      <c r="V15" s="11">
        <f t="shared" si="5"/>
        <v>5.0452781371280724E-2</v>
      </c>
      <c r="W15" s="11">
        <f t="shared" si="5"/>
        <v>5.640577175338872E-2</v>
      </c>
    </row>
    <row r="16" spans="1:23">
      <c r="B16" s="3" t="s">
        <v>115</v>
      </c>
      <c r="C16" s="8">
        <v>4475</v>
      </c>
      <c r="D16" s="8">
        <v>4510</v>
      </c>
      <c r="E16" s="8">
        <v>4583</v>
      </c>
      <c r="F16" s="8">
        <v>4457</v>
      </c>
      <c r="G16" s="8">
        <v>4462</v>
      </c>
      <c r="H16" s="8">
        <v>4324</v>
      </c>
      <c r="I16" s="8">
        <v>4187</v>
      </c>
      <c r="J16" s="8">
        <v>4262</v>
      </c>
      <c r="K16" s="8">
        <v>4170</v>
      </c>
      <c r="N16" s="9" t="str">
        <f>B16</f>
        <v>Public</v>
      </c>
      <c r="O16" s="11">
        <f t="shared" ref="O16:W16" si="6">C16/C17</f>
        <v>0.94309799789251847</v>
      </c>
      <c r="P16" s="11">
        <f t="shared" si="6"/>
        <v>0.94252873563218387</v>
      </c>
      <c r="Q16" s="11">
        <f t="shared" si="6"/>
        <v>0.94631426801569274</v>
      </c>
      <c r="R16" s="11">
        <f t="shared" si="6"/>
        <v>0.94467994913098774</v>
      </c>
      <c r="S16" s="11">
        <f t="shared" si="6"/>
        <v>0.95443850267379682</v>
      </c>
      <c r="T16" s="11">
        <f t="shared" si="6"/>
        <v>0.91281401731053413</v>
      </c>
      <c r="U16" s="11">
        <f t="shared" si="6"/>
        <v>0.92530386740331494</v>
      </c>
      <c r="V16" s="11">
        <f t="shared" si="6"/>
        <v>0.91893057352307028</v>
      </c>
      <c r="W16" s="11">
        <f t="shared" si="6"/>
        <v>0.91167468299081766</v>
      </c>
    </row>
    <row r="17" spans="2:23">
      <c r="B17" s="134" t="s">
        <v>195</v>
      </c>
      <c r="C17" s="135">
        <v>4745</v>
      </c>
      <c r="D17" s="135">
        <v>4785</v>
      </c>
      <c r="E17" s="135">
        <v>4843</v>
      </c>
      <c r="F17" s="135">
        <v>4718</v>
      </c>
      <c r="G17" s="135">
        <v>4675</v>
      </c>
      <c r="H17" s="135">
        <v>4737</v>
      </c>
      <c r="I17" s="135">
        <v>4525</v>
      </c>
      <c r="J17" s="135">
        <v>4638</v>
      </c>
      <c r="K17" s="135">
        <v>4574</v>
      </c>
    </row>
    <row r="18" spans="2:23">
      <c r="B18" s="132" t="s">
        <v>221</v>
      </c>
      <c r="C18" s="133"/>
      <c r="D18" s="133"/>
      <c r="E18" s="133"/>
      <c r="F18" s="133"/>
      <c r="G18" s="133"/>
      <c r="H18" s="133"/>
      <c r="I18" s="133"/>
      <c r="J18" s="133"/>
      <c r="K18" s="133"/>
      <c r="M18" s="1" t="s">
        <v>116</v>
      </c>
      <c r="N18" s="1" t="str">
        <f>B18</f>
        <v>Central WA (Grant-Kittitas-Klickitat-Skamania-Yakima)</v>
      </c>
      <c r="O18" s="1" t="str">
        <f>$C$12</f>
        <v>2015-2016</v>
      </c>
      <c r="P18" s="1" t="str">
        <f>$D$12</f>
        <v>2016-2017</v>
      </c>
      <c r="Q18" s="1" t="str">
        <f>$E$12</f>
        <v>2017-2018</v>
      </c>
      <c r="R18" s="1" t="str">
        <f>$F$12</f>
        <v>2018-2019</v>
      </c>
      <c r="S18" s="1" t="str">
        <f>$G$12</f>
        <v>2019-2020</v>
      </c>
      <c r="T18" s="1" t="str">
        <f>$H$12</f>
        <v>2020-2021</v>
      </c>
      <c r="U18" s="1" t="str">
        <f>$I$12</f>
        <v>2021-2022</v>
      </c>
      <c r="V18" s="1" t="str">
        <f>$J$12</f>
        <v>2022-2023</v>
      </c>
      <c r="W18" s="1" t="str">
        <f>$K$12</f>
        <v>2023-2024</v>
      </c>
    </row>
    <row r="19" spans="2:23">
      <c r="B19" s="3" t="s">
        <v>113</v>
      </c>
      <c r="C19" s="8">
        <v>108</v>
      </c>
      <c r="D19" s="8">
        <v>125</v>
      </c>
      <c r="E19" s="8">
        <v>122</v>
      </c>
      <c r="F19" s="8">
        <v>119</v>
      </c>
      <c r="G19" s="8">
        <v>91</v>
      </c>
      <c r="H19" s="8">
        <v>238</v>
      </c>
      <c r="I19" s="8">
        <v>216</v>
      </c>
      <c r="J19" s="8">
        <v>193</v>
      </c>
      <c r="K19" s="8">
        <v>208</v>
      </c>
      <c r="N19" s="9" t="str">
        <f>B19</f>
        <v>Home-Based</v>
      </c>
      <c r="O19" s="11">
        <f t="shared" ref="O19:W19" si="7">C19/C22</f>
        <v>1.5340909090909091E-2</v>
      </c>
      <c r="P19" s="11">
        <f t="shared" si="7"/>
        <v>1.7332224070992788E-2</v>
      </c>
      <c r="Q19" s="11">
        <f t="shared" si="7"/>
        <v>1.7356665243989187E-2</v>
      </c>
      <c r="R19" s="11">
        <f t="shared" si="7"/>
        <v>1.752319246060963E-2</v>
      </c>
      <c r="S19" s="11">
        <f t="shared" si="7"/>
        <v>1.3345065258835607E-2</v>
      </c>
      <c r="T19" s="11">
        <f t="shared" si="7"/>
        <v>3.6093418259023353E-2</v>
      </c>
      <c r="U19" s="11">
        <f t="shared" si="7"/>
        <v>3.3488372093023258E-2</v>
      </c>
      <c r="V19" s="11">
        <f t="shared" si="7"/>
        <v>3.0118601747815232E-2</v>
      </c>
      <c r="W19" s="11">
        <f t="shared" si="7"/>
        <v>3.3131570563873843E-2</v>
      </c>
    </row>
    <row r="20" spans="2:23">
      <c r="B20" s="3" t="s">
        <v>114</v>
      </c>
      <c r="C20" s="8">
        <v>207</v>
      </c>
      <c r="D20" s="8">
        <v>216</v>
      </c>
      <c r="E20" s="8">
        <v>192</v>
      </c>
      <c r="F20" s="8">
        <v>185</v>
      </c>
      <c r="G20" s="8">
        <v>172</v>
      </c>
      <c r="H20" s="8">
        <v>196</v>
      </c>
      <c r="I20" s="8">
        <v>201</v>
      </c>
      <c r="J20" s="8">
        <v>233</v>
      </c>
      <c r="K20" s="8">
        <v>228</v>
      </c>
      <c r="N20" s="9" t="str">
        <f>B20</f>
        <v>Private</v>
      </c>
      <c r="O20" s="11">
        <f t="shared" ref="O20:W20" si="8">C20/C22</f>
        <v>2.9403409090909091E-2</v>
      </c>
      <c r="P20" s="11">
        <f t="shared" si="8"/>
        <v>2.9950083194675542E-2</v>
      </c>
      <c r="Q20" s="11">
        <f t="shared" si="8"/>
        <v>2.7315407597097739E-2</v>
      </c>
      <c r="R20" s="11">
        <f t="shared" si="8"/>
        <v>2.7241937858930938E-2</v>
      </c>
      <c r="S20" s="11">
        <f t="shared" si="8"/>
        <v>2.5223639829887082E-2</v>
      </c>
      <c r="T20" s="11">
        <f t="shared" si="8"/>
        <v>2.9723991507430998E-2</v>
      </c>
      <c r="U20" s="11">
        <f t="shared" si="8"/>
        <v>3.1162790697674417E-2</v>
      </c>
      <c r="V20" s="11">
        <f t="shared" si="8"/>
        <v>3.6360799001248438E-2</v>
      </c>
      <c r="W20" s="11">
        <f t="shared" si="8"/>
        <v>3.6317298502707866E-2</v>
      </c>
    </row>
    <row r="21" spans="2:23">
      <c r="B21" s="3" t="s">
        <v>115</v>
      </c>
      <c r="C21" s="8">
        <v>6725</v>
      </c>
      <c r="D21" s="8">
        <v>6871</v>
      </c>
      <c r="E21" s="8">
        <v>6715</v>
      </c>
      <c r="F21" s="8">
        <v>6487</v>
      </c>
      <c r="G21" s="8">
        <v>6556</v>
      </c>
      <c r="H21" s="8">
        <v>6160</v>
      </c>
      <c r="I21" s="8">
        <v>6033</v>
      </c>
      <c r="J21" s="8">
        <v>5982</v>
      </c>
      <c r="K21" s="8">
        <v>5842</v>
      </c>
      <c r="N21" s="9" t="str">
        <f>B21</f>
        <v>Public</v>
      </c>
      <c r="O21" s="11">
        <f>C21/C22</f>
        <v>0.95525568181818177</v>
      </c>
      <c r="P21" s="11">
        <f t="shared" ref="P21:W21" si="9">D21/D22</f>
        <v>0.95271769273433171</v>
      </c>
      <c r="Q21" s="11">
        <f t="shared" si="9"/>
        <v>0.95532792715891313</v>
      </c>
      <c r="R21" s="11">
        <f t="shared" si="9"/>
        <v>0.95523486968045945</v>
      </c>
      <c r="S21" s="11">
        <f t="shared" si="9"/>
        <v>0.96143129491127732</v>
      </c>
      <c r="T21" s="11">
        <f t="shared" si="9"/>
        <v>0.93418259023354566</v>
      </c>
      <c r="U21" s="11">
        <f t="shared" si="9"/>
        <v>0.93534883720930229</v>
      </c>
      <c r="V21" s="11">
        <f t="shared" si="9"/>
        <v>0.93352059925093633</v>
      </c>
      <c r="W21" s="11">
        <f t="shared" si="9"/>
        <v>0.93055113093341824</v>
      </c>
    </row>
    <row r="22" spans="2:23">
      <c r="B22" s="134" t="s">
        <v>223</v>
      </c>
      <c r="C22" s="135">
        <v>7040</v>
      </c>
      <c r="D22" s="135">
        <v>7212</v>
      </c>
      <c r="E22" s="135">
        <v>7029</v>
      </c>
      <c r="F22" s="135">
        <v>6791</v>
      </c>
      <c r="G22" s="135">
        <v>6819</v>
      </c>
      <c r="H22" s="135">
        <v>6594</v>
      </c>
      <c r="I22" s="135">
        <v>6450</v>
      </c>
      <c r="J22" s="135">
        <v>6408</v>
      </c>
      <c r="K22" s="135">
        <v>6278</v>
      </c>
    </row>
    <row r="23" spans="2:23">
      <c r="B23" s="132" t="s">
        <v>181</v>
      </c>
      <c r="C23" s="133"/>
      <c r="D23" s="133"/>
      <c r="E23" s="133"/>
      <c r="F23" s="133"/>
      <c r="G23" s="133"/>
      <c r="H23" s="133"/>
      <c r="I23" s="133"/>
      <c r="J23" s="133"/>
      <c r="K23" s="133"/>
      <c r="M23" s="1" t="s">
        <v>116</v>
      </c>
      <c r="N23" s="1" t="str">
        <f>B23</f>
        <v>Chelan-Douglas-Okanogan</v>
      </c>
      <c r="O23" s="1" t="str">
        <f>$C$12</f>
        <v>2015-2016</v>
      </c>
      <c r="P23" s="1" t="str">
        <f>$D$12</f>
        <v>2016-2017</v>
      </c>
      <c r="Q23" s="1" t="str">
        <f>$E$12</f>
        <v>2017-2018</v>
      </c>
      <c r="R23" s="1" t="str">
        <f>$F$12</f>
        <v>2018-2019</v>
      </c>
      <c r="S23" s="1" t="str">
        <f>$G$12</f>
        <v>2019-2020</v>
      </c>
      <c r="T23" s="1" t="str">
        <f>$H$12</f>
        <v>2020-2021</v>
      </c>
      <c r="U23" s="1" t="str">
        <f>$I$12</f>
        <v>2021-2022</v>
      </c>
      <c r="V23" s="1" t="str">
        <f>$J$12</f>
        <v>2022-2023</v>
      </c>
      <c r="W23" s="1" t="str">
        <f>$K$12</f>
        <v>2023-2024</v>
      </c>
    </row>
    <row r="24" spans="2:23">
      <c r="B24" s="3" t="s">
        <v>113</v>
      </c>
      <c r="C24" s="8">
        <v>40</v>
      </c>
      <c r="D24" s="8">
        <v>36</v>
      </c>
      <c r="E24" s="8">
        <v>40</v>
      </c>
      <c r="F24" s="8">
        <v>61</v>
      </c>
      <c r="G24" s="8">
        <v>57</v>
      </c>
      <c r="H24" s="8">
        <v>113</v>
      </c>
      <c r="I24" s="8">
        <v>82</v>
      </c>
      <c r="J24" s="8">
        <v>82</v>
      </c>
      <c r="K24" s="8">
        <v>74</v>
      </c>
      <c r="N24" s="9" t="str">
        <f>B24</f>
        <v>Home-Based</v>
      </c>
      <c r="O24" s="11">
        <f t="shared" ref="O24:W24" si="10">C24/C27</f>
        <v>1.6427104722792608E-2</v>
      </c>
      <c r="P24" s="11">
        <f t="shared" si="10"/>
        <v>1.4078998826750098E-2</v>
      </c>
      <c r="Q24" s="11">
        <f t="shared" si="10"/>
        <v>1.6299918500407497E-2</v>
      </c>
      <c r="R24" s="11">
        <f t="shared" si="10"/>
        <v>2.5071927661323469E-2</v>
      </c>
      <c r="S24" s="11">
        <f t="shared" si="10"/>
        <v>2.4224394390140246E-2</v>
      </c>
      <c r="T24" s="11">
        <f t="shared" si="10"/>
        <v>4.429635437083497E-2</v>
      </c>
      <c r="U24" s="11">
        <f t="shared" si="10"/>
        <v>3.4613761080624736E-2</v>
      </c>
      <c r="V24" s="11">
        <f t="shared" si="10"/>
        <v>3.5390591281829954E-2</v>
      </c>
      <c r="W24" s="11">
        <f t="shared" si="10"/>
        <v>3.3363390441839495E-2</v>
      </c>
    </row>
    <row r="25" spans="2:23">
      <c r="B25" s="3" t="s">
        <v>114</v>
      </c>
      <c r="C25" s="8">
        <v>65</v>
      </c>
      <c r="D25" s="8">
        <v>79</v>
      </c>
      <c r="E25" s="8">
        <v>73</v>
      </c>
      <c r="F25" s="8">
        <v>87</v>
      </c>
      <c r="G25" s="8">
        <v>55</v>
      </c>
      <c r="H25" s="8">
        <v>65</v>
      </c>
      <c r="I25" s="8">
        <v>67</v>
      </c>
      <c r="J25" s="8">
        <v>97</v>
      </c>
      <c r="K25" s="8">
        <v>105</v>
      </c>
      <c r="N25" s="9" t="str">
        <f>B25</f>
        <v>Private</v>
      </c>
      <c r="O25" s="11">
        <f t="shared" ref="O25:W25" si="11">C25/C27</f>
        <v>2.6694045174537988E-2</v>
      </c>
      <c r="P25" s="11">
        <f t="shared" si="11"/>
        <v>3.0895580758701604E-2</v>
      </c>
      <c r="Q25" s="11">
        <f t="shared" si="11"/>
        <v>2.9747351263243682E-2</v>
      </c>
      <c r="R25" s="11">
        <f t="shared" si="11"/>
        <v>3.5758323057953144E-2</v>
      </c>
      <c r="S25" s="11">
        <f t="shared" si="11"/>
        <v>2.3374415639609011E-2</v>
      </c>
      <c r="T25" s="11">
        <f t="shared" si="11"/>
        <v>2.5480203841630734E-2</v>
      </c>
      <c r="U25" s="11">
        <f t="shared" si="11"/>
        <v>2.8281975517095822E-2</v>
      </c>
      <c r="V25" s="11">
        <f t="shared" si="11"/>
        <v>4.1864479930945185E-2</v>
      </c>
      <c r="W25" s="11">
        <f t="shared" si="11"/>
        <v>4.7339945897204687E-2</v>
      </c>
    </row>
    <row r="26" spans="2:23">
      <c r="B26" s="3" t="s">
        <v>115</v>
      </c>
      <c r="C26" s="8">
        <v>2330</v>
      </c>
      <c r="D26" s="8">
        <v>2442</v>
      </c>
      <c r="E26" s="8">
        <v>2341</v>
      </c>
      <c r="F26" s="8">
        <v>2285</v>
      </c>
      <c r="G26" s="8">
        <v>2241</v>
      </c>
      <c r="H26" s="8">
        <v>2373</v>
      </c>
      <c r="I26" s="8">
        <v>2220</v>
      </c>
      <c r="J26" s="8">
        <v>2138</v>
      </c>
      <c r="K26" s="8">
        <v>2039</v>
      </c>
      <c r="N26" s="9" t="str">
        <f>B26</f>
        <v>Public</v>
      </c>
      <c r="O26" s="11">
        <f t="shared" ref="O26:W26" si="12">C26/C27</f>
        <v>0.95687885010266938</v>
      </c>
      <c r="P26" s="11">
        <f t="shared" si="12"/>
        <v>0.9550254204145483</v>
      </c>
      <c r="Q26" s="11">
        <f t="shared" si="12"/>
        <v>0.95395273023634886</v>
      </c>
      <c r="R26" s="11">
        <f t="shared" si="12"/>
        <v>0.93916974928072339</v>
      </c>
      <c r="S26" s="11">
        <f t="shared" si="12"/>
        <v>0.95240118997025069</v>
      </c>
      <c r="T26" s="11">
        <f t="shared" si="12"/>
        <v>0.93022344178753436</v>
      </c>
      <c r="U26" s="11">
        <f t="shared" si="12"/>
        <v>0.93710426340227948</v>
      </c>
      <c r="V26" s="11">
        <f t="shared" si="12"/>
        <v>0.92274492878722481</v>
      </c>
      <c r="W26" s="11">
        <f t="shared" si="12"/>
        <v>0.91929666366095586</v>
      </c>
    </row>
    <row r="27" spans="2:23">
      <c r="B27" s="134" t="s">
        <v>196</v>
      </c>
      <c r="C27" s="135">
        <v>2435</v>
      </c>
      <c r="D27" s="135">
        <v>2557</v>
      </c>
      <c r="E27" s="135">
        <v>2454</v>
      </c>
      <c r="F27" s="135">
        <v>2433</v>
      </c>
      <c r="G27" s="135">
        <v>2353</v>
      </c>
      <c r="H27" s="135">
        <v>2551</v>
      </c>
      <c r="I27" s="135">
        <v>2369</v>
      </c>
      <c r="J27" s="135">
        <v>2317</v>
      </c>
      <c r="K27" s="135">
        <v>2218</v>
      </c>
    </row>
    <row r="28" spans="2:23">
      <c r="B28" s="132" t="s">
        <v>220</v>
      </c>
      <c r="C28" s="133"/>
      <c r="D28" s="133"/>
      <c r="E28" s="133"/>
      <c r="F28" s="133"/>
      <c r="G28" s="133"/>
      <c r="H28" s="133"/>
      <c r="I28" s="133"/>
      <c r="J28" s="133"/>
      <c r="K28" s="133"/>
      <c r="M28" s="1" t="s">
        <v>116</v>
      </c>
      <c r="N28" s="1" t="str">
        <f>B28</f>
        <v>Clallam-Jefferson-Kitsap</v>
      </c>
      <c r="O28" s="1" t="str">
        <f>$C$12</f>
        <v>2015-2016</v>
      </c>
      <c r="P28" s="1" t="str">
        <f>$D$12</f>
        <v>2016-2017</v>
      </c>
      <c r="Q28" s="1" t="str">
        <f>$E$12</f>
        <v>2017-2018</v>
      </c>
      <c r="R28" s="1" t="str">
        <f>$F$12</f>
        <v>2018-2019</v>
      </c>
      <c r="S28" s="1" t="str">
        <f>$G$12</f>
        <v>2019-2020</v>
      </c>
      <c r="T28" s="1" t="str">
        <f>$H$12</f>
        <v>2020-2021</v>
      </c>
      <c r="U28" s="1" t="str">
        <f>$I$12</f>
        <v>2021-2022</v>
      </c>
      <c r="V28" s="1" t="str">
        <f>$J$12</f>
        <v>2022-2023</v>
      </c>
      <c r="W28" s="1" t="str">
        <f>$K$12</f>
        <v>2023-2024</v>
      </c>
    </row>
    <row r="29" spans="2:23">
      <c r="B29" s="3" t="s">
        <v>113</v>
      </c>
      <c r="C29" s="8">
        <v>190</v>
      </c>
      <c r="D29" s="8">
        <v>209</v>
      </c>
      <c r="E29" s="8">
        <v>145</v>
      </c>
      <c r="F29" s="8">
        <v>184</v>
      </c>
      <c r="G29" s="8">
        <v>117</v>
      </c>
      <c r="H29" s="8">
        <v>342</v>
      </c>
      <c r="I29" s="8">
        <v>232</v>
      </c>
      <c r="J29" s="8">
        <v>164</v>
      </c>
      <c r="K29" s="8">
        <v>212</v>
      </c>
      <c r="N29" s="9" t="str">
        <f>B29</f>
        <v>Home-Based</v>
      </c>
      <c r="O29" s="11">
        <f t="shared" ref="O29:W29" si="13">C29/C32</f>
        <v>4.7476261869065464E-2</v>
      </c>
      <c r="P29" s="11">
        <f t="shared" si="13"/>
        <v>5.0715845668527056E-2</v>
      </c>
      <c r="Q29" s="11">
        <f t="shared" si="13"/>
        <v>3.7284649010028287E-2</v>
      </c>
      <c r="R29" s="11">
        <f t="shared" si="13"/>
        <v>4.7082906857727737E-2</v>
      </c>
      <c r="S29" s="11">
        <f t="shared" si="13"/>
        <v>3.0295183842568619E-2</v>
      </c>
      <c r="T29" s="11">
        <f t="shared" si="13"/>
        <v>8.8326446280991733E-2</v>
      </c>
      <c r="U29" s="11">
        <f t="shared" si="13"/>
        <v>6.0228452751817235E-2</v>
      </c>
      <c r="V29" s="11">
        <f t="shared" si="13"/>
        <v>4.3022035676810073E-2</v>
      </c>
      <c r="W29" s="11">
        <f t="shared" si="13"/>
        <v>5.4723799690242644E-2</v>
      </c>
    </row>
    <row r="30" spans="2:23">
      <c r="B30" s="3" t="s">
        <v>114</v>
      </c>
      <c r="C30" s="8">
        <v>230</v>
      </c>
      <c r="D30" s="8">
        <v>225</v>
      </c>
      <c r="E30" s="8">
        <v>183</v>
      </c>
      <c r="F30" s="8">
        <v>204</v>
      </c>
      <c r="G30" s="8">
        <v>148</v>
      </c>
      <c r="H30" s="8">
        <v>204</v>
      </c>
      <c r="I30" s="8">
        <v>215</v>
      </c>
      <c r="J30" s="8">
        <v>232</v>
      </c>
      <c r="K30" s="8">
        <v>247</v>
      </c>
      <c r="N30" s="9" t="str">
        <f>B30</f>
        <v>Private</v>
      </c>
      <c r="O30" s="11">
        <f t="shared" ref="O30:W30" si="14">C30/C32</f>
        <v>5.7471264367816091E-2</v>
      </c>
      <c r="P30" s="11">
        <f t="shared" si="14"/>
        <v>5.4598398446978891E-2</v>
      </c>
      <c r="Q30" s="11">
        <f t="shared" si="14"/>
        <v>4.7055798405759838E-2</v>
      </c>
      <c r="R30" s="11">
        <f t="shared" si="14"/>
        <v>5.2200614124872056E-2</v>
      </c>
      <c r="S30" s="11">
        <f t="shared" si="14"/>
        <v>3.8322112894873125E-2</v>
      </c>
      <c r="T30" s="11">
        <f t="shared" si="14"/>
        <v>5.2685950413223138E-2</v>
      </c>
      <c r="U30" s="11">
        <f t="shared" si="14"/>
        <v>5.5815160955347873E-2</v>
      </c>
      <c r="V30" s="11">
        <f t="shared" si="14"/>
        <v>6.0860440713536204E-2</v>
      </c>
      <c r="W30" s="11">
        <f t="shared" si="14"/>
        <v>6.3758389261744972E-2</v>
      </c>
    </row>
    <row r="31" spans="2:23">
      <c r="B31" s="3" t="s">
        <v>115</v>
      </c>
      <c r="C31" s="8">
        <v>3582</v>
      </c>
      <c r="D31" s="8">
        <v>3687</v>
      </c>
      <c r="E31" s="8">
        <v>3561</v>
      </c>
      <c r="F31" s="8">
        <v>3520</v>
      </c>
      <c r="G31" s="8">
        <v>3597</v>
      </c>
      <c r="H31" s="8">
        <v>3326</v>
      </c>
      <c r="I31" s="8">
        <v>3405</v>
      </c>
      <c r="J31" s="8">
        <v>3416</v>
      </c>
      <c r="K31" s="8">
        <v>3415</v>
      </c>
      <c r="N31" s="9" t="str">
        <f>B31</f>
        <v>Public</v>
      </c>
      <c r="O31" s="11">
        <f t="shared" ref="O31:W31" si="15">C31/C32</f>
        <v>0.89505247376311847</v>
      </c>
      <c r="P31" s="11">
        <f t="shared" si="15"/>
        <v>0.89468575588449406</v>
      </c>
      <c r="Q31" s="11">
        <f t="shared" si="15"/>
        <v>0.91565955258421183</v>
      </c>
      <c r="R31" s="11">
        <f t="shared" si="15"/>
        <v>0.90071647901740015</v>
      </c>
      <c r="S31" s="11">
        <f t="shared" si="15"/>
        <v>0.93138270326255823</v>
      </c>
      <c r="T31" s="11">
        <f t="shared" si="15"/>
        <v>0.85898760330578516</v>
      </c>
      <c r="U31" s="11">
        <f t="shared" si="15"/>
        <v>0.88395638629283491</v>
      </c>
      <c r="V31" s="11">
        <f t="shared" si="15"/>
        <v>0.89611752360965369</v>
      </c>
      <c r="W31" s="11">
        <f t="shared" si="15"/>
        <v>0.88151781104801241</v>
      </c>
    </row>
    <row r="32" spans="2:23">
      <c r="B32" s="134" t="s">
        <v>222</v>
      </c>
      <c r="C32" s="135">
        <v>4002</v>
      </c>
      <c r="D32" s="135">
        <v>4121</v>
      </c>
      <c r="E32" s="135">
        <v>3889</v>
      </c>
      <c r="F32" s="135">
        <v>3908</v>
      </c>
      <c r="G32" s="135">
        <v>3862</v>
      </c>
      <c r="H32" s="135">
        <v>3872</v>
      </c>
      <c r="I32" s="135">
        <v>3852</v>
      </c>
      <c r="J32" s="135">
        <v>3812</v>
      </c>
      <c r="K32" s="135">
        <v>3874</v>
      </c>
    </row>
    <row r="33" spans="2:23">
      <c r="B33" s="132" t="s">
        <v>6</v>
      </c>
      <c r="C33" s="133"/>
      <c r="D33" s="133"/>
      <c r="E33" s="133"/>
      <c r="F33" s="133"/>
      <c r="G33" s="133"/>
      <c r="H33" s="133"/>
      <c r="I33" s="133"/>
      <c r="J33" s="133"/>
      <c r="K33" s="133"/>
      <c r="M33" s="1" t="s">
        <v>116</v>
      </c>
      <c r="N33" s="1" t="str">
        <f>B33</f>
        <v>Clark</v>
      </c>
      <c r="O33" s="1" t="str">
        <f>$C$12</f>
        <v>2015-2016</v>
      </c>
      <c r="P33" s="1" t="str">
        <f>$D$12</f>
        <v>2016-2017</v>
      </c>
      <c r="Q33" s="1" t="str">
        <f>$E$12</f>
        <v>2017-2018</v>
      </c>
      <c r="R33" s="1" t="str">
        <f>$F$12</f>
        <v>2018-2019</v>
      </c>
      <c r="S33" s="1" t="str">
        <f>$G$12</f>
        <v>2019-2020</v>
      </c>
      <c r="T33" s="1" t="str">
        <f>$H$12</f>
        <v>2020-2021</v>
      </c>
      <c r="U33" s="1" t="str">
        <f>$I$12</f>
        <v>2021-2022</v>
      </c>
      <c r="V33" s="1" t="str">
        <f>$J$12</f>
        <v>2022-2023</v>
      </c>
      <c r="W33" s="1" t="str">
        <f>$K$12</f>
        <v>2023-2024</v>
      </c>
    </row>
    <row r="34" spans="2:23">
      <c r="B34" s="3" t="s">
        <v>113</v>
      </c>
      <c r="C34" s="8">
        <v>150</v>
      </c>
      <c r="D34" s="8">
        <v>152</v>
      </c>
      <c r="E34" s="8">
        <v>154</v>
      </c>
      <c r="F34" s="8">
        <v>164</v>
      </c>
      <c r="G34" s="8">
        <v>193</v>
      </c>
      <c r="H34" s="8">
        <v>458</v>
      </c>
      <c r="I34" s="8">
        <v>364</v>
      </c>
      <c r="J34" s="8">
        <v>297</v>
      </c>
      <c r="K34" s="8">
        <v>278</v>
      </c>
      <c r="N34" s="9" t="str">
        <f>B34</f>
        <v>Home-Based</v>
      </c>
      <c r="O34" s="11">
        <f t="shared" ref="O34:W34" si="16">C34/C37</f>
        <v>2.3013194231359314E-2</v>
      </c>
      <c r="P34" s="11">
        <f t="shared" si="16"/>
        <v>2.2802280228022803E-2</v>
      </c>
      <c r="Q34" s="11">
        <f t="shared" si="16"/>
        <v>2.3864869053153572E-2</v>
      </c>
      <c r="R34" s="11">
        <f t="shared" si="16"/>
        <v>2.5974025974025976E-2</v>
      </c>
      <c r="S34" s="11">
        <f t="shared" si="16"/>
        <v>3.0610626486915146E-2</v>
      </c>
      <c r="T34" s="11">
        <f t="shared" si="16"/>
        <v>7.5057358243198952E-2</v>
      </c>
      <c r="U34" s="11">
        <f t="shared" si="16"/>
        <v>6.0424966799468793E-2</v>
      </c>
      <c r="V34" s="11">
        <f t="shared" si="16"/>
        <v>5.0025265285497729E-2</v>
      </c>
      <c r="W34" s="11">
        <f t="shared" si="16"/>
        <v>4.5321160743397454E-2</v>
      </c>
    </row>
    <row r="35" spans="2:23">
      <c r="B35" s="3" t="s">
        <v>114</v>
      </c>
      <c r="C35" s="8">
        <v>305</v>
      </c>
      <c r="D35" s="8">
        <v>303</v>
      </c>
      <c r="E35" s="8">
        <v>307</v>
      </c>
      <c r="F35" s="8">
        <v>325</v>
      </c>
      <c r="G35" s="8">
        <v>287</v>
      </c>
      <c r="H35" s="8">
        <v>311</v>
      </c>
      <c r="I35" s="8">
        <v>358</v>
      </c>
      <c r="J35" s="8">
        <v>366</v>
      </c>
      <c r="K35" s="8">
        <v>447</v>
      </c>
      <c r="N35" s="9" t="str">
        <f>B35</f>
        <v>Private</v>
      </c>
      <c r="O35" s="11">
        <f t="shared" ref="O35:W35" si="17">C35/C37</f>
        <v>4.6793494937097266E-2</v>
      </c>
      <c r="P35" s="11">
        <f t="shared" si="17"/>
        <v>4.5454545454545456E-2</v>
      </c>
      <c r="Q35" s="11">
        <f t="shared" si="17"/>
        <v>4.7574771424143812E-2</v>
      </c>
      <c r="R35" s="11">
        <f t="shared" si="17"/>
        <v>5.1472917326575864E-2</v>
      </c>
      <c r="S35" s="11">
        <f t="shared" si="17"/>
        <v>4.5519429024583662E-2</v>
      </c>
      <c r="T35" s="11">
        <f t="shared" si="17"/>
        <v>5.0966896099639461E-2</v>
      </c>
      <c r="U35" s="11">
        <f t="shared" si="17"/>
        <v>5.9428950863213814E-2</v>
      </c>
      <c r="V35" s="11">
        <f t="shared" si="17"/>
        <v>6.1647296614451744E-2</v>
      </c>
      <c r="W35" s="11">
        <f t="shared" si="17"/>
        <v>7.287251385718943E-2</v>
      </c>
    </row>
    <row r="36" spans="2:23">
      <c r="B36" s="3" t="s">
        <v>115</v>
      </c>
      <c r="C36" s="8">
        <v>6063</v>
      </c>
      <c r="D36" s="8">
        <v>6211</v>
      </c>
      <c r="E36" s="8">
        <v>5992</v>
      </c>
      <c r="F36" s="8">
        <v>5825</v>
      </c>
      <c r="G36" s="8">
        <v>5825</v>
      </c>
      <c r="H36" s="8">
        <v>5333</v>
      </c>
      <c r="I36" s="8">
        <v>5302</v>
      </c>
      <c r="J36" s="8">
        <v>5274</v>
      </c>
      <c r="K36" s="8">
        <v>5409</v>
      </c>
      <c r="N36" s="9" t="str">
        <f>B36</f>
        <v>Public</v>
      </c>
      <c r="O36" s="11">
        <f t="shared" ref="O36:T36" si="18">C36/C37</f>
        <v>0.93019331083154344</v>
      </c>
      <c r="P36" s="11">
        <f t="shared" si="18"/>
        <v>0.9317431743174317</v>
      </c>
      <c r="Q36" s="11">
        <f t="shared" si="18"/>
        <v>0.92856035952270266</v>
      </c>
      <c r="R36" s="11">
        <f t="shared" si="18"/>
        <v>0.92255305669939813</v>
      </c>
      <c r="S36" s="11">
        <f t="shared" si="18"/>
        <v>0.92386994448850124</v>
      </c>
      <c r="T36" s="11">
        <f t="shared" si="18"/>
        <v>0.87397574565716163</v>
      </c>
      <c r="U36" s="11">
        <f>I36/I37</f>
        <v>0.88014608233731739</v>
      </c>
      <c r="V36" s="11">
        <f>J36/J37</f>
        <v>0.88832743810005055</v>
      </c>
      <c r="W36" s="11">
        <f>K36/K37</f>
        <v>0.88180632539941306</v>
      </c>
    </row>
    <row r="37" spans="2:23">
      <c r="B37" s="134" t="s">
        <v>119</v>
      </c>
      <c r="C37" s="135">
        <v>6518</v>
      </c>
      <c r="D37" s="135">
        <v>6666</v>
      </c>
      <c r="E37" s="135">
        <v>6453</v>
      </c>
      <c r="F37" s="135">
        <v>6314</v>
      </c>
      <c r="G37" s="135">
        <v>6305</v>
      </c>
      <c r="H37" s="135">
        <v>6102</v>
      </c>
      <c r="I37" s="135">
        <v>6024</v>
      </c>
      <c r="J37" s="135">
        <v>5937</v>
      </c>
      <c r="K37" s="135">
        <v>6134</v>
      </c>
    </row>
    <row r="38" spans="2:23">
      <c r="B38" s="132" t="s">
        <v>17</v>
      </c>
      <c r="C38" s="133"/>
      <c r="D38" s="133"/>
      <c r="E38" s="133"/>
      <c r="F38" s="133"/>
      <c r="G38" s="133"/>
      <c r="H38" s="133"/>
      <c r="I38" s="133"/>
      <c r="J38" s="133"/>
      <c r="K38" s="133"/>
      <c r="M38" s="1" t="s">
        <v>116</v>
      </c>
      <c r="N38" s="1" t="str">
        <f>B38</f>
        <v>King</v>
      </c>
      <c r="O38" s="1" t="str">
        <f>$C$12</f>
        <v>2015-2016</v>
      </c>
      <c r="P38" s="1" t="str">
        <f>$D$12</f>
        <v>2016-2017</v>
      </c>
      <c r="Q38" s="1" t="str">
        <f>$E$12</f>
        <v>2017-2018</v>
      </c>
      <c r="R38" s="1" t="str">
        <f>$F$12</f>
        <v>2018-2019</v>
      </c>
      <c r="S38" s="1" t="str">
        <f>$G$12</f>
        <v>2019-2020</v>
      </c>
      <c r="T38" s="1" t="str">
        <f>$H$12</f>
        <v>2020-2021</v>
      </c>
      <c r="U38" s="1" t="str">
        <f>$I$12</f>
        <v>2021-2022</v>
      </c>
      <c r="V38" s="1" t="str">
        <f>$J$12</f>
        <v>2022-2023</v>
      </c>
      <c r="W38" s="1" t="str">
        <f>$K$12</f>
        <v>2023-2024</v>
      </c>
    </row>
    <row r="39" spans="2:23">
      <c r="B39" s="3" t="s">
        <v>113</v>
      </c>
      <c r="C39" s="8">
        <v>404</v>
      </c>
      <c r="D39" s="8">
        <v>436</v>
      </c>
      <c r="E39" s="8">
        <v>415</v>
      </c>
      <c r="F39" s="8">
        <v>400</v>
      </c>
      <c r="G39" s="8">
        <v>422</v>
      </c>
      <c r="H39" s="8">
        <v>890</v>
      </c>
      <c r="I39" s="8">
        <v>647</v>
      </c>
      <c r="J39" s="8">
        <v>564</v>
      </c>
      <c r="K39" s="8">
        <v>443</v>
      </c>
      <c r="N39" s="9" t="str">
        <f>B39</f>
        <v>Home-Based</v>
      </c>
      <c r="O39" s="11">
        <f t="shared" ref="O39:W39" si="19">C39/C42</f>
        <v>1.5265444927262423E-2</v>
      </c>
      <c r="P39" s="11">
        <f t="shared" si="19"/>
        <v>1.6177507328113985E-2</v>
      </c>
      <c r="Q39" s="11">
        <f t="shared" si="19"/>
        <v>1.5399458235927121E-2</v>
      </c>
      <c r="R39" s="11">
        <f t="shared" si="19"/>
        <v>1.5212017493820118E-2</v>
      </c>
      <c r="S39" s="11">
        <f t="shared" si="19"/>
        <v>1.6371183613298677E-2</v>
      </c>
      <c r="T39" s="11">
        <f t="shared" si="19"/>
        <v>3.5165356197400133E-2</v>
      </c>
      <c r="U39" s="11">
        <f t="shared" si="19"/>
        <v>2.5882070565645253E-2</v>
      </c>
      <c r="V39" s="11">
        <f t="shared" si="19"/>
        <v>2.2698917374330906E-2</v>
      </c>
      <c r="W39" s="11">
        <f t="shared" si="19"/>
        <v>1.8400066456221963E-2</v>
      </c>
    </row>
    <row r="40" spans="2:23">
      <c r="B40" s="3" t="s">
        <v>114</v>
      </c>
      <c r="C40" s="8">
        <v>2797</v>
      </c>
      <c r="D40" s="8">
        <v>2868</v>
      </c>
      <c r="E40" s="8">
        <v>2882</v>
      </c>
      <c r="F40" s="8">
        <v>2975</v>
      </c>
      <c r="G40" s="8">
        <v>2395</v>
      </c>
      <c r="H40" s="8">
        <v>2528</v>
      </c>
      <c r="I40" s="8">
        <v>2922</v>
      </c>
      <c r="J40" s="8">
        <v>3038</v>
      </c>
      <c r="K40" s="8">
        <v>3114</v>
      </c>
      <c r="N40" s="9" t="str">
        <f>B40</f>
        <v>Private</v>
      </c>
      <c r="O40" s="11">
        <f t="shared" ref="O40:W40" si="20">C40/C42</f>
        <v>0.10568675609295296</v>
      </c>
      <c r="P40" s="11">
        <f t="shared" si="20"/>
        <v>0.10641534636933694</v>
      </c>
      <c r="Q40" s="11">
        <f t="shared" si="20"/>
        <v>0.10694274370106498</v>
      </c>
      <c r="R40" s="11">
        <f t="shared" si="20"/>
        <v>0.11313938011028712</v>
      </c>
      <c r="S40" s="11">
        <f t="shared" si="20"/>
        <v>9.2912286146564771E-2</v>
      </c>
      <c r="T40" s="11">
        <f t="shared" si="20"/>
        <v>9.9885416255087123E-2</v>
      </c>
      <c r="U40" s="11">
        <f t="shared" si="20"/>
        <v>0.11688935114809185</v>
      </c>
      <c r="V40" s="11">
        <f t="shared" si="20"/>
        <v>0.12226828188513704</v>
      </c>
      <c r="W40" s="11">
        <f t="shared" si="20"/>
        <v>0.12934042199700946</v>
      </c>
    </row>
    <row r="41" spans="2:23">
      <c r="B41" s="3" t="s">
        <v>115</v>
      </c>
      <c r="C41" s="8">
        <v>23264</v>
      </c>
      <c r="D41" s="8">
        <v>23647</v>
      </c>
      <c r="E41" s="8">
        <v>23652</v>
      </c>
      <c r="F41" s="8">
        <v>22920</v>
      </c>
      <c r="G41" s="8">
        <v>22960</v>
      </c>
      <c r="H41" s="8">
        <v>21891</v>
      </c>
      <c r="I41" s="8">
        <v>21429</v>
      </c>
      <c r="J41" s="8">
        <v>21245</v>
      </c>
      <c r="K41" s="8">
        <v>20519</v>
      </c>
      <c r="N41" s="9" t="str">
        <f>B41</f>
        <v>Public</v>
      </c>
      <c r="O41" s="11">
        <f t="shared" ref="O41:W41" si="21">C41/C42</f>
        <v>0.87904779897978458</v>
      </c>
      <c r="P41" s="11">
        <f t="shared" si="21"/>
        <v>0.87740714630254912</v>
      </c>
      <c r="Q41" s="11">
        <f t="shared" si="21"/>
        <v>0.87765779806300792</v>
      </c>
      <c r="R41" s="11">
        <f t="shared" si="21"/>
        <v>0.8716486023958927</v>
      </c>
      <c r="S41" s="11">
        <f t="shared" si="21"/>
        <v>0.89071653024013653</v>
      </c>
      <c r="T41" s="11">
        <f t="shared" si="21"/>
        <v>0.86494922754751269</v>
      </c>
      <c r="U41" s="11">
        <f t="shared" si="21"/>
        <v>0.85722857828626287</v>
      </c>
      <c r="V41" s="11">
        <f t="shared" si="21"/>
        <v>0.85503280074053201</v>
      </c>
      <c r="W41" s="11">
        <f t="shared" si="21"/>
        <v>0.8522595115467686</v>
      </c>
    </row>
    <row r="42" spans="2:23">
      <c r="B42" s="134" t="s">
        <v>120</v>
      </c>
      <c r="C42" s="135">
        <v>26465</v>
      </c>
      <c r="D42" s="135">
        <v>26951</v>
      </c>
      <c r="E42" s="135">
        <v>26949</v>
      </c>
      <c r="F42" s="135">
        <v>26295</v>
      </c>
      <c r="G42" s="135">
        <v>25777</v>
      </c>
      <c r="H42" s="135">
        <v>25309</v>
      </c>
      <c r="I42" s="135">
        <v>24998</v>
      </c>
      <c r="J42" s="135">
        <v>24847</v>
      </c>
      <c r="K42" s="135">
        <v>24076</v>
      </c>
    </row>
    <row r="43" spans="2:23">
      <c r="B43" s="132" t="s">
        <v>184</v>
      </c>
      <c r="C43" s="133"/>
      <c r="D43" s="133"/>
      <c r="E43" s="133"/>
      <c r="F43" s="133"/>
      <c r="G43" s="133"/>
      <c r="H43" s="133"/>
      <c r="I43" s="133"/>
      <c r="J43" s="133"/>
      <c r="K43" s="133"/>
      <c r="M43" s="1" t="s">
        <v>116</v>
      </c>
      <c r="N43" s="1" t="str">
        <f>B43</f>
        <v>NE WA (Ferry, Stevens, Lincoln, Pend Orielle)</v>
      </c>
      <c r="O43" s="1" t="str">
        <f>$C$12</f>
        <v>2015-2016</v>
      </c>
      <c r="P43" s="1" t="str">
        <f>$D$12</f>
        <v>2016-2017</v>
      </c>
      <c r="Q43" s="1" t="str">
        <f>$E$12</f>
        <v>2017-2018</v>
      </c>
      <c r="R43" s="1" t="str">
        <f>$F$12</f>
        <v>2018-2019</v>
      </c>
      <c r="S43" s="1" t="str">
        <f>$G$12</f>
        <v>2019-2020</v>
      </c>
      <c r="T43" s="1" t="str">
        <f>$H$12</f>
        <v>2020-2021</v>
      </c>
      <c r="U43" s="1" t="str">
        <f>$I$12</f>
        <v>2021-2022</v>
      </c>
      <c r="V43" s="1" t="str">
        <f>$J$12</f>
        <v>2022-2023</v>
      </c>
      <c r="W43" s="1" t="str">
        <f>$K$12</f>
        <v>2023-2024</v>
      </c>
    </row>
    <row r="44" spans="2:23">
      <c r="B44" s="3" t="s">
        <v>113</v>
      </c>
      <c r="C44" s="8">
        <v>34</v>
      </c>
      <c r="D44" s="8">
        <v>35</v>
      </c>
      <c r="E44" s="8">
        <v>41</v>
      </c>
      <c r="F44" s="8">
        <v>35</v>
      </c>
      <c r="G44" s="8">
        <v>30</v>
      </c>
      <c r="H44" s="8">
        <v>76</v>
      </c>
      <c r="I44" s="8">
        <v>76</v>
      </c>
      <c r="J44" s="8">
        <v>70</v>
      </c>
      <c r="K44" s="8">
        <v>46</v>
      </c>
      <c r="N44" s="9" t="str">
        <f>B44</f>
        <v>Home-Based</v>
      </c>
      <c r="O44" s="11">
        <f t="shared" ref="O44:W44" si="22">C44/C47</f>
        <v>4.0380047505938245E-2</v>
      </c>
      <c r="P44" s="11">
        <f t="shared" si="22"/>
        <v>4.25273390036452E-2</v>
      </c>
      <c r="Q44" s="11">
        <f t="shared" si="22"/>
        <v>4.7398843930635835E-2</v>
      </c>
      <c r="R44" s="11">
        <f t="shared" si="22"/>
        <v>4.2475728155339808E-2</v>
      </c>
      <c r="S44" s="11">
        <f t="shared" si="22"/>
        <v>3.4052213393870601E-2</v>
      </c>
      <c r="T44" s="11">
        <f t="shared" si="22"/>
        <v>8.8167053364269138E-2</v>
      </c>
      <c r="U44" s="11">
        <f t="shared" si="22"/>
        <v>8.085106382978724E-2</v>
      </c>
      <c r="V44" s="11">
        <f t="shared" si="22"/>
        <v>7.399577167019028E-2</v>
      </c>
      <c r="W44" s="11">
        <f t="shared" si="22"/>
        <v>5.2213393870601588E-2</v>
      </c>
    </row>
    <row r="45" spans="2:23">
      <c r="B45" s="3" t="s">
        <v>114</v>
      </c>
      <c r="C45" s="8">
        <v>17</v>
      </c>
      <c r="D45" s="8">
        <v>12</v>
      </c>
      <c r="E45" s="8">
        <v>14</v>
      </c>
      <c r="F45" s="8">
        <v>16</v>
      </c>
      <c r="G45" s="8">
        <v>22</v>
      </c>
      <c r="H45" s="8">
        <v>11</v>
      </c>
      <c r="I45" s="8">
        <v>21</v>
      </c>
      <c r="J45" s="8">
        <v>20</v>
      </c>
      <c r="K45" s="8">
        <v>21</v>
      </c>
      <c r="N45" s="9" t="str">
        <f>B45</f>
        <v>Private</v>
      </c>
      <c r="O45" s="11">
        <f t="shared" ref="O45:W45" si="23">C45/C47</f>
        <v>2.0190023752969122E-2</v>
      </c>
      <c r="P45" s="11">
        <f t="shared" si="23"/>
        <v>1.4580801944106925E-2</v>
      </c>
      <c r="Q45" s="11">
        <f t="shared" si="23"/>
        <v>1.6184971098265895E-2</v>
      </c>
      <c r="R45" s="11">
        <f t="shared" si="23"/>
        <v>1.9417475728155338E-2</v>
      </c>
      <c r="S45" s="11">
        <f t="shared" si="23"/>
        <v>2.4971623155505107E-2</v>
      </c>
      <c r="T45" s="11">
        <f t="shared" si="23"/>
        <v>1.2761020881670533E-2</v>
      </c>
      <c r="U45" s="11">
        <f t="shared" si="23"/>
        <v>2.2340425531914895E-2</v>
      </c>
      <c r="V45" s="11">
        <f t="shared" si="23"/>
        <v>2.1141649048625793E-2</v>
      </c>
      <c r="W45" s="11">
        <f t="shared" si="23"/>
        <v>2.383654937570942E-2</v>
      </c>
    </row>
    <row r="46" spans="2:23">
      <c r="B46" s="3" t="s">
        <v>115</v>
      </c>
      <c r="C46" s="8">
        <v>791</v>
      </c>
      <c r="D46" s="8">
        <v>776</v>
      </c>
      <c r="E46" s="8">
        <v>810</v>
      </c>
      <c r="F46" s="8">
        <v>773</v>
      </c>
      <c r="G46" s="8">
        <v>829</v>
      </c>
      <c r="H46" s="8">
        <v>775</v>
      </c>
      <c r="I46" s="8">
        <v>843</v>
      </c>
      <c r="J46" s="8">
        <v>856</v>
      </c>
      <c r="K46" s="8">
        <v>814</v>
      </c>
      <c r="N46" s="9" t="str">
        <f>B46</f>
        <v>Public</v>
      </c>
      <c r="O46" s="11">
        <f t="shared" ref="O46:W46" si="24">C46/C47</f>
        <v>0.93942992874109266</v>
      </c>
      <c r="P46" s="11">
        <f t="shared" si="24"/>
        <v>0.94289185905224793</v>
      </c>
      <c r="Q46" s="11">
        <f t="shared" si="24"/>
        <v>0.93641618497109824</v>
      </c>
      <c r="R46" s="11">
        <f t="shared" si="24"/>
        <v>0.93810679611650483</v>
      </c>
      <c r="S46" s="11">
        <f t="shared" si="24"/>
        <v>0.94097616345062429</v>
      </c>
      <c r="T46" s="11">
        <f t="shared" si="24"/>
        <v>0.89907192575406036</v>
      </c>
      <c r="U46" s="11">
        <f t="shared" si="24"/>
        <v>0.89680851063829792</v>
      </c>
      <c r="V46" s="11">
        <f t="shared" si="24"/>
        <v>0.90486257928118397</v>
      </c>
      <c r="W46" s="11">
        <f t="shared" si="24"/>
        <v>0.92395005675368902</v>
      </c>
    </row>
    <row r="47" spans="2:23">
      <c r="B47" s="134" t="s">
        <v>197</v>
      </c>
      <c r="C47" s="135">
        <v>842</v>
      </c>
      <c r="D47" s="135">
        <v>823</v>
      </c>
      <c r="E47" s="135">
        <v>865</v>
      </c>
      <c r="F47" s="135">
        <v>824</v>
      </c>
      <c r="G47" s="135">
        <v>881</v>
      </c>
      <c r="H47" s="135">
        <v>862</v>
      </c>
      <c r="I47" s="135">
        <v>940</v>
      </c>
      <c r="J47" s="135">
        <v>946</v>
      </c>
      <c r="K47" s="135">
        <v>881</v>
      </c>
      <c r="M47" s="1"/>
      <c r="N47" s="1"/>
      <c r="O47" s="1"/>
      <c r="P47" s="1"/>
      <c r="Q47" s="1"/>
      <c r="R47" s="1"/>
      <c r="S47" s="1"/>
      <c r="T47" s="1"/>
      <c r="U47" s="1"/>
      <c r="V47" s="1"/>
      <c r="W47" s="1"/>
    </row>
    <row r="48" spans="2:23">
      <c r="B48" s="132" t="s">
        <v>27</v>
      </c>
      <c r="C48" s="133"/>
      <c r="D48" s="133"/>
      <c r="E48" s="133"/>
      <c r="F48" s="133"/>
      <c r="G48" s="133"/>
      <c r="H48" s="133"/>
      <c r="I48" s="133"/>
      <c r="J48" s="133"/>
      <c r="K48" s="133"/>
      <c r="M48" s="1" t="s">
        <v>116</v>
      </c>
      <c r="N48" s="1" t="str">
        <f>B48</f>
        <v>Pierce</v>
      </c>
      <c r="O48" s="1" t="str">
        <f>$C$12</f>
        <v>2015-2016</v>
      </c>
      <c r="P48" s="1" t="str">
        <f>$D$12</f>
        <v>2016-2017</v>
      </c>
      <c r="Q48" s="1" t="str">
        <f>$E$12</f>
        <v>2017-2018</v>
      </c>
      <c r="R48" s="1" t="str">
        <f>$F$12</f>
        <v>2018-2019</v>
      </c>
      <c r="S48" s="1" t="str">
        <f>$G$12</f>
        <v>2019-2020</v>
      </c>
      <c r="T48" s="1" t="str">
        <f>$H$12</f>
        <v>2020-2021</v>
      </c>
      <c r="U48" s="1" t="str">
        <f>$I$12</f>
        <v>2021-2022</v>
      </c>
      <c r="V48" s="1" t="str">
        <f>$J$12</f>
        <v>2022-2023</v>
      </c>
      <c r="W48" s="1" t="str">
        <f>$K$12</f>
        <v>2023-2024</v>
      </c>
    </row>
    <row r="49" spans="2:23">
      <c r="B49" s="3" t="s">
        <v>113</v>
      </c>
      <c r="C49" s="8">
        <v>274</v>
      </c>
      <c r="D49" s="8">
        <v>288</v>
      </c>
      <c r="E49" s="8">
        <v>280</v>
      </c>
      <c r="F49" s="8">
        <v>261</v>
      </c>
      <c r="G49" s="8">
        <v>333</v>
      </c>
      <c r="H49" s="8">
        <v>723</v>
      </c>
      <c r="I49" s="8">
        <v>465</v>
      </c>
      <c r="J49" s="8">
        <v>443</v>
      </c>
      <c r="K49" s="8">
        <v>424</v>
      </c>
      <c r="N49" s="9" t="str">
        <f>B49</f>
        <v>Home-Based</v>
      </c>
      <c r="O49" s="11">
        <f t="shared" ref="O49:W49" si="25">C49/C52</f>
        <v>2.4003504161191416E-2</v>
      </c>
      <c r="P49" s="11">
        <f t="shared" si="25"/>
        <v>2.515943041845025E-2</v>
      </c>
      <c r="Q49" s="11">
        <f t="shared" si="25"/>
        <v>2.4135850357727782E-2</v>
      </c>
      <c r="R49" s="11">
        <f t="shared" si="25"/>
        <v>2.3130095710740872E-2</v>
      </c>
      <c r="S49" s="11">
        <f t="shared" si="25"/>
        <v>2.909313297221737E-2</v>
      </c>
      <c r="T49" s="11">
        <f t="shared" si="25"/>
        <v>6.5293958276889733E-2</v>
      </c>
      <c r="U49" s="11">
        <f t="shared" si="25"/>
        <v>4.1599570585077829E-2</v>
      </c>
      <c r="V49" s="11">
        <f t="shared" si="25"/>
        <v>3.8598937004443667E-2</v>
      </c>
      <c r="W49" s="11">
        <f t="shared" si="25"/>
        <v>3.823953823953824E-2</v>
      </c>
    </row>
    <row r="50" spans="2:23">
      <c r="B50" s="3" t="s">
        <v>114</v>
      </c>
      <c r="C50" s="8">
        <v>564</v>
      </c>
      <c r="D50" s="8">
        <v>555</v>
      </c>
      <c r="E50" s="8">
        <v>560</v>
      </c>
      <c r="F50" s="8">
        <v>608</v>
      </c>
      <c r="G50" s="8">
        <v>515</v>
      </c>
      <c r="H50" s="8">
        <v>533</v>
      </c>
      <c r="I50" s="8">
        <v>676</v>
      </c>
      <c r="J50" s="8">
        <v>684</v>
      </c>
      <c r="K50" s="8">
        <v>707</v>
      </c>
      <c r="N50" s="9" t="str">
        <f>B50</f>
        <v>Private</v>
      </c>
      <c r="O50" s="11">
        <f t="shared" ref="O50:W50" si="26">C50/C52</f>
        <v>4.9408672798948755E-2</v>
      </c>
      <c r="P50" s="11">
        <f t="shared" si="26"/>
        <v>4.8484319035555168E-2</v>
      </c>
      <c r="Q50" s="11">
        <f t="shared" si="26"/>
        <v>4.8271700715455564E-2</v>
      </c>
      <c r="R50" s="11">
        <f t="shared" si="26"/>
        <v>5.3881602268699043E-2</v>
      </c>
      <c r="S50" s="11">
        <f t="shared" si="26"/>
        <v>4.4993884326402236E-2</v>
      </c>
      <c r="T50" s="11">
        <f t="shared" si="26"/>
        <v>4.8135103404678047E-2</v>
      </c>
      <c r="U50" s="11">
        <f t="shared" si="26"/>
        <v>6.047593487207014E-2</v>
      </c>
      <c r="V50" s="11">
        <f t="shared" si="26"/>
        <v>5.9597455781127476E-2</v>
      </c>
      <c r="W50" s="11">
        <f t="shared" si="26"/>
        <v>6.3762626262626257E-2</v>
      </c>
    </row>
    <row r="51" spans="2:23">
      <c r="B51" s="3" t="s">
        <v>115</v>
      </c>
      <c r="C51" s="8">
        <v>10577</v>
      </c>
      <c r="D51" s="8">
        <v>10604</v>
      </c>
      <c r="E51" s="8">
        <v>10761</v>
      </c>
      <c r="F51" s="8">
        <v>10415</v>
      </c>
      <c r="G51" s="8">
        <v>10598</v>
      </c>
      <c r="H51" s="8">
        <v>9817</v>
      </c>
      <c r="I51" s="8">
        <v>10037</v>
      </c>
      <c r="J51" s="8">
        <v>10350</v>
      </c>
      <c r="K51" s="8">
        <v>9957</v>
      </c>
      <c r="N51" s="9" t="str">
        <f>B51</f>
        <v>Public</v>
      </c>
      <c r="O51" s="11">
        <f t="shared" ref="O51:W51" si="27">C51/C52</f>
        <v>0.92658782303985987</v>
      </c>
      <c r="P51" s="11">
        <f t="shared" si="27"/>
        <v>0.92635625054599458</v>
      </c>
      <c r="Q51" s="11">
        <f t="shared" si="27"/>
        <v>0.92759244892681669</v>
      </c>
      <c r="R51" s="11">
        <f t="shared" si="27"/>
        <v>0.92298830202056004</v>
      </c>
      <c r="S51" s="11">
        <f t="shared" si="27"/>
        <v>0.92591298270138045</v>
      </c>
      <c r="T51" s="11">
        <f t="shared" si="27"/>
        <v>0.88657093831843226</v>
      </c>
      <c r="U51" s="11">
        <f t="shared" si="27"/>
        <v>0.89792449454285206</v>
      </c>
      <c r="V51" s="11">
        <f t="shared" si="27"/>
        <v>0.90180360721442887</v>
      </c>
      <c r="W51" s="11">
        <f t="shared" si="27"/>
        <v>0.89799783549783552</v>
      </c>
    </row>
    <row r="52" spans="2:23">
      <c r="B52" s="134" t="s">
        <v>121</v>
      </c>
      <c r="C52" s="135">
        <v>11415</v>
      </c>
      <c r="D52" s="135">
        <v>11447</v>
      </c>
      <c r="E52" s="135">
        <v>11601</v>
      </c>
      <c r="F52" s="135">
        <v>11284</v>
      </c>
      <c r="G52" s="135">
        <v>11446</v>
      </c>
      <c r="H52" s="135">
        <v>11073</v>
      </c>
      <c r="I52" s="135">
        <v>11178</v>
      </c>
      <c r="J52" s="135">
        <v>11477</v>
      </c>
      <c r="K52" s="135">
        <v>11088</v>
      </c>
      <c r="M52" s="1"/>
      <c r="N52" s="1"/>
      <c r="O52" s="1"/>
      <c r="P52" s="1"/>
      <c r="Q52" s="1"/>
      <c r="R52" s="1"/>
      <c r="S52" s="1"/>
      <c r="T52" s="1"/>
      <c r="U52" s="1"/>
      <c r="V52" s="1"/>
      <c r="W52" s="1"/>
    </row>
    <row r="53" spans="2:23">
      <c r="B53" s="132" t="s">
        <v>224</v>
      </c>
      <c r="C53" s="133"/>
      <c r="D53" s="133"/>
      <c r="E53" s="133"/>
      <c r="F53" s="133"/>
      <c r="G53" s="133"/>
      <c r="H53" s="133"/>
      <c r="I53" s="133"/>
      <c r="J53" s="133"/>
      <c r="K53" s="133"/>
      <c r="M53" s="1" t="s">
        <v>116</v>
      </c>
      <c r="N53" s="1" t="str">
        <f>B53</f>
        <v>Rural SW WA (Cowlitz-Grays Harbor -Lewis - Mason -Pacific-Wahkiakum)</v>
      </c>
      <c r="O53" s="1" t="str">
        <f>$C$12</f>
        <v>2015-2016</v>
      </c>
      <c r="P53" s="1" t="str">
        <f>$D$12</f>
        <v>2016-2017</v>
      </c>
      <c r="Q53" s="1" t="str">
        <f>$E$12</f>
        <v>2017-2018</v>
      </c>
      <c r="R53" s="1" t="str">
        <f>$F$12</f>
        <v>2018-2019</v>
      </c>
      <c r="S53" s="1" t="str">
        <f>$G$12</f>
        <v>2019-2020</v>
      </c>
      <c r="T53" s="1" t="str">
        <f>$H$12</f>
        <v>2020-2021</v>
      </c>
      <c r="U53" s="1" t="str">
        <f>$I$12</f>
        <v>2021-2022</v>
      </c>
      <c r="V53" s="1" t="str">
        <f>$J$12</f>
        <v>2022-2023</v>
      </c>
      <c r="W53" s="1" t="str">
        <f>$K$12</f>
        <v>2023-2024</v>
      </c>
    </row>
    <row r="54" spans="2:23">
      <c r="B54" s="3" t="s">
        <v>113</v>
      </c>
      <c r="C54" s="8">
        <v>133</v>
      </c>
      <c r="D54" s="8">
        <v>122</v>
      </c>
      <c r="E54" s="8">
        <v>135</v>
      </c>
      <c r="F54" s="8">
        <v>126</v>
      </c>
      <c r="G54" s="8">
        <v>140</v>
      </c>
      <c r="H54" s="8">
        <v>262</v>
      </c>
      <c r="I54" s="8">
        <v>256</v>
      </c>
      <c r="J54" s="8">
        <v>178</v>
      </c>
      <c r="K54" s="8">
        <v>187</v>
      </c>
      <c r="N54" s="9" t="str">
        <f>B54</f>
        <v>Home-Based</v>
      </c>
      <c r="O54" s="11">
        <f t="shared" ref="O54:W54" si="28">C54/C57</f>
        <v>3.2986111111111112E-2</v>
      </c>
      <c r="P54" s="11">
        <f t="shared" si="28"/>
        <v>2.9249580436346199E-2</v>
      </c>
      <c r="Q54" s="11">
        <f t="shared" si="28"/>
        <v>3.1690140845070422E-2</v>
      </c>
      <c r="R54" s="11">
        <f t="shared" si="28"/>
        <v>2.9377477267428304E-2</v>
      </c>
      <c r="S54" s="11">
        <f t="shared" si="28"/>
        <v>3.3301617507136061E-2</v>
      </c>
      <c r="T54" s="11">
        <f t="shared" si="28"/>
        <v>6.3561377971858318E-2</v>
      </c>
      <c r="U54" s="11">
        <f t="shared" si="28"/>
        <v>6.0009376465072671E-2</v>
      </c>
      <c r="V54" s="11">
        <f t="shared" si="28"/>
        <v>4.3067989353980159E-2</v>
      </c>
      <c r="W54" s="11">
        <f t="shared" si="28"/>
        <v>4.5609756097560974E-2</v>
      </c>
    </row>
    <row r="55" spans="2:23">
      <c r="B55" s="3" t="s">
        <v>114</v>
      </c>
      <c r="C55" s="8">
        <v>115</v>
      </c>
      <c r="D55" s="8">
        <v>92</v>
      </c>
      <c r="E55" s="8">
        <v>117</v>
      </c>
      <c r="F55" s="8">
        <v>130</v>
      </c>
      <c r="G55" s="8">
        <v>82</v>
      </c>
      <c r="H55" s="8">
        <v>69</v>
      </c>
      <c r="I55" s="8">
        <v>128</v>
      </c>
      <c r="J55" s="8">
        <v>121</v>
      </c>
      <c r="K55" s="8">
        <v>127</v>
      </c>
      <c r="N55" s="9" t="str">
        <f>B55</f>
        <v>Private</v>
      </c>
      <c r="O55" s="11">
        <f t="shared" ref="O55:W55" si="29">C55/C57</f>
        <v>2.8521825396825396E-2</v>
      </c>
      <c r="P55" s="11">
        <f t="shared" si="29"/>
        <v>2.2057060656916806E-2</v>
      </c>
      <c r="Q55" s="11">
        <f t="shared" si="29"/>
        <v>2.7464788732394368E-2</v>
      </c>
      <c r="R55" s="11">
        <f t="shared" si="29"/>
        <v>3.0310095593378411E-2</v>
      </c>
      <c r="S55" s="11">
        <f t="shared" si="29"/>
        <v>1.9505233111322549E-2</v>
      </c>
      <c r="T55" s="11">
        <f t="shared" si="29"/>
        <v>1.6739446870451237E-2</v>
      </c>
      <c r="U55" s="11">
        <f t="shared" si="29"/>
        <v>3.0004688232536336E-2</v>
      </c>
      <c r="V55" s="11">
        <f t="shared" si="29"/>
        <v>2.9276554560851681E-2</v>
      </c>
      <c r="W55" s="11">
        <f t="shared" si="29"/>
        <v>3.0975609756097561E-2</v>
      </c>
    </row>
    <row r="56" spans="2:23">
      <c r="B56" s="3" t="s">
        <v>115</v>
      </c>
      <c r="C56" s="8">
        <v>3784</v>
      </c>
      <c r="D56" s="8">
        <v>3957</v>
      </c>
      <c r="E56" s="8">
        <v>4008</v>
      </c>
      <c r="F56" s="8">
        <v>4033</v>
      </c>
      <c r="G56" s="8">
        <v>3982</v>
      </c>
      <c r="H56" s="8">
        <v>3791</v>
      </c>
      <c r="I56" s="8">
        <v>3882</v>
      </c>
      <c r="J56" s="8">
        <v>3834</v>
      </c>
      <c r="K56" s="8">
        <v>3786</v>
      </c>
      <c r="N56" s="9" t="str">
        <f>B56</f>
        <v>Public</v>
      </c>
      <c r="O56" s="11">
        <f t="shared" ref="O56:W56" si="30">C56/C57</f>
        <v>0.93849206349206349</v>
      </c>
      <c r="P56" s="11">
        <f t="shared" si="30"/>
        <v>0.94869335890673701</v>
      </c>
      <c r="Q56" s="11">
        <f t="shared" si="30"/>
        <v>0.94084507042253518</v>
      </c>
      <c r="R56" s="11">
        <f t="shared" si="30"/>
        <v>0.94031242713919327</v>
      </c>
      <c r="S56" s="11">
        <f t="shared" si="30"/>
        <v>0.94719314938154142</v>
      </c>
      <c r="T56" s="11">
        <f t="shared" si="30"/>
        <v>0.9196991751576904</v>
      </c>
      <c r="U56" s="11">
        <f t="shared" si="30"/>
        <v>0.90998593530239102</v>
      </c>
      <c r="V56" s="11">
        <f t="shared" si="30"/>
        <v>0.9276554560851682</v>
      </c>
      <c r="W56" s="11">
        <f t="shared" si="30"/>
        <v>0.92341463414634151</v>
      </c>
    </row>
    <row r="57" spans="2:23">
      <c r="B57" s="134" t="s">
        <v>226</v>
      </c>
      <c r="C57" s="135">
        <v>4032</v>
      </c>
      <c r="D57" s="135">
        <v>4171</v>
      </c>
      <c r="E57" s="135">
        <v>4260</v>
      </c>
      <c r="F57" s="135">
        <v>4289</v>
      </c>
      <c r="G57" s="135">
        <v>4204</v>
      </c>
      <c r="H57" s="135">
        <v>4122</v>
      </c>
      <c r="I57" s="135">
        <v>4266</v>
      </c>
      <c r="J57" s="135">
        <v>4133</v>
      </c>
      <c r="K57" s="135">
        <v>4100</v>
      </c>
      <c r="O57" s="11"/>
      <c r="P57" s="11"/>
      <c r="Q57" s="11"/>
      <c r="R57" s="11"/>
      <c r="S57" s="11"/>
      <c r="T57" s="11"/>
      <c r="U57" s="11"/>
      <c r="V57" s="11"/>
      <c r="W57" s="11"/>
    </row>
    <row r="58" spans="2:23">
      <c r="B58" s="132" t="s">
        <v>185</v>
      </c>
      <c r="C58" s="133"/>
      <c r="D58" s="133"/>
      <c r="E58" s="133"/>
      <c r="F58" s="133"/>
      <c r="G58" s="133"/>
      <c r="H58" s="133"/>
      <c r="I58" s="133"/>
      <c r="J58" s="133"/>
      <c r="K58" s="133"/>
      <c r="M58" s="1" t="s">
        <v>116</v>
      </c>
      <c r="N58" s="1" t="str">
        <f>B58</f>
        <v>SE WA (Adams-Asotin-Columia-Garfield-Walla Walla-Whitman)</v>
      </c>
      <c r="O58" s="1" t="str">
        <f>$C$12</f>
        <v>2015-2016</v>
      </c>
      <c r="P58" s="1" t="str">
        <f>$D$12</f>
        <v>2016-2017</v>
      </c>
      <c r="Q58" s="1" t="str">
        <f>$E$12</f>
        <v>2017-2018</v>
      </c>
      <c r="R58" s="1" t="str">
        <f>$F$12</f>
        <v>2018-2019</v>
      </c>
      <c r="S58" s="1" t="str">
        <f>$G$12</f>
        <v>2019-2020</v>
      </c>
      <c r="T58" s="1" t="str">
        <f>$H$12</f>
        <v>2020-2021</v>
      </c>
      <c r="U58" s="1" t="str">
        <f>$I$12</f>
        <v>2021-2022</v>
      </c>
      <c r="V58" s="1" t="str">
        <f>$J$12</f>
        <v>2022-2023</v>
      </c>
      <c r="W58" s="1" t="str">
        <f>$K$12</f>
        <v>2023-2024</v>
      </c>
    </row>
    <row r="59" spans="2:23">
      <c r="B59" s="3" t="s">
        <v>113</v>
      </c>
      <c r="C59" s="8">
        <v>34</v>
      </c>
      <c r="D59" s="8">
        <v>53</v>
      </c>
      <c r="E59" s="8">
        <v>35</v>
      </c>
      <c r="F59" s="8">
        <v>49</v>
      </c>
      <c r="G59" s="8">
        <v>29</v>
      </c>
      <c r="H59" s="8">
        <v>94</v>
      </c>
      <c r="I59" s="8">
        <v>79</v>
      </c>
      <c r="J59" s="8">
        <v>48</v>
      </c>
      <c r="K59" s="8">
        <v>77</v>
      </c>
      <c r="N59" s="9" t="str">
        <f>B59</f>
        <v>Home-Based</v>
      </c>
      <c r="O59" s="11">
        <f t="shared" ref="O59:W59" si="31">C59/C62</f>
        <v>1.8368449486763912E-2</v>
      </c>
      <c r="P59" s="11">
        <f t="shared" si="31"/>
        <v>2.739018087855297E-2</v>
      </c>
      <c r="Q59" s="11">
        <f t="shared" si="31"/>
        <v>1.9199122325836534E-2</v>
      </c>
      <c r="R59" s="11">
        <f t="shared" si="31"/>
        <v>2.7101769911504425E-2</v>
      </c>
      <c r="S59" s="11">
        <f t="shared" si="31"/>
        <v>1.5752308527973928E-2</v>
      </c>
      <c r="T59" s="11">
        <f t="shared" si="31"/>
        <v>5.3107344632768359E-2</v>
      </c>
      <c r="U59" s="11">
        <f t="shared" si="31"/>
        <v>4.333516182117389E-2</v>
      </c>
      <c r="V59" s="11">
        <f t="shared" si="31"/>
        <v>2.7072758037225041E-2</v>
      </c>
      <c r="W59" s="11">
        <f t="shared" si="31"/>
        <v>4.187058183795541E-2</v>
      </c>
    </row>
    <row r="60" spans="2:23">
      <c r="B60" s="3" t="s">
        <v>114</v>
      </c>
      <c r="C60" s="8">
        <v>82</v>
      </c>
      <c r="D60" s="8">
        <v>121</v>
      </c>
      <c r="E60" s="8">
        <v>101</v>
      </c>
      <c r="F60" s="8">
        <v>94</v>
      </c>
      <c r="G60" s="8">
        <v>96</v>
      </c>
      <c r="H60" s="8">
        <v>73</v>
      </c>
      <c r="I60" s="8">
        <v>100</v>
      </c>
      <c r="J60" s="8">
        <v>97</v>
      </c>
      <c r="K60" s="8">
        <v>127</v>
      </c>
      <c r="N60" s="9" t="str">
        <f>B60</f>
        <v>Private</v>
      </c>
      <c r="O60" s="11">
        <f t="shared" ref="O60:W60" si="32">C60/C62</f>
        <v>4.4300378173960021E-2</v>
      </c>
      <c r="P60" s="11">
        <f t="shared" si="32"/>
        <v>6.2532299741602071E-2</v>
      </c>
      <c r="Q60" s="11">
        <f t="shared" si="32"/>
        <v>5.5403181568842566E-2</v>
      </c>
      <c r="R60" s="11">
        <f t="shared" si="32"/>
        <v>5.1991150442477874E-2</v>
      </c>
      <c r="S60" s="11">
        <f t="shared" si="32"/>
        <v>5.2145573058120585E-2</v>
      </c>
      <c r="T60" s="11">
        <f t="shared" si="32"/>
        <v>4.1242937853107342E-2</v>
      </c>
      <c r="U60" s="11">
        <f t="shared" si="32"/>
        <v>5.4854635216675808E-2</v>
      </c>
      <c r="V60" s="11">
        <f t="shared" si="32"/>
        <v>5.4709531866892272E-2</v>
      </c>
      <c r="W60" s="11">
        <f t="shared" si="32"/>
        <v>6.9059271343121259E-2</v>
      </c>
    </row>
    <row r="61" spans="2:23">
      <c r="B61" s="3" t="s">
        <v>115</v>
      </c>
      <c r="C61" s="8">
        <v>1735</v>
      </c>
      <c r="D61" s="8">
        <v>1761</v>
      </c>
      <c r="E61" s="8">
        <v>1687</v>
      </c>
      <c r="F61" s="8">
        <v>1665</v>
      </c>
      <c r="G61" s="8">
        <v>1716</v>
      </c>
      <c r="H61" s="8">
        <v>1603</v>
      </c>
      <c r="I61" s="8">
        <v>1644</v>
      </c>
      <c r="J61" s="8">
        <v>1628</v>
      </c>
      <c r="K61" s="8">
        <v>1635</v>
      </c>
      <c r="N61" s="9" t="str">
        <f>B61</f>
        <v>Public</v>
      </c>
      <c r="O61" s="11">
        <f t="shared" ref="O61:W61" si="33">C61/C62</f>
        <v>0.9373311723392761</v>
      </c>
      <c r="P61" s="11">
        <f t="shared" si="33"/>
        <v>0.91007751937984493</v>
      </c>
      <c r="Q61" s="11">
        <f t="shared" si="33"/>
        <v>0.92539769610532085</v>
      </c>
      <c r="R61" s="11">
        <f t="shared" si="33"/>
        <v>0.9209070796460177</v>
      </c>
      <c r="S61" s="11">
        <f t="shared" si="33"/>
        <v>0.93210211841390544</v>
      </c>
      <c r="T61" s="11">
        <f t="shared" si="33"/>
        <v>0.90564971751412426</v>
      </c>
      <c r="U61" s="11">
        <f t="shared" si="33"/>
        <v>0.90181020296215031</v>
      </c>
      <c r="V61" s="11">
        <f t="shared" si="33"/>
        <v>0.91821771009588271</v>
      </c>
      <c r="W61" s="11">
        <f t="shared" si="33"/>
        <v>0.88907014681892338</v>
      </c>
    </row>
    <row r="62" spans="2:23">
      <c r="B62" s="134" t="s">
        <v>198</v>
      </c>
      <c r="C62" s="135">
        <v>1851</v>
      </c>
      <c r="D62" s="135">
        <v>1935</v>
      </c>
      <c r="E62" s="135">
        <v>1823</v>
      </c>
      <c r="F62" s="135">
        <v>1808</v>
      </c>
      <c r="G62" s="135">
        <v>1841</v>
      </c>
      <c r="H62" s="135">
        <v>1770</v>
      </c>
      <c r="I62" s="135">
        <v>1823</v>
      </c>
      <c r="J62" s="135">
        <v>1773</v>
      </c>
      <c r="K62" s="135">
        <v>1839</v>
      </c>
      <c r="O62" s="11"/>
      <c r="P62" s="11"/>
      <c r="Q62" s="11"/>
      <c r="R62" s="11"/>
      <c r="S62" s="11"/>
      <c r="T62" s="11"/>
      <c r="U62" s="11"/>
      <c r="V62" s="11"/>
      <c r="W62" s="11"/>
    </row>
    <row r="63" spans="2:23">
      <c r="B63" s="132" t="s">
        <v>225</v>
      </c>
      <c r="C63" s="133"/>
      <c r="D63" s="133"/>
      <c r="E63" s="133"/>
      <c r="F63" s="133"/>
      <c r="G63" s="133"/>
      <c r="H63" s="133"/>
      <c r="I63" s="133"/>
      <c r="J63" s="133"/>
      <c r="K63" s="133"/>
      <c r="M63" s="1" t="s">
        <v>116</v>
      </c>
      <c r="N63" s="1" t="str">
        <f>B63</f>
        <v>Skagit-San Juan -Island</v>
      </c>
      <c r="O63" s="1" t="str">
        <f>$C$12</f>
        <v>2015-2016</v>
      </c>
      <c r="P63" s="1" t="str">
        <f>$D$12</f>
        <v>2016-2017</v>
      </c>
      <c r="Q63" s="1" t="str">
        <f>$E$12</f>
        <v>2017-2018</v>
      </c>
      <c r="R63" s="1" t="str">
        <f>$F$12</f>
        <v>2018-2019</v>
      </c>
      <c r="S63" s="1" t="str">
        <f>$G$12</f>
        <v>2019-2020</v>
      </c>
      <c r="T63" s="1" t="str">
        <f>$H$12</f>
        <v>2020-2021</v>
      </c>
      <c r="U63" s="1" t="str">
        <f>$I$12</f>
        <v>2021-2022</v>
      </c>
      <c r="V63" s="1" t="str">
        <f>$J$12</f>
        <v>2022-2023</v>
      </c>
      <c r="W63" s="1" t="str">
        <f>$K$12</f>
        <v>2023-2024</v>
      </c>
    </row>
    <row r="64" spans="2:23">
      <c r="B64" s="3" t="s">
        <v>113</v>
      </c>
      <c r="C64" s="8">
        <v>106</v>
      </c>
      <c r="D64" s="8">
        <v>96</v>
      </c>
      <c r="E64" s="8">
        <v>120</v>
      </c>
      <c r="F64" s="8">
        <v>115</v>
      </c>
      <c r="G64" s="8">
        <v>144</v>
      </c>
      <c r="H64" s="8">
        <v>183</v>
      </c>
      <c r="I64" s="8">
        <v>183</v>
      </c>
      <c r="J64" s="8">
        <v>136</v>
      </c>
      <c r="K64" s="8">
        <v>145</v>
      </c>
      <c r="N64" s="9" t="str">
        <f>B64</f>
        <v>Home-Based</v>
      </c>
      <c r="O64" s="11">
        <f t="shared" ref="O64:W64" si="34">C64/C67</f>
        <v>4.1880679573291189E-2</v>
      </c>
      <c r="P64" s="11">
        <f t="shared" si="34"/>
        <v>3.7602820211515862E-2</v>
      </c>
      <c r="Q64" s="11">
        <f t="shared" si="34"/>
        <v>4.7505938242280284E-2</v>
      </c>
      <c r="R64" s="11">
        <f t="shared" si="34"/>
        <v>4.6427129592248685E-2</v>
      </c>
      <c r="S64" s="11">
        <f t="shared" si="34"/>
        <v>5.7507987220447282E-2</v>
      </c>
      <c r="T64" s="11">
        <f t="shared" si="34"/>
        <v>7.901554404145078E-2</v>
      </c>
      <c r="U64" s="11">
        <f t="shared" si="34"/>
        <v>7.7740016992353445E-2</v>
      </c>
      <c r="V64" s="11">
        <f t="shared" si="34"/>
        <v>5.5990119390695758E-2</v>
      </c>
      <c r="W64" s="11">
        <f t="shared" si="34"/>
        <v>6.0924369747899158E-2</v>
      </c>
    </row>
    <row r="65" spans="2:23">
      <c r="B65" s="3" t="s">
        <v>114</v>
      </c>
      <c r="C65" s="8">
        <v>92</v>
      </c>
      <c r="D65" s="8">
        <v>104</v>
      </c>
      <c r="E65" s="8">
        <v>100</v>
      </c>
      <c r="F65" s="8">
        <v>93</v>
      </c>
      <c r="G65" s="8">
        <v>92</v>
      </c>
      <c r="H65" s="8">
        <v>105</v>
      </c>
      <c r="I65" s="8">
        <v>128</v>
      </c>
      <c r="J65" s="8">
        <v>129</v>
      </c>
      <c r="K65" s="8">
        <v>147</v>
      </c>
      <c r="N65" s="9" t="str">
        <f>B65</f>
        <v>Private</v>
      </c>
      <c r="O65" s="11">
        <f t="shared" ref="O65:W65" si="35">C65/C67</f>
        <v>3.6349269063611224E-2</v>
      </c>
      <c r="P65" s="11">
        <f t="shared" si="35"/>
        <v>4.0736388562475516E-2</v>
      </c>
      <c r="Q65" s="11">
        <f t="shared" si="35"/>
        <v>3.9588281868566902E-2</v>
      </c>
      <c r="R65" s="11">
        <f t="shared" si="35"/>
        <v>3.7545417844166332E-2</v>
      </c>
      <c r="S65" s="11">
        <f t="shared" si="35"/>
        <v>3.6741214057507986E-2</v>
      </c>
      <c r="T65" s="11">
        <f t="shared" si="35"/>
        <v>4.5336787564766841E-2</v>
      </c>
      <c r="U65" s="11">
        <f t="shared" si="35"/>
        <v>5.4375531011045031E-2</v>
      </c>
      <c r="V65" s="11">
        <f t="shared" si="35"/>
        <v>5.3108275010292298E-2</v>
      </c>
      <c r="W65" s="11">
        <f t="shared" si="35"/>
        <v>6.1764705882352944E-2</v>
      </c>
    </row>
    <row r="66" spans="2:23">
      <c r="B66" s="3" t="s">
        <v>115</v>
      </c>
      <c r="C66" s="8">
        <v>2333</v>
      </c>
      <c r="D66" s="8">
        <v>2353</v>
      </c>
      <c r="E66" s="8">
        <v>2306</v>
      </c>
      <c r="F66" s="8">
        <v>2269</v>
      </c>
      <c r="G66" s="8">
        <v>2268</v>
      </c>
      <c r="H66" s="8">
        <v>2028</v>
      </c>
      <c r="I66" s="8">
        <v>2043</v>
      </c>
      <c r="J66" s="8">
        <v>2164</v>
      </c>
      <c r="K66" s="8">
        <v>2088</v>
      </c>
      <c r="N66" s="9" t="str">
        <f>B66</f>
        <v>Public</v>
      </c>
      <c r="O66" s="11">
        <f t="shared" ref="O66:W66" si="36">C66/C67</f>
        <v>0.92177005136309764</v>
      </c>
      <c r="P66" s="11">
        <f t="shared" si="36"/>
        <v>0.92166079122600864</v>
      </c>
      <c r="Q66" s="11">
        <f t="shared" si="36"/>
        <v>0.91290577988915278</v>
      </c>
      <c r="R66" s="11">
        <f t="shared" si="36"/>
        <v>0.91602745256358498</v>
      </c>
      <c r="S66" s="11">
        <f t="shared" si="36"/>
        <v>0.90575079872204478</v>
      </c>
      <c r="T66" s="11">
        <f t="shared" si="36"/>
        <v>0.87564766839378239</v>
      </c>
      <c r="U66" s="11">
        <f t="shared" si="36"/>
        <v>0.86788445199660158</v>
      </c>
      <c r="V66" s="11">
        <f t="shared" si="36"/>
        <v>0.89090160559901199</v>
      </c>
      <c r="W66" s="11">
        <f t="shared" si="36"/>
        <v>0.87731092436974789</v>
      </c>
    </row>
    <row r="67" spans="2:23">
      <c r="B67" s="134" t="s">
        <v>227</v>
      </c>
      <c r="C67" s="135">
        <v>2531</v>
      </c>
      <c r="D67" s="135">
        <v>2553</v>
      </c>
      <c r="E67" s="135">
        <v>2526</v>
      </c>
      <c r="F67" s="135">
        <v>2477</v>
      </c>
      <c r="G67" s="135">
        <v>2504</v>
      </c>
      <c r="H67" s="135">
        <v>2316</v>
      </c>
      <c r="I67" s="135">
        <v>2354</v>
      </c>
      <c r="J67" s="135">
        <v>2429</v>
      </c>
      <c r="K67" s="135">
        <v>2380</v>
      </c>
      <c r="O67" s="11"/>
      <c r="P67" s="11"/>
      <c r="Q67" s="11"/>
      <c r="R67" s="11"/>
      <c r="S67" s="11"/>
      <c r="T67" s="11"/>
      <c r="U67" s="11"/>
      <c r="V67" s="11"/>
      <c r="W67" s="11"/>
    </row>
    <row r="68" spans="2:23">
      <c r="B68" s="132" t="s">
        <v>31</v>
      </c>
      <c r="C68" s="133"/>
      <c r="D68" s="133"/>
      <c r="E68" s="133"/>
      <c r="F68" s="133"/>
      <c r="G68" s="133"/>
      <c r="H68" s="133"/>
      <c r="I68" s="133"/>
      <c r="J68" s="133"/>
      <c r="K68" s="133"/>
      <c r="M68" s="1" t="s">
        <v>116</v>
      </c>
      <c r="N68" s="1" t="str">
        <f>B68</f>
        <v>Snohomish</v>
      </c>
      <c r="O68" s="1" t="str">
        <f>$C$12</f>
        <v>2015-2016</v>
      </c>
      <c r="P68" s="1" t="str">
        <f>$D$12</f>
        <v>2016-2017</v>
      </c>
      <c r="Q68" s="1" t="str">
        <f>$E$12</f>
        <v>2017-2018</v>
      </c>
      <c r="R68" s="1" t="str">
        <f>$F$12</f>
        <v>2018-2019</v>
      </c>
      <c r="S68" s="1" t="str">
        <f>$G$12</f>
        <v>2019-2020</v>
      </c>
      <c r="T68" s="1" t="str">
        <f>$H$12</f>
        <v>2020-2021</v>
      </c>
      <c r="U68" s="1" t="str">
        <f>$I$12</f>
        <v>2021-2022</v>
      </c>
      <c r="V68" s="1" t="str">
        <f>$J$12</f>
        <v>2022-2023</v>
      </c>
      <c r="W68" s="1" t="str">
        <f>$K$12</f>
        <v>2023-2024</v>
      </c>
    </row>
    <row r="69" spans="2:23">
      <c r="B69" s="3" t="s">
        <v>113</v>
      </c>
      <c r="C69" s="8">
        <v>265</v>
      </c>
      <c r="D69" s="8">
        <v>207</v>
      </c>
      <c r="E69" s="8">
        <v>254</v>
      </c>
      <c r="F69" s="8">
        <v>295</v>
      </c>
      <c r="G69" s="8">
        <v>251</v>
      </c>
      <c r="H69" s="8">
        <v>631</v>
      </c>
      <c r="I69" s="8">
        <v>475</v>
      </c>
      <c r="J69" s="8">
        <v>400</v>
      </c>
      <c r="K69" s="8">
        <v>424</v>
      </c>
      <c r="N69" s="9" t="str">
        <f>B69</f>
        <v>Home-Based</v>
      </c>
      <c r="O69" s="11">
        <f t="shared" ref="O69:W69" si="37">C69/C72</f>
        <v>2.8813743612047405E-2</v>
      </c>
      <c r="P69" s="11">
        <f t="shared" si="37"/>
        <v>2.1979188787428328E-2</v>
      </c>
      <c r="Q69" s="11">
        <f t="shared" si="37"/>
        <v>2.803532008830022E-2</v>
      </c>
      <c r="R69" s="11">
        <f t="shared" si="37"/>
        <v>3.2672499723114409E-2</v>
      </c>
      <c r="S69" s="11">
        <f t="shared" si="37"/>
        <v>2.7923017020803204E-2</v>
      </c>
      <c r="T69" s="11">
        <f t="shared" si="37"/>
        <v>7.0986612667341659E-2</v>
      </c>
      <c r="U69" s="11">
        <f t="shared" si="37"/>
        <v>5.2614089499335402E-2</v>
      </c>
      <c r="V69" s="11">
        <f t="shared" si="37"/>
        <v>4.3883708173340648E-2</v>
      </c>
      <c r="W69" s="11">
        <f t="shared" si="37"/>
        <v>4.7268673355629877E-2</v>
      </c>
    </row>
    <row r="70" spans="2:23">
      <c r="B70" s="3" t="s">
        <v>114</v>
      </c>
      <c r="C70" s="8">
        <v>432</v>
      </c>
      <c r="D70" s="8">
        <v>454</v>
      </c>
      <c r="E70" s="8">
        <v>429</v>
      </c>
      <c r="F70" s="8">
        <v>508</v>
      </c>
      <c r="G70" s="8">
        <v>418</v>
      </c>
      <c r="H70" s="8">
        <v>423</v>
      </c>
      <c r="I70" s="8">
        <v>405</v>
      </c>
      <c r="J70" s="8">
        <v>535</v>
      </c>
      <c r="K70" s="8">
        <v>559</v>
      </c>
      <c r="N70" s="9" t="str">
        <f>B70</f>
        <v>Private</v>
      </c>
      <c r="O70" s="11">
        <f t="shared" ref="O70:W70" si="38">C70/C72</f>
        <v>4.6971838643035772E-2</v>
      </c>
      <c r="P70" s="11">
        <f t="shared" si="38"/>
        <v>4.8205563813973243E-2</v>
      </c>
      <c r="Q70" s="11">
        <f t="shared" si="38"/>
        <v>4.7350993377483441E-2</v>
      </c>
      <c r="R70" s="11">
        <f t="shared" si="38"/>
        <v>5.6263152065566507E-2</v>
      </c>
      <c r="S70" s="11">
        <f t="shared" si="38"/>
        <v>4.650127934141729E-2</v>
      </c>
      <c r="T70" s="11">
        <f t="shared" si="38"/>
        <v>4.7586905163685453E-2</v>
      </c>
      <c r="U70" s="11">
        <f t="shared" si="38"/>
        <v>4.48604342046965E-2</v>
      </c>
      <c r="V70" s="11">
        <f t="shared" si="38"/>
        <v>5.8694459681843114E-2</v>
      </c>
      <c r="W70" s="11">
        <f t="shared" si="38"/>
        <v>6.2318840579710148E-2</v>
      </c>
    </row>
    <row r="71" spans="2:23">
      <c r="B71" s="3" t="s">
        <v>115</v>
      </c>
      <c r="C71" s="8">
        <v>8500</v>
      </c>
      <c r="D71" s="8">
        <v>8757</v>
      </c>
      <c r="E71" s="8">
        <v>8377</v>
      </c>
      <c r="F71" s="8">
        <v>8226</v>
      </c>
      <c r="G71" s="8">
        <v>8320</v>
      </c>
      <c r="H71" s="8">
        <v>7835</v>
      </c>
      <c r="I71" s="8">
        <v>8148</v>
      </c>
      <c r="J71" s="8">
        <v>8180</v>
      </c>
      <c r="K71" s="8">
        <v>7987</v>
      </c>
      <c r="N71" s="9" t="str">
        <f>B71</f>
        <v>Public</v>
      </c>
      <c r="O71" s="11">
        <f t="shared" ref="O71:W71" si="39">C71/C72</f>
        <v>0.92421441774491686</v>
      </c>
      <c r="P71" s="11">
        <f t="shared" si="39"/>
        <v>0.92981524739859844</v>
      </c>
      <c r="Q71" s="11">
        <f t="shared" si="39"/>
        <v>0.92461368653421638</v>
      </c>
      <c r="R71" s="11">
        <f t="shared" si="39"/>
        <v>0.9110643482113191</v>
      </c>
      <c r="S71" s="11">
        <f t="shared" si="39"/>
        <v>0.92557570363777952</v>
      </c>
      <c r="T71" s="11">
        <f t="shared" si="39"/>
        <v>0.8814264821689729</v>
      </c>
      <c r="U71" s="11">
        <f t="shared" si="39"/>
        <v>0.90252547629596813</v>
      </c>
      <c r="V71" s="11">
        <f t="shared" si="39"/>
        <v>0.89742183214481619</v>
      </c>
      <c r="W71" s="11">
        <f t="shared" si="39"/>
        <v>0.89041248606465995</v>
      </c>
    </row>
    <row r="72" spans="2:23">
      <c r="B72" s="134" t="s">
        <v>122</v>
      </c>
      <c r="C72" s="135">
        <v>9197</v>
      </c>
      <c r="D72" s="135">
        <v>9418</v>
      </c>
      <c r="E72" s="135">
        <v>9060</v>
      </c>
      <c r="F72" s="135">
        <v>9029</v>
      </c>
      <c r="G72" s="135">
        <v>8989</v>
      </c>
      <c r="H72" s="135">
        <v>8889</v>
      </c>
      <c r="I72" s="135">
        <v>9028</v>
      </c>
      <c r="J72" s="135">
        <v>9115</v>
      </c>
      <c r="K72" s="135">
        <v>8970</v>
      </c>
      <c r="O72" s="11"/>
      <c r="P72" s="11"/>
      <c r="Q72" s="11"/>
      <c r="R72" s="11"/>
      <c r="S72" s="11"/>
      <c r="T72" s="11"/>
      <c r="U72" s="11"/>
      <c r="V72" s="11"/>
      <c r="W72" s="11"/>
    </row>
    <row r="73" spans="2:23">
      <c r="B73" s="132" t="s">
        <v>32</v>
      </c>
      <c r="C73" s="133"/>
      <c r="D73" s="133"/>
      <c r="E73" s="133"/>
      <c r="F73" s="133"/>
      <c r="G73" s="133"/>
      <c r="H73" s="133"/>
      <c r="I73" s="133"/>
      <c r="J73" s="133"/>
      <c r="K73" s="133"/>
      <c r="M73" s="1" t="s">
        <v>116</v>
      </c>
      <c r="N73" s="1" t="str">
        <f>B73</f>
        <v>Spokane</v>
      </c>
      <c r="O73" s="1" t="str">
        <f>$C$12</f>
        <v>2015-2016</v>
      </c>
      <c r="P73" s="1" t="str">
        <f>$D$12</f>
        <v>2016-2017</v>
      </c>
      <c r="Q73" s="1" t="str">
        <f>$E$12</f>
        <v>2017-2018</v>
      </c>
      <c r="R73" s="1" t="str">
        <f>$F$12</f>
        <v>2018-2019</v>
      </c>
      <c r="S73" s="1" t="str">
        <f>$G$12</f>
        <v>2019-2020</v>
      </c>
      <c r="T73" s="1" t="str">
        <f>$H$12</f>
        <v>2020-2021</v>
      </c>
      <c r="U73" s="1" t="str">
        <f>$I$12</f>
        <v>2021-2022</v>
      </c>
      <c r="V73" s="1" t="str">
        <f>$J$12</f>
        <v>2022-2023</v>
      </c>
      <c r="W73" s="1" t="str">
        <f>$K$12</f>
        <v>2023-2024</v>
      </c>
    </row>
    <row r="74" spans="2:23">
      <c r="B74" s="3" t="s">
        <v>113</v>
      </c>
      <c r="C74" s="8">
        <v>169</v>
      </c>
      <c r="D74" s="8">
        <v>172</v>
      </c>
      <c r="E74" s="8">
        <v>190</v>
      </c>
      <c r="F74" s="8">
        <v>165</v>
      </c>
      <c r="G74" s="8">
        <v>151</v>
      </c>
      <c r="H74" s="8">
        <v>421</v>
      </c>
      <c r="I74" s="8">
        <v>349</v>
      </c>
      <c r="J74" s="8">
        <v>274</v>
      </c>
      <c r="K74" s="8">
        <v>247</v>
      </c>
      <c r="N74" s="9" t="str">
        <f>B74</f>
        <v>Home-Based</v>
      </c>
      <c r="O74" s="11">
        <f t="shared" ref="O74:W74" si="40">C74/C77</f>
        <v>2.5785779676533414E-2</v>
      </c>
      <c r="P74" s="11">
        <f t="shared" si="40"/>
        <v>2.6119969627942292E-2</v>
      </c>
      <c r="Q74" s="11">
        <f t="shared" si="40"/>
        <v>2.9141104294478526E-2</v>
      </c>
      <c r="R74" s="11">
        <f t="shared" si="40"/>
        <v>2.538852131097092E-2</v>
      </c>
      <c r="S74" s="11">
        <f t="shared" si="40"/>
        <v>2.3195084485407066E-2</v>
      </c>
      <c r="T74" s="11">
        <f t="shared" si="40"/>
        <v>6.7070256491954749E-2</v>
      </c>
      <c r="U74" s="11">
        <f t="shared" si="40"/>
        <v>5.2742934864742332E-2</v>
      </c>
      <c r="V74" s="11">
        <f t="shared" si="40"/>
        <v>4.2329677120346056E-2</v>
      </c>
      <c r="W74" s="11">
        <f t="shared" si="40"/>
        <v>3.8636008133896449E-2</v>
      </c>
    </row>
    <row r="75" spans="2:23">
      <c r="B75" s="3" t="s">
        <v>114</v>
      </c>
      <c r="C75" s="8">
        <v>466</v>
      </c>
      <c r="D75" s="8">
        <v>472</v>
      </c>
      <c r="E75" s="8">
        <v>388</v>
      </c>
      <c r="F75" s="8">
        <v>387</v>
      </c>
      <c r="G75" s="8">
        <v>398</v>
      </c>
      <c r="H75" s="8">
        <v>344</v>
      </c>
      <c r="I75" s="8">
        <v>472</v>
      </c>
      <c r="J75" s="8">
        <v>454</v>
      </c>
      <c r="K75" s="8">
        <v>537</v>
      </c>
      <c r="N75" s="9" t="str">
        <f>B75</f>
        <v>Private</v>
      </c>
      <c r="O75" s="11">
        <f t="shared" ref="O75:W75" si="41">C75/C77</f>
        <v>7.1101617332926456E-2</v>
      </c>
      <c r="P75" s="11">
        <f t="shared" si="41"/>
        <v>7.1678056188306763E-2</v>
      </c>
      <c r="Q75" s="11">
        <f t="shared" si="41"/>
        <v>5.9509202453987733E-2</v>
      </c>
      <c r="R75" s="11">
        <f t="shared" si="41"/>
        <v>5.9547622711186333E-2</v>
      </c>
      <c r="S75" s="11">
        <f t="shared" si="41"/>
        <v>6.1136712749615976E-2</v>
      </c>
      <c r="T75" s="11">
        <f t="shared" si="41"/>
        <v>5.4803249960172058E-2</v>
      </c>
      <c r="U75" s="11">
        <f t="shared" si="41"/>
        <v>7.1331419072087052E-2</v>
      </c>
      <c r="V75" s="11">
        <f t="shared" si="41"/>
        <v>7.0137494206704773E-2</v>
      </c>
      <c r="W75" s="11">
        <f t="shared" si="41"/>
        <v>8.3998122946973258E-2</v>
      </c>
    </row>
    <row r="76" spans="2:23">
      <c r="B76" s="3" t="s">
        <v>115</v>
      </c>
      <c r="C76" s="8">
        <v>5919</v>
      </c>
      <c r="D76" s="8">
        <v>5941</v>
      </c>
      <c r="E76" s="8">
        <v>5942</v>
      </c>
      <c r="F76" s="8">
        <v>5947</v>
      </c>
      <c r="G76" s="8">
        <v>5961</v>
      </c>
      <c r="H76" s="8">
        <v>5512</v>
      </c>
      <c r="I76" s="8">
        <v>5796</v>
      </c>
      <c r="J76" s="8">
        <v>5745</v>
      </c>
      <c r="K76" s="8">
        <v>5609</v>
      </c>
      <c r="N76" s="9" t="str">
        <f>B76</f>
        <v>Public</v>
      </c>
      <c r="O76" s="11">
        <f t="shared" ref="O76:W76" si="42">C76/C77</f>
        <v>0.90311260299054008</v>
      </c>
      <c r="P76" s="11">
        <f t="shared" si="42"/>
        <v>0.90220197418375092</v>
      </c>
      <c r="Q76" s="11">
        <f t="shared" si="42"/>
        <v>0.9113496932515337</v>
      </c>
      <c r="R76" s="11">
        <f t="shared" si="42"/>
        <v>0.91506385597784279</v>
      </c>
      <c r="S76" s="11">
        <f t="shared" si="42"/>
        <v>0.91566820276497696</v>
      </c>
      <c r="T76" s="11">
        <f t="shared" si="42"/>
        <v>0.8781264935478732</v>
      </c>
      <c r="U76" s="11">
        <f t="shared" si="42"/>
        <v>0.87592564606317058</v>
      </c>
      <c r="V76" s="11">
        <f t="shared" si="42"/>
        <v>0.88753282867294914</v>
      </c>
      <c r="W76" s="11">
        <f t="shared" si="42"/>
        <v>0.87736586891913027</v>
      </c>
    </row>
    <row r="77" spans="2:23">
      <c r="B77" s="134" t="s">
        <v>123</v>
      </c>
      <c r="C77" s="135">
        <v>6554</v>
      </c>
      <c r="D77" s="135">
        <v>6585</v>
      </c>
      <c r="E77" s="135">
        <v>6520</v>
      </c>
      <c r="F77" s="135">
        <v>6499</v>
      </c>
      <c r="G77" s="135">
        <v>6510</v>
      </c>
      <c r="H77" s="135">
        <v>6277</v>
      </c>
      <c r="I77" s="135">
        <v>6617</v>
      </c>
      <c r="J77" s="135">
        <v>6473</v>
      </c>
      <c r="K77" s="135">
        <v>6393</v>
      </c>
      <c r="O77" s="11"/>
      <c r="P77" s="11"/>
      <c r="Q77" s="11"/>
      <c r="R77" s="11"/>
      <c r="S77" s="11"/>
      <c r="T77" s="11"/>
      <c r="U77" s="11"/>
      <c r="V77" s="11"/>
      <c r="W77" s="11"/>
    </row>
    <row r="78" spans="2:23">
      <c r="B78" s="132" t="s">
        <v>34</v>
      </c>
      <c r="C78" s="133"/>
      <c r="D78" s="133"/>
      <c r="E78" s="133"/>
      <c r="F78" s="133"/>
      <c r="G78" s="133"/>
      <c r="H78" s="133"/>
      <c r="I78" s="133"/>
      <c r="J78" s="133"/>
      <c r="K78" s="133"/>
      <c r="M78" s="1" t="s">
        <v>116</v>
      </c>
      <c r="N78" s="1" t="str">
        <f>B78</f>
        <v>Thurston</v>
      </c>
      <c r="O78" s="1" t="str">
        <f>$C$12</f>
        <v>2015-2016</v>
      </c>
      <c r="P78" s="1" t="str">
        <f>$D$12</f>
        <v>2016-2017</v>
      </c>
      <c r="Q78" s="1" t="str">
        <f>$E$12</f>
        <v>2017-2018</v>
      </c>
      <c r="R78" s="1" t="str">
        <f>$F$12</f>
        <v>2018-2019</v>
      </c>
      <c r="S78" s="1" t="str">
        <f>$G$12</f>
        <v>2019-2020</v>
      </c>
      <c r="T78" s="1" t="str">
        <f>$H$12</f>
        <v>2020-2021</v>
      </c>
      <c r="U78" s="1" t="str">
        <f>$I$12</f>
        <v>2021-2022</v>
      </c>
      <c r="V78" s="1" t="str">
        <f>$J$12</f>
        <v>2022-2023</v>
      </c>
      <c r="W78" s="1" t="str">
        <f>$K$12</f>
        <v>2023-2024</v>
      </c>
    </row>
    <row r="79" spans="2:23">
      <c r="B79" s="3" t="s">
        <v>113</v>
      </c>
      <c r="C79" s="8">
        <v>116</v>
      </c>
      <c r="D79" s="8">
        <v>136</v>
      </c>
      <c r="E79" s="8">
        <v>135</v>
      </c>
      <c r="F79" s="8">
        <v>111</v>
      </c>
      <c r="G79" s="8">
        <v>130</v>
      </c>
      <c r="H79" s="8">
        <v>252</v>
      </c>
      <c r="I79" s="8">
        <v>192</v>
      </c>
      <c r="J79" s="8">
        <v>142</v>
      </c>
      <c r="K79" s="8">
        <v>175</v>
      </c>
      <c r="N79" s="9" t="str">
        <f>B79</f>
        <v>Home-Based</v>
      </c>
      <c r="O79" s="11">
        <f t="shared" ref="O79:W79" si="43">C79/C82</f>
        <v>3.2611751475962888E-2</v>
      </c>
      <c r="P79" s="11">
        <f t="shared" si="43"/>
        <v>3.8266741699493526E-2</v>
      </c>
      <c r="Q79" s="11">
        <f t="shared" si="43"/>
        <v>3.7375415282392029E-2</v>
      </c>
      <c r="R79" s="11">
        <f t="shared" si="43"/>
        <v>3.2666274278987641E-2</v>
      </c>
      <c r="S79" s="11">
        <f t="shared" si="43"/>
        <v>3.679592414378715E-2</v>
      </c>
      <c r="T79" s="11">
        <f t="shared" si="43"/>
        <v>7.1266968325791852E-2</v>
      </c>
      <c r="U79" s="11">
        <f t="shared" si="43"/>
        <v>5.670407560543414E-2</v>
      </c>
      <c r="V79" s="11">
        <f t="shared" si="43"/>
        <v>4.0444317858160071E-2</v>
      </c>
      <c r="W79" s="11">
        <f t="shared" si="43"/>
        <v>5.1698670605612999E-2</v>
      </c>
    </row>
    <row r="80" spans="2:23">
      <c r="B80" s="3" t="s">
        <v>114</v>
      </c>
      <c r="C80" s="8">
        <v>177</v>
      </c>
      <c r="D80" s="8">
        <v>192</v>
      </c>
      <c r="E80" s="8">
        <v>169</v>
      </c>
      <c r="F80" s="8">
        <v>143</v>
      </c>
      <c r="G80" s="8">
        <v>156</v>
      </c>
      <c r="H80" s="8">
        <v>158</v>
      </c>
      <c r="I80" s="8">
        <v>156</v>
      </c>
      <c r="J80" s="8">
        <v>186</v>
      </c>
      <c r="K80" s="8">
        <v>166</v>
      </c>
      <c r="N80" s="9" t="str">
        <f>B80</f>
        <v>Private</v>
      </c>
      <c r="O80" s="11">
        <f t="shared" ref="O80:W80" si="44">C80/C82</f>
        <v>4.9761034579701997E-2</v>
      </c>
      <c r="P80" s="11">
        <f t="shared" si="44"/>
        <v>5.4023635340461451E-2</v>
      </c>
      <c r="Q80" s="11">
        <f t="shared" si="44"/>
        <v>4.6788482834994462E-2</v>
      </c>
      <c r="R80" s="11">
        <f t="shared" si="44"/>
        <v>4.2083578575632725E-2</v>
      </c>
      <c r="S80" s="11">
        <f t="shared" si="44"/>
        <v>4.4155108972544578E-2</v>
      </c>
      <c r="T80" s="11">
        <f t="shared" si="44"/>
        <v>4.4683257918552037E-2</v>
      </c>
      <c r="U80" s="11">
        <f t="shared" si="44"/>
        <v>4.6072061429415237E-2</v>
      </c>
      <c r="V80" s="11">
        <f t="shared" si="44"/>
        <v>5.2976360011392769E-2</v>
      </c>
      <c r="W80" s="11">
        <f t="shared" si="44"/>
        <v>4.9039881831610045E-2</v>
      </c>
    </row>
    <row r="81" spans="2:23">
      <c r="B81" s="3" t="s">
        <v>115</v>
      </c>
      <c r="C81" s="8">
        <v>3264</v>
      </c>
      <c r="D81" s="8">
        <v>3226</v>
      </c>
      <c r="E81" s="8">
        <v>3308</v>
      </c>
      <c r="F81" s="8">
        <v>3144</v>
      </c>
      <c r="G81" s="8">
        <v>3247</v>
      </c>
      <c r="H81" s="8">
        <v>3126</v>
      </c>
      <c r="I81" s="8">
        <v>3038</v>
      </c>
      <c r="J81" s="8">
        <v>3183</v>
      </c>
      <c r="K81" s="8">
        <v>3044</v>
      </c>
      <c r="N81" s="9" t="str">
        <f>B81</f>
        <v>Public</v>
      </c>
      <c r="O81" s="11">
        <f t="shared" ref="O81:W81" si="45">C81/C82</f>
        <v>0.91762721394433511</v>
      </c>
      <c r="P81" s="11">
        <f t="shared" si="45"/>
        <v>0.90770962296004498</v>
      </c>
      <c r="Q81" s="11">
        <f t="shared" si="45"/>
        <v>0.91583610188261355</v>
      </c>
      <c r="R81" s="11">
        <f t="shared" si="45"/>
        <v>0.92525014714537968</v>
      </c>
      <c r="S81" s="11">
        <f t="shared" si="45"/>
        <v>0.91904896688366822</v>
      </c>
      <c r="T81" s="11">
        <f t="shared" si="45"/>
        <v>0.88404977375565608</v>
      </c>
      <c r="U81" s="11">
        <f t="shared" si="45"/>
        <v>0.89722386296515066</v>
      </c>
      <c r="V81" s="11">
        <f t="shared" si="45"/>
        <v>0.90657932213044712</v>
      </c>
      <c r="W81" s="11">
        <f t="shared" si="45"/>
        <v>0.89926144756277693</v>
      </c>
    </row>
    <row r="82" spans="2:23">
      <c r="B82" s="134" t="s">
        <v>124</v>
      </c>
      <c r="C82" s="135">
        <v>3557</v>
      </c>
      <c r="D82" s="135">
        <v>3554</v>
      </c>
      <c r="E82" s="135">
        <v>3612</v>
      </c>
      <c r="F82" s="135">
        <v>3398</v>
      </c>
      <c r="G82" s="135">
        <v>3533</v>
      </c>
      <c r="H82" s="135">
        <v>3536</v>
      </c>
      <c r="I82" s="135">
        <v>3386</v>
      </c>
      <c r="J82" s="135">
        <v>3511</v>
      </c>
      <c r="K82" s="135">
        <v>3385</v>
      </c>
      <c r="O82" s="11"/>
      <c r="P82" s="11"/>
      <c r="Q82" s="11"/>
      <c r="R82" s="11"/>
      <c r="S82" s="11"/>
      <c r="T82" s="11"/>
      <c r="U82" s="11"/>
      <c r="V82" s="11"/>
      <c r="W82" s="11"/>
    </row>
    <row r="83" spans="2:23">
      <c r="B83" s="132" t="s">
        <v>37</v>
      </c>
      <c r="C83" s="133"/>
      <c r="D83" s="133"/>
      <c r="E83" s="133"/>
      <c r="F83" s="133"/>
      <c r="G83" s="133"/>
      <c r="H83" s="133"/>
      <c r="I83" s="133"/>
      <c r="J83" s="133"/>
      <c r="K83" s="133"/>
      <c r="M83" s="1" t="s">
        <v>116</v>
      </c>
      <c r="N83" s="1" t="str">
        <f>B83</f>
        <v>Whatcom</v>
      </c>
      <c r="O83" s="1" t="str">
        <f>$C$12</f>
        <v>2015-2016</v>
      </c>
      <c r="P83" s="1" t="str">
        <f>$D$12</f>
        <v>2016-2017</v>
      </c>
      <c r="Q83" s="1" t="str">
        <f>$E$12</f>
        <v>2017-2018</v>
      </c>
      <c r="R83" s="1" t="str">
        <f>$F$12</f>
        <v>2018-2019</v>
      </c>
      <c r="S83" s="1" t="str">
        <f>$G$12</f>
        <v>2019-2020</v>
      </c>
      <c r="T83" s="1" t="str">
        <f>$H$12</f>
        <v>2020-2021</v>
      </c>
      <c r="U83" s="1" t="str">
        <f>$I$12</f>
        <v>2021-2022</v>
      </c>
      <c r="V83" s="1" t="str">
        <f>$J$12</f>
        <v>2022-2023</v>
      </c>
      <c r="W83" s="1" t="str">
        <f>$K$12</f>
        <v>2023-2024</v>
      </c>
    </row>
    <row r="84" spans="2:23">
      <c r="B84" s="3" t="s">
        <v>113</v>
      </c>
      <c r="C84" s="8">
        <v>91</v>
      </c>
      <c r="D84" s="8">
        <v>105</v>
      </c>
      <c r="E84" s="8">
        <v>116</v>
      </c>
      <c r="F84" s="8">
        <v>79</v>
      </c>
      <c r="G84" s="8">
        <v>73</v>
      </c>
      <c r="H84" s="8">
        <v>174</v>
      </c>
      <c r="I84" s="8">
        <v>90</v>
      </c>
      <c r="J84" s="8">
        <v>123</v>
      </c>
      <c r="K84" s="8">
        <v>92</v>
      </c>
      <c r="N84" s="9" t="str">
        <f>B84</f>
        <v>Home-Based</v>
      </c>
      <c r="O84" s="11">
        <f t="shared" ref="O84:W84" si="46">C84/C87</f>
        <v>3.9173482565647871E-2</v>
      </c>
      <c r="P84" s="11">
        <f t="shared" si="46"/>
        <v>4.3032786885245901E-2</v>
      </c>
      <c r="Q84" s="11">
        <f t="shared" si="46"/>
        <v>4.6868686868686872E-2</v>
      </c>
      <c r="R84" s="11">
        <f t="shared" si="46"/>
        <v>3.2258064516129031E-2</v>
      </c>
      <c r="S84" s="11">
        <f t="shared" si="46"/>
        <v>3.0127940569541892E-2</v>
      </c>
      <c r="T84" s="11">
        <f t="shared" si="46"/>
        <v>7.2199170124481321E-2</v>
      </c>
      <c r="U84" s="11">
        <f t="shared" si="46"/>
        <v>3.6885245901639344E-2</v>
      </c>
      <c r="V84" s="11">
        <f t="shared" si="46"/>
        <v>5.1964512040557666E-2</v>
      </c>
      <c r="W84" s="11">
        <f t="shared" si="46"/>
        <v>3.833333333333333E-2</v>
      </c>
    </row>
    <row r="85" spans="2:23">
      <c r="B85" s="3" t="s">
        <v>114</v>
      </c>
      <c r="C85" s="8">
        <v>240</v>
      </c>
      <c r="D85" s="8">
        <v>231</v>
      </c>
      <c r="E85" s="8">
        <v>233</v>
      </c>
      <c r="F85" s="8">
        <v>221</v>
      </c>
      <c r="G85" s="8">
        <v>197</v>
      </c>
      <c r="H85" s="8">
        <v>216</v>
      </c>
      <c r="I85" s="8">
        <v>309</v>
      </c>
      <c r="J85" s="8">
        <v>258</v>
      </c>
      <c r="K85" s="8">
        <v>277</v>
      </c>
      <c r="N85" s="9" t="str">
        <f>B85</f>
        <v>Private</v>
      </c>
      <c r="O85" s="11">
        <f t="shared" ref="O85:W85" si="47">C85/C87</f>
        <v>0.10331467929401636</v>
      </c>
      <c r="P85" s="11">
        <f t="shared" si="47"/>
        <v>9.4672131147540986E-2</v>
      </c>
      <c r="Q85" s="11">
        <f t="shared" si="47"/>
        <v>9.4141414141414137E-2</v>
      </c>
      <c r="R85" s="11">
        <f t="shared" si="47"/>
        <v>9.0240914659044505E-2</v>
      </c>
      <c r="S85" s="11">
        <f t="shared" si="47"/>
        <v>8.1304168386297976E-2</v>
      </c>
      <c r="T85" s="11">
        <f t="shared" si="47"/>
        <v>8.9626556016597511E-2</v>
      </c>
      <c r="U85" s="11">
        <f t="shared" si="47"/>
        <v>0.12663934426229509</v>
      </c>
      <c r="V85" s="11">
        <f t="shared" si="47"/>
        <v>0.10899873257287707</v>
      </c>
      <c r="W85" s="11">
        <f t="shared" si="47"/>
        <v>0.11541666666666667</v>
      </c>
    </row>
    <row r="86" spans="2:23">
      <c r="B86" s="3" t="s">
        <v>115</v>
      </c>
      <c r="C86" s="8">
        <v>1992</v>
      </c>
      <c r="D86" s="8">
        <v>2104</v>
      </c>
      <c r="E86" s="8">
        <v>2126</v>
      </c>
      <c r="F86" s="8">
        <v>2149</v>
      </c>
      <c r="G86" s="8">
        <v>2153</v>
      </c>
      <c r="H86" s="8">
        <v>2020</v>
      </c>
      <c r="I86" s="8">
        <v>2041</v>
      </c>
      <c r="J86" s="8">
        <v>1986</v>
      </c>
      <c r="K86" s="8">
        <v>2031</v>
      </c>
      <c r="N86" s="9" t="str">
        <f>B86</f>
        <v>Public</v>
      </c>
      <c r="O86" s="11">
        <f t="shared" ref="O86:V86" si="48">C86/C87</f>
        <v>0.85751183814033582</v>
      </c>
      <c r="P86" s="11">
        <f t="shared" si="48"/>
        <v>0.86229508196721316</v>
      </c>
      <c r="Q86" s="11">
        <f t="shared" si="48"/>
        <v>0.85898989898989897</v>
      </c>
      <c r="R86" s="11">
        <f t="shared" si="48"/>
        <v>0.87750102082482651</v>
      </c>
      <c r="S86" s="11">
        <f t="shared" si="48"/>
        <v>0.88856789104416012</v>
      </c>
      <c r="T86" s="11">
        <f t="shared" si="48"/>
        <v>0.83817427385892118</v>
      </c>
      <c r="U86" s="11">
        <f t="shared" si="48"/>
        <v>0.83647540983606561</v>
      </c>
      <c r="V86" s="11">
        <f t="shared" si="48"/>
        <v>0.8390367553865653</v>
      </c>
      <c r="W86" s="11">
        <f>K86/K87</f>
        <v>0.84624999999999995</v>
      </c>
    </row>
    <row r="87" spans="2:23">
      <c r="B87" s="134" t="s">
        <v>125</v>
      </c>
      <c r="C87" s="135">
        <v>2323</v>
      </c>
      <c r="D87" s="135">
        <v>2440</v>
      </c>
      <c r="E87" s="135">
        <v>2475</v>
      </c>
      <c r="F87" s="135">
        <v>2449</v>
      </c>
      <c r="G87" s="135">
        <v>2423</v>
      </c>
      <c r="H87" s="135">
        <v>2410</v>
      </c>
      <c r="I87" s="135">
        <v>2440</v>
      </c>
      <c r="J87" s="135">
        <v>2367</v>
      </c>
      <c r="K87" s="135">
        <v>2400</v>
      </c>
      <c r="O87" s="11"/>
      <c r="P87" s="11"/>
      <c r="Q87" s="11"/>
      <c r="R87" s="11"/>
      <c r="S87" s="11"/>
      <c r="T87" s="11"/>
      <c r="U87" s="11"/>
      <c r="V87" s="11"/>
      <c r="W87" s="11"/>
    </row>
    <row r="88" spans="2:23">
      <c r="B88" s="130" t="s">
        <v>111</v>
      </c>
      <c r="C88" s="131">
        <v>93507</v>
      </c>
      <c r="D88" s="131">
        <v>95218</v>
      </c>
      <c r="E88" s="131">
        <v>94359</v>
      </c>
      <c r="F88" s="131">
        <v>92516</v>
      </c>
      <c r="G88" s="131">
        <v>92122</v>
      </c>
      <c r="H88" s="131">
        <v>90420</v>
      </c>
      <c r="I88" s="131">
        <v>90250</v>
      </c>
      <c r="J88" s="131">
        <v>90183</v>
      </c>
      <c r="K88" s="131">
        <v>88590</v>
      </c>
      <c r="M88" s="1"/>
      <c r="N88" s="1"/>
      <c r="O88" s="1"/>
      <c r="P88" s="1"/>
      <c r="Q88" s="1"/>
      <c r="R88" s="1"/>
      <c r="S88" s="1"/>
      <c r="T88" s="1"/>
      <c r="U88" s="1"/>
      <c r="V88" s="1"/>
      <c r="W88" s="1"/>
    </row>
    <row r="89" spans="2:23">
      <c r="B89"/>
      <c r="C89"/>
      <c r="D89"/>
      <c r="E89"/>
      <c r="F89"/>
      <c r="G89"/>
      <c r="H89"/>
      <c r="I89"/>
      <c r="O89" s="11"/>
      <c r="P89" s="11"/>
      <c r="Q89" s="11"/>
      <c r="R89" s="11"/>
      <c r="S89" s="11"/>
      <c r="T89" s="11"/>
      <c r="U89" s="11"/>
      <c r="V89" s="11"/>
      <c r="W89" s="11"/>
    </row>
    <row r="90" spans="2:23">
      <c r="B90"/>
      <c r="C90"/>
      <c r="D90"/>
      <c r="E90"/>
      <c r="F90"/>
      <c r="G90"/>
      <c r="H90"/>
      <c r="I90"/>
      <c r="O90" s="11"/>
      <c r="P90" s="11"/>
      <c r="Q90" s="11"/>
      <c r="R90" s="11"/>
      <c r="S90" s="11"/>
      <c r="T90" s="11"/>
      <c r="U90" s="11"/>
      <c r="V90" s="11"/>
      <c r="W90" s="11"/>
    </row>
    <row r="91" spans="2:23">
      <c r="B91"/>
      <c r="C91"/>
      <c r="D91"/>
      <c r="E91"/>
      <c r="F91"/>
      <c r="G91"/>
      <c r="H91"/>
      <c r="I91"/>
      <c r="O91" s="11"/>
      <c r="P91" s="11"/>
      <c r="Q91" s="11"/>
      <c r="R91" s="11"/>
      <c r="S91" s="11"/>
      <c r="T91" s="11"/>
      <c r="U91" s="11"/>
      <c r="V91" s="11"/>
      <c r="W91" s="11"/>
    </row>
    <row r="92" spans="2:23">
      <c r="B92"/>
      <c r="C92"/>
      <c r="D92"/>
      <c r="E92"/>
      <c r="F92"/>
      <c r="G92"/>
      <c r="H92"/>
      <c r="I92"/>
      <c r="O92" s="11"/>
      <c r="P92" s="11"/>
      <c r="Q92" s="11"/>
      <c r="R92" s="11"/>
      <c r="S92" s="11"/>
      <c r="T92" s="11"/>
      <c r="U92" s="11"/>
      <c r="V92" s="11"/>
      <c r="W92" s="11"/>
    </row>
    <row r="93" spans="2:23">
      <c r="B93"/>
      <c r="C93"/>
      <c r="D93"/>
      <c r="E93"/>
      <c r="F93"/>
      <c r="G93"/>
      <c r="H93"/>
      <c r="I93"/>
      <c r="M93" s="1"/>
      <c r="N93" s="1"/>
      <c r="O93" s="1"/>
      <c r="P93" s="1"/>
      <c r="Q93" s="1"/>
      <c r="R93" s="1"/>
      <c r="S93" s="1"/>
      <c r="T93" s="1"/>
      <c r="U93" s="1"/>
      <c r="V93" s="1"/>
      <c r="W93" s="1"/>
    </row>
    <row r="94" spans="2:23">
      <c r="B94"/>
      <c r="C94"/>
      <c r="D94"/>
      <c r="E94"/>
      <c r="F94"/>
      <c r="G94"/>
      <c r="H94"/>
      <c r="I94"/>
      <c r="O94" s="11"/>
      <c r="P94" s="11"/>
      <c r="Q94" s="11"/>
      <c r="R94" s="11"/>
      <c r="S94" s="11"/>
      <c r="T94" s="11"/>
      <c r="U94" s="11"/>
      <c r="V94" s="11"/>
      <c r="W94" s="11"/>
    </row>
    <row r="95" spans="2:23">
      <c r="B95"/>
      <c r="C95"/>
      <c r="D95"/>
      <c r="E95"/>
      <c r="F95"/>
      <c r="G95"/>
      <c r="H95"/>
      <c r="I95"/>
      <c r="O95" s="11"/>
      <c r="P95" s="11"/>
      <c r="Q95" s="11"/>
      <c r="R95" s="11"/>
      <c r="S95" s="11"/>
      <c r="T95" s="11"/>
      <c r="U95" s="11"/>
      <c r="V95" s="11"/>
      <c r="W95" s="11"/>
    </row>
    <row r="96" spans="2:23">
      <c r="B96"/>
      <c r="C96"/>
      <c r="D96"/>
      <c r="E96"/>
      <c r="F96"/>
      <c r="G96"/>
      <c r="H96"/>
      <c r="I96"/>
      <c r="O96" s="11"/>
      <c r="P96" s="11"/>
      <c r="Q96" s="11"/>
      <c r="R96" s="11"/>
      <c r="S96" s="11"/>
      <c r="T96" s="11"/>
      <c r="U96" s="11"/>
      <c r="V96" s="11"/>
      <c r="W96" s="11"/>
    </row>
    <row r="97" spans="2:23">
      <c r="B97"/>
      <c r="C97"/>
      <c r="D97"/>
      <c r="E97"/>
      <c r="F97"/>
      <c r="G97"/>
      <c r="H97"/>
      <c r="I97"/>
      <c r="O97" s="11"/>
      <c r="P97" s="11"/>
      <c r="Q97" s="11"/>
      <c r="R97" s="11"/>
      <c r="S97" s="11"/>
      <c r="T97" s="11"/>
      <c r="U97" s="11"/>
      <c r="V97" s="11"/>
      <c r="W97" s="11"/>
    </row>
    <row r="98" spans="2:23">
      <c r="B98"/>
      <c r="C98"/>
      <c r="D98"/>
      <c r="E98"/>
      <c r="F98"/>
      <c r="G98"/>
      <c r="H98"/>
      <c r="I98"/>
      <c r="M98" s="1"/>
      <c r="N98" s="1"/>
      <c r="O98" s="1"/>
      <c r="P98" s="1"/>
      <c r="Q98" s="1"/>
      <c r="R98" s="1"/>
      <c r="S98" s="1"/>
      <c r="T98" s="1"/>
      <c r="U98" s="1"/>
      <c r="V98" s="1"/>
      <c r="W98" s="1"/>
    </row>
    <row r="99" spans="2:23">
      <c r="B99"/>
      <c r="C99"/>
      <c r="D99"/>
      <c r="E99"/>
      <c r="F99"/>
      <c r="G99"/>
      <c r="H99"/>
      <c r="I99"/>
      <c r="O99" s="11"/>
      <c r="P99" s="11"/>
      <c r="Q99" s="11"/>
      <c r="R99" s="11"/>
      <c r="S99" s="11"/>
      <c r="T99" s="11"/>
      <c r="U99" s="11"/>
      <c r="V99" s="11"/>
      <c r="W99" s="11"/>
    </row>
    <row r="100" spans="2:23">
      <c r="B100"/>
      <c r="C100"/>
      <c r="D100"/>
      <c r="E100"/>
      <c r="F100"/>
      <c r="G100"/>
      <c r="H100"/>
      <c r="I100"/>
      <c r="O100" s="11"/>
      <c r="P100" s="11"/>
      <c r="Q100" s="11"/>
      <c r="R100" s="11"/>
      <c r="S100" s="11"/>
      <c r="T100" s="11"/>
      <c r="U100" s="11"/>
      <c r="V100" s="11"/>
      <c r="W100" s="11"/>
    </row>
    <row r="101" spans="2:23">
      <c r="B101"/>
      <c r="C101"/>
      <c r="D101"/>
      <c r="E101"/>
      <c r="F101"/>
      <c r="G101"/>
      <c r="H101"/>
      <c r="I101"/>
      <c r="O101" s="11"/>
      <c r="P101" s="11"/>
      <c r="Q101" s="11"/>
      <c r="R101" s="11"/>
      <c r="S101" s="11"/>
      <c r="T101" s="11"/>
      <c r="U101" s="11"/>
      <c r="V101" s="11"/>
      <c r="W101" s="11"/>
    </row>
    <row r="102" spans="2:23">
      <c r="B102"/>
      <c r="C102"/>
      <c r="D102"/>
      <c r="E102"/>
      <c r="F102"/>
      <c r="G102"/>
      <c r="H102"/>
      <c r="I102"/>
      <c r="O102" s="11"/>
      <c r="P102" s="11"/>
      <c r="Q102" s="11"/>
      <c r="R102" s="11"/>
      <c r="S102" s="11"/>
      <c r="T102" s="11"/>
      <c r="U102" s="11"/>
      <c r="V102" s="11"/>
      <c r="W102" s="11"/>
    </row>
    <row r="103" spans="2:23">
      <c r="B103"/>
      <c r="C103"/>
      <c r="D103"/>
      <c r="E103"/>
      <c r="F103"/>
      <c r="G103"/>
      <c r="H103"/>
      <c r="I103"/>
      <c r="M103" s="1"/>
      <c r="N103" s="1"/>
      <c r="O103" s="1"/>
      <c r="P103" s="1"/>
      <c r="Q103" s="1"/>
      <c r="R103" s="1"/>
      <c r="S103" s="1"/>
      <c r="T103" s="1"/>
      <c r="U103" s="1"/>
      <c r="V103" s="1"/>
      <c r="W103" s="1"/>
    </row>
    <row r="104" spans="2:23">
      <c r="B104"/>
      <c r="C104"/>
      <c r="D104"/>
      <c r="E104"/>
      <c r="F104"/>
      <c r="G104"/>
      <c r="H104"/>
      <c r="I104"/>
      <c r="O104" s="11"/>
      <c r="P104" s="11"/>
      <c r="Q104" s="11"/>
      <c r="R104" s="11"/>
      <c r="S104" s="11"/>
      <c r="T104" s="11"/>
      <c r="U104" s="11"/>
      <c r="V104" s="11"/>
      <c r="W104" s="11"/>
    </row>
    <row r="105" spans="2:23">
      <c r="B105"/>
      <c r="C105"/>
      <c r="D105"/>
      <c r="E105"/>
      <c r="F105"/>
      <c r="G105"/>
      <c r="H105"/>
      <c r="I105"/>
      <c r="O105" s="11"/>
      <c r="P105" s="11"/>
      <c r="Q105" s="11"/>
      <c r="R105" s="11"/>
      <c r="S105" s="11"/>
      <c r="T105" s="11"/>
      <c r="U105" s="11"/>
      <c r="V105" s="11"/>
      <c r="W105" s="11"/>
    </row>
    <row r="106" spans="2:23">
      <c r="B106"/>
      <c r="C106"/>
      <c r="D106"/>
      <c r="E106"/>
      <c r="F106"/>
      <c r="G106"/>
      <c r="H106"/>
      <c r="I106"/>
      <c r="O106" s="11"/>
      <c r="P106" s="11"/>
      <c r="Q106" s="11"/>
      <c r="R106" s="11"/>
      <c r="S106" s="11"/>
      <c r="T106" s="11"/>
      <c r="U106" s="11"/>
      <c r="V106" s="11"/>
      <c r="W106" s="11"/>
    </row>
    <row r="107" spans="2:23">
      <c r="B107"/>
      <c r="C107"/>
      <c r="D107"/>
      <c r="E107"/>
      <c r="F107"/>
      <c r="G107"/>
      <c r="H107"/>
      <c r="I107"/>
      <c r="O107" s="11"/>
      <c r="P107" s="11"/>
      <c r="Q107" s="11"/>
      <c r="R107" s="11"/>
      <c r="S107" s="11"/>
      <c r="T107" s="11"/>
      <c r="U107" s="11"/>
      <c r="V107" s="11"/>
      <c r="W107" s="11"/>
    </row>
    <row r="108" spans="2:23">
      <c r="B108"/>
      <c r="C108"/>
      <c r="D108"/>
      <c r="E108"/>
      <c r="F108"/>
      <c r="G108"/>
      <c r="H108"/>
      <c r="I108"/>
      <c r="M108" s="1"/>
      <c r="N108" s="1"/>
      <c r="O108" s="1"/>
      <c r="P108" s="1"/>
      <c r="Q108" s="1"/>
      <c r="R108" s="1"/>
      <c r="S108" s="1"/>
      <c r="T108" s="1"/>
      <c r="U108" s="1"/>
      <c r="V108" s="1"/>
      <c r="W108" s="1"/>
    </row>
    <row r="109" spans="2:23">
      <c r="O109" s="11"/>
      <c r="P109" s="11"/>
      <c r="Q109" s="11"/>
      <c r="R109" s="11"/>
      <c r="S109" s="11"/>
      <c r="T109" s="11"/>
      <c r="U109" s="11"/>
      <c r="V109" s="11"/>
      <c r="W109" s="11"/>
    </row>
    <row r="110" spans="2:23">
      <c r="O110" s="11"/>
      <c r="P110" s="11"/>
      <c r="Q110" s="11"/>
      <c r="R110" s="11"/>
      <c r="S110" s="11"/>
      <c r="T110" s="11"/>
      <c r="U110" s="11"/>
      <c r="V110" s="11"/>
      <c r="W110" s="11"/>
    </row>
    <row r="111" spans="2:23">
      <c r="O111" s="11"/>
      <c r="P111" s="11"/>
      <c r="Q111" s="11"/>
      <c r="R111" s="11"/>
      <c r="S111" s="11"/>
      <c r="T111" s="11"/>
      <c r="U111" s="11"/>
      <c r="V111" s="11"/>
      <c r="W111" s="11"/>
    </row>
    <row r="112" spans="2:23">
      <c r="O112" s="11"/>
      <c r="P112" s="11"/>
      <c r="Q112" s="11"/>
      <c r="R112" s="11"/>
      <c r="S112" s="11"/>
      <c r="T112" s="11"/>
      <c r="U112" s="11"/>
      <c r="V112" s="11"/>
      <c r="W112" s="11"/>
    </row>
    <row r="113" spans="13:23">
      <c r="O113" s="11"/>
      <c r="P113" s="11"/>
      <c r="Q113" s="11"/>
      <c r="R113" s="11"/>
      <c r="S113" s="11"/>
      <c r="T113" s="11"/>
      <c r="U113" s="11"/>
      <c r="V113" s="11"/>
      <c r="W113" s="11"/>
    </row>
    <row r="115" spans="13:23">
      <c r="M115" s="1"/>
      <c r="N115" s="1"/>
      <c r="O115" s="1"/>
      <c r="P115" s="1"/>
      <c r="Q115" s="1"/>
      <c r="R115" s="1"/>
      <c r="S115" s="1"/>
      <c r="T115" s="1"/>
      <c r="U115" s="1"/>
      <c r="V115" s="1"/>
      <c r="W115" s="1"/>
    </row>
    <row r="116" spans="13:23">
      <c r="O116" s="11"/>
      <c r="P116" s="11"/>
      <c r="Q116" s="11"/>
      <c r="R116" s="11"/>
      <c r="S116" s="11"/>
      <c r="T116" s="11"/>
      <c r="U116" s="11"/>
      <c r="V116" s="11"/>
      <c r="W116" s="11"/>
    </row>
    <row r="117" spans="13:23">
      <c r="O117" s="11"/>
      <c r="P117" s="11"/>
      <c r="Q117" s="11"/>
      <c r="R117" s="11"/>
      <c r="S117" s="11"/>
      <c r="T117" s="11"/>
      <c r="U117" s="11"/>
      <c r="V117" s="11"/>
      <c r="W117" s="11"/>
    </row>
    <row r="118" spans="13:23">
      <c r="O118" s="11"/>
      <c r="P118" s="11"/>
      <c r="Q118" s="11"/>
      <c r="R118" s="11"/>
      <c r="S118" s="11"/>
      <c r="T118" s="11"/>
      <c r="U118" s="11"/>
      <c r="V118" s="11"/>
      <c r="W118" s="11"/>
    </row>
    <row r="120" spans="13:23">
      <c r="M120" s="1"/>
      <c r="N120" s="1"/>
      <c r="O120" s="1"/>
      <c r="P120" s="1"/>
      <c r="Q120" s="1"/>
      <c r="R120" s="1"/>
      <c r="S120" s="1"/>
      <c r="T120" s="1"/>
      <c r="U120" s="1"/>
      <c r="V120" s="1"/>
      <c r="W120" s="1"/>
    </row>
    <row r="121" spans="13:23">
      <c r="O121" s="11"/>
      <c r="P121" s="11"/>
      <c r="Q121" s="11"/>
      <c r="R121" s="11"/>
      <c r="S121" s="11"/>
      <c r="T121" s="11"/>
      <c r="U121" s="11"/>
      <c r="V121" s="11"/>
      <c r="W121" s="11"/>
    </row>
    <row r="122" spans="13:23">
      <c r="O122" s="11"/>
      <c r="P122" s="11"/>
      <c r="Q122" s="11"/>
      <c r="R122" s="11"/>
      <c r="S122" s="11"/>
      <c r="T122" s="11"/>
      <c r="U122" s="11"/>
      <c r="V122" s="11"/>
      <c r="W122" s="11"/>
    </row>
    <row r="123" spans="13:23">
      <c r="O123" s="11"/>
      <c r="P123" s="11"/>
      <c r="Q123" s="11"/>
      <c r="R123" s="11"/>
      <c r="S123" s="11"/>
      <c r="T123" s="11"/>
      <c r="U123" s="11"/>
      <c r="V123" s="11"/>
      <c r="W123" s="11"/>
    </row>
    <row r="125" spans="13:23">
      <c r="M125" s="1"/>
      <c r="N125" s="1"/>
      <c r="O125" s="1"/>
      <c r="P125" s="1"/>
      <c r="Q125" s="1"/>
      <c r="R125" s="1"/>
      <c r="S125" s="1"/>
      <c r="T125" s="1"/>
      <c r="U125" s="1"/>
      <c r="V125" s="1"/>
      <c r="W125" s="1"/>
    </row>
    <row r="126" spans="13:23">
      <c r="O126" s="11"/>
      <c r="P126" s="11"/>
      <c r="Q126" s="11"/>
      <c r="R126" s="11"/>
      <c r="S126" s="11"/>
      <c r="T126" s="11"/>
      <c r="U126" s="11"/>
      <c r="V126" s="11"/>
      <c r="W126" s="11"/>
    </row>
    <row r="127" spans="13:23">
      <c r="O127" s="11"/>
      <c r="P127" s="11"/>
      <c r="Q127" s="11"/>
      <c r="R127" s="11"/>
      <c r="S127" s="11"/>
      <c r="T127" s="11"/>
      <c r="U127" s="11"/>
      <c r="V127" s="11"/>
      <c r="W127" s="11"/>
    </row>
    <row r="128" spans="13:23">
      <c r="O128" s="11"/>
      <c r="P128" s="11"/>
      <c r="Q128" s="11"/>
      <c r="R128" s="11"/>
      <c r="S128" s="11"/>
      <c r="T128" s="11"/>
      <c r="U128" s="11"/>
      <c r="V128" s="11"/>
      <c r="W128" s="11"/>
    </row>
    <row r="130" spans="13:23">
      <c r="M130" s="1"/>
      <c r="N130" s="1"/>
      <c r="O130" s="1"/>
      <c r="P130" s="1"/>
      <c r="Q130" s="1"/>
      <c r="R130" s="1"/>
      <c r="S130" s="1"/>
      <c r="T130" s="1"/>
      <c r="U130" s="1"/>
      <c r="V130" s="1"/>
      <c r="W130" s="1"/>
    </row>
    <row r="131" spans="13:23">
      <c r="O131" s="11"/>
      <c r="P131" s="11"/>
      <c r="Q131" s="11"/>
      <c r="R131" s="11"/>
      <c r="S131" s="11"/>
      <c r="T131" s="11"/>
      <c r="U131" s="11"/>
      <c r="V131" s="11"/>
      <c r="W131" s="11"/>
    </row>
    <row r="132" spans="13:23">
      <c r="O132" s="11"/>
      <c r="P132" s="11"/>
      <c r="Q132" s="11"/>
      <c r="R132" s="11"/>
      <c r="S132" s="11"/>
      <c r="T132" s="11"/>
      <c r="U132" s="11"/>
      <c r="V132" s="11"/>
      <c r="W132" s="11"/>
    </row>
    <row r="133" spans="13:23">
      <c r="O133" s="11"/>
      <c r="P133" s="11"/>
      <c r="Q133" s="11"/>
      <c r="R133" s="11"/>
      <c r="S133" s="11"/>
      <c r="T133" s="11"/>
      <c r="U133" s="11"/>
      <c r="V133" s="11"/>
      <c r="W133" s="11"/>
    </row>
    <row r="135" spans="13:23">
      <c r="M135" s="1"/>
      <c r="N135" s="1"/>
      <c r="O135" s="1"/>
      <c r="P135" s="1"/>
      <c r="Q135" s="1"/>
      <c r="R135" s="1"/>
      <c r="S135" s="1"/>
      <c r="T135" s="1"/>
      <c r="U135" s="1"/>
      <c r="V135" s="1"/>
      <c r="W135" s="1"/>
    </row>
    <row r="136" spans="13:23">
      <c r="O136" s="11"/>
      <c r="P136" s="11"/>
      <c r="Q136" s="11"/>
      <c r="R136" s="11"/>
      <c r="S136" s="11"/>
      <c r="T136" s="11"/>
      <c r="U136" s="11"/>
      <c r="V136" s="11"/>
      <c r="W136" s="11"/>
    </row>
    <row r="137" spans="13:23">
      <c r="O137" s="11"/>
      <c r="P137" s="11"/>
      <c r="Q137" s="11"/>
      <c r="R137" s="11"/>
      <c r="S137" s="11"/>
      <c r="T137" s="11"/>
      <c r="U137" s="11"/>
      <c r="V137" s="11"/>
      <c r="W137" s="11"/>
    </row>
    <row r="139" spans="13:23">
      <c r="M139" s="1"/>
      <c r="N139" s="1"/>
      <c r="O139" s="1"/>
      <c r="P139" s="1"/>
      <c r="Q139" s="1"/>
      <c r="R139" s="1"/>
      <c r="S139" s="1"/>
      <c r="T139" s="1"/>
      <c r="U139" s="1"/>
      <c r="V139" s="1"/>
      <c r="W139" s="1"/>
    </row>
    <row r="140" spans="13:23">
      <c r="O140" s="11"/>
      <c r="P140" s="11"/>
      <c r="Q140" s="11"/>
      <c r="R140" s="11"/>
      <c r="S140" s="11"/>
      <c r="T140" s="11"/>
      <c r="U140" s="11"/>
      <c r="V140" s="11"/>
      <c r="W140" s="11"/>
    </row>
    <row r="141" spans="13:23">
      <c r="O141" s="11"/>
      <c r="P141" s="11"/>
      <c r="Q141" s="11"/>
      <c r="R141" s="11"/>
      <c r="S141" s="11"/>
      <c r="T141" s="11"/>
      <c r="U141" s="11"/>
      <c r="V141" s="11"/>
      <c r="W141" s="11"/>
    </row>
    <row r="142" spans="13:23">
      <c r="O142" s="11"/>
      <c r="P142" s="11"/>
      <c r="Q142" s="11"/>
      <c r="R142" s="11"/>
      <c r="S142" s="11"/>
      <c r="T142" s="11"/>
      <c r="U142" s="11"/>
      <c r="V142" s="11"/>
      <c r="W142" s="11"/>
    </row>
    <row r="144" spans="13:23">
      <c r="M144" s="1"/>
      <c r="N144" s="1"/>
      <c r="O144" s="1"/>
      <c r="P144" s="1"/>
      <c r="Q144" s="1"/>
      <c r="R144" s="1"/>
      <c r="S144" s="1"/>
      <c r="T144" s="1"/>
      <c r="U144" s="1"/>
      <c r="V144" s="1"/>
      <c r="W144" s="1"/>
    </row>
    <row r="145" spans="13:23">
      <c r="O145" s="11"/>
      <c r="P145" s="11"/>
      <c r="Q145" s="11"/>
      <c r="R145" s="11"/>
      <c r="S145" s="11"/>
      <c r="T145" s="11"/>
      <c r="U145" s="11"/>
      <c r="V145" s="11"/>
      <c r="W145" s="11"/>
    </row>
    <row r="146" spans="13:23">
      <c r="O146" s="11"/>
      <c r="P146" s="11"/>
      <c r="Q146" s="11"/>
      <c r="R146" s="11"/>
      <c r="S146" s="11"/>
      <c r="T146" s="11"/>
      <c r="U146" s="11"/>
      <c r="V146" s="11"/>
      <c r="W146" s="11"/>
    </row>
    <row r="147" spans="13:23">
      <c r="O147" s="11"/>
      <c r="P147" s="11"/>
      <c r="Q147" s="11"/>
      <c r="R147" s="11"/>
      <c r="S147" s="11"/>
      <c r="T147" s="11"/>
      <c r="U147" s="11"/>
      <c r="V147" s="11"/>
      <c r="W147" s="11"/>
    </row>
    <row r="149" spans="13:23">
      <c r="M149" s="1"/>
      <c r="N149" s="1"/>
      <c r="O149" s="1"/>
      <c r="P149" s="1"/>
      <c r="Q149" s="1"/>
      <c r="R149" s="1"/>
      <c r="S149" s="1"/>
      <c r="T149" s="1"/>
      <c r="U149" s="1"/>
      <c r="V149" s="1"/>
      <c r="W149" s="1"/>
    </row>
    <row r="150" spans="13:23">
      <c r="O150" s="11"/>
      <c r="P150" s="11"/>
      <c r="Q150" s="11"/>
      <c r="R150" s="11"/>
      <c r="S150" s="11"/>
      <c r="T150" s="11"/>
      <c r="U150" s="11"/>
      <c r="V150" s="11"/>
      <c r="W150" s="11"/>
    </row>
    <row r="151" spans="13:23">
      <c r="O151" s="11"/>
      <c r="P151" s="11"/>
      <c r="Q151" s="11"/>
      <c r="R151" s="11"/>
      <c r="S151" s="11"/>
      <c r="T151" s="11"/>
      <c r="U151" s="11"/>
      <c r="V151" s="11"/>
      <c r="W151" s="11"/>
    </row>
    <row r="152" spans="13:23">
      <c r="O152" s="11"/>
      <c r="P152" s="11"/>
      <c r="Q152" s="11"/>
      <c r="R152" s="11"/>
      <c r="S152" s="11"/>
      <c r="T152" s="11"/>
      <c r="U152" s="11"/>
      <c r="V152" s="11"/>
      <c r="W152" s="11"/>
    </row>
    <row r="154" spans="13:23">
      <c r="M154" s="1"/>
      <c r="N154" s="1"/>
      <c r="O154" s="1"/>
      <c r="P154" s="1"/>
      <c r="Q154" s="1"/>
      <c r="R154" s="1"/>
      <c r="S154" s="1"/>
      <c r="T154" s="1"/>
      <c r="U154" s="1"/>
      <c r="V154" s="1"/>
      <c r="W154" s="1"/>
    </row>
    <row r="155" spans="13:23">
      <c r="O155" s="11"/>
      <c r="P155" s="11"/>
      <c r="Q155" s="11"/>
      <c r="R155" s="11"/>
      <c r="S155" s="11"/>
      <c r="T155" s="11"/>
      <c r="U155" s="11"/>
      <c r="V155" s="11"/>
      <c r="W155" s="11"/>
    </row>
    <row r="156" spans="13:23">
      <c r="O156" s="11"/>
      <c r="P156" s="11"/>
      <c r="Q156" s="11"/>
      <c r="R156" s="11"/>
      <c r="S156" s="11"/>
      <c r="T156" s="11"/>
      <c r="U156" s="11"/>
      <c r="V156" s="11"/>
      <c r="W156" s="11"/>
    </row>
    <row r="158" spans="13:23">
      <c r="M158" s="1"/>
      <c r="N158" s="1"/>
      <c r="O158" s="1"/>
      <c r="P158" s="1"/>
      <c r="Q158" s="1"/>
      <c r="R158" s="1"/>
      <c r="S158" s="1"/>
      <c r="T158" s="1"/>
      <c r="U158" s="1"/>
      <c r="V158" s="1"/>
      <c r="W158" s="1"/>
    </row>
    <row r="159" spans="13:23">
      <c r="O159" s="11"/>
      <c r="P159" s="11"/>
      <c r="Q159" s="11"/>
      <c r="R159" s="11"/>
      <c r="S159" s="11"/>
      <c r="T159" s="11"/>
      <c r="U159" s="11"/>
      <c r="V159" s="11"/>
      <c r="W159" s="11"/>
    </row>
    <row r="160" spans="13:23">
      <c r="O160" s="11"/>
      <c r="P160" s="11"/>
      <c r="Q160" s="11"/>
      <c r="R160" s="11"/>
      <c r="S160" s="11"/>
      <c r="T160" s="11"/>
      <c r="U160" s="11"/>
      <c r="V160" s="11"/>
      <c r="W160" s="11"/>
    </row>
    <row r="161" spans="13:23">
      <c r="O161" s="11"/>
      <c r="P161" s="11"/>
      <c r="Q161" s="11"/>
      <c r="R161" s="11"/>
      <c r="S161" s="11"/>
      <c r="T161" s="11"/>
      <c r="U161" s="11"/>
      <c r="V161" s="11"/>
      <c r="W161" s="11"/>
    </row>
    <row r="163" spans="13:23">
      <c r="M163" s="1"/>
      <c r="N163" s="1"/>
      <c r="O163" s="1"/>
      <c r="P163" s="1"/>
      <c r="Q163" s="1"/>
      <c r="R163" s="1"/>
      <c r="S163" s="1"/>
      <c r="T163" s="1"/>
      <c r="U163" s="1"/>
      <c r="V163" s="1"/>
      <c r="W163" s="1"/>
    </row>
    <row r="164" spans="13:23">
      <c r="O164" s="11"/>
      <c r="P164" s="11"/>
      <c r="Q164" s="11"/>
      <c r="R164" s="11"/>
      <c r="S164" s="11"/>
      <c r="T164" s="11"/>
      <c r="U164" s="11"/>
      <c r="V164" s="11"/>
      <c r="W164" s="11"/>
    </row>
    <row r="165" spans="13:23">
      <c r="O165" s="11"/>
      <c r="P165" s="11"/>
      <c r="Q165" s="11"/>
      <c r="R165" s="11"/>
      <c r="S165" s="11"/>
      <c r="T165" s="11"/>
      <c r="U165" s="11"/>
      <c r="V165" s="11"/>
      <c r="W165" s="11"/>
    </row>
    <row r="166" spans="13:23">
      <c r="O166" s="11"/>
      <c r="P166" s="11"/>
      <c r="Q166" s="11"/>
      <c r="R166" s="11"/>
      <c r="S166" s="11"/>
      <c r="T166" s="11"/>
      <c r="U166" s="11"/>
      <c r="V166" s="11"/>
      <c r="W166" s="11"/>
    </row>
    <row r="168" spans="13:23">
      <c r="M168" s="1"/>
      <c r="N168" s="1"/>
      <c r="O168" s="1"/>
      <c r="P168" s="1"/>
      <c r="Q168" s="1"/>
      <c r="R168" s="1"/>
      <c r="S168" s="1"/>
      <c r="T168" s="1"/>
      <c r="U168" s="1"/>
      <c r="V168" s="1"/>
      <c r="W168" s="1"/>
    </row>
    <row r="169" spans="13:23">
      <c r="O169" s="11"/>
      <c r="P169" s="11"/>
      <c r="Q169" s="11"/>
      <c r="R169" s="11"/>
      <c r="S169" s="11"/>
      <c r="T169" s="11"/>
      <c r="U169" s="11"/>
      <c r="V169" s="11"/>
      <c r="W169" s="11"/>
    </row>
    <row r="170" spans="13:23">
      <c r="O170" s="11"/>
      <c r="P170" s="11"/>
      <c r="Q170" s="11"/>
      <c r="R170" s="11"/>
      <c r="S170" s="11"/>
      <c r="T170" s="11"/>
      <c r="U170" s="11"/>
      <c r="V170" s="11"/>
      <c r="W170" s="11"/>
    </row>
    <row r="171" spans="13:23">
      <c r="O171" s="11"/>
      <c r="P171" s="11"/>
      <c r="Q171" s="11"/>
      <c r="R171" s="11"/>
      <c r="S171" s="11"/>
      <c r="T171" s="11"/>
      <c r="U171" s="11"/>
      <c r="V171" s="11"/>
      <c r="W171" s="11"/>
    </row>
    <row r="173" spans="13:23">
      <c r="M173" s="1"/>
      <c r="N173" s="1"/>
      <c r="O173" s="1"/>
      <c r="P173" s="1"/>
      <c r="Q173" s="1"/>
      <c r="R173" s="1"/>
      <c r="S173" s="1"/>
      <c r="T173" s="1"/>
      <c r="U173" s="1"/>
      <c r="V173" s="1"/>
      <c r="W173" s="1"/>
    </row>
    <row r="174" spans="13:23">
      <c r="O174" s="11"/>
      <c r="P174" s="11"/>
      <c r="Q174" s="11"/>
      <c r="R174" s="11"/>
      <c r="S174" s="11"/>
      <c r="T174" s="11"/>
      <c r="U174" s="11"/>
      <c r="V174" s="11"/>
      <c r="W174" s="11"/>
    </row>
    <row r="175" spans="13:23">
      <c r="O175" s="11"/>
      <c r="P175" s="11"/>
      <c r="Q175" s="11"/>
      <c r="R175" s="11"/>
      <c r="S175" s="11"/>
      <c r="T175" s="11"/>
      <c r="U175" s="11"/>
      <c r="V175" s="11"/>
      <c r="W175" s="11"/>
    </row>
    <row r="176" spans="13:23">
      <c r="O176" s="11"/>
      <c r="P176" s="11"/>
      <c r="Q176" s="11"/>
      <c r="R176" s="11"/>
      <c r="S176" s="11"/>
      <c r="T176" s="11"/>
      <c r="U176" s="11"/>
      <c r="V176" s="11"/>
      <c r="W176" s="11"/>
    </row>
    <row r="178" spans="13:23">
      <c r="M178" s="1"/>
      <c r="N178" s="1"/>
      <c r="O178" s="1"/>
      <c r="P178" s="1"/>
      <c r="Q178" s="1"/>
      <c r="R178" s="1"/>
      <c r="S178" s="1"/>
      <c r="T178" s="1"/>
      <c r="U178" s="1"/>
      <c r="V178" s="1"/>
      <c r="W178" s="1"/>
    </row>
    <row r="179" spans="13:23">
      <c r="O179" s="11"/>
      <c r="P179" s="11"/>
      <c r="Q179" s="11"/>
      <c r="R179" s="11"/>
      <c r="S179" s="11"/>
      <c r="T179" s="11"/>
      <c r="U179" s="11"/>
      <c r="V179" s="11"/>
      <c r="W179" s="11"/>
    </row>
    <row r="180" spans="13:23">
      <c r="O180" s="11"/>
      <c r="P180" s="11"/>
      <c r="Q180" s="11"/>
      <c r="R180" s="11"/>
      <c r="S180" s="11"/>
      <c r="T180" s="11"/>
      <c r="U180" s="11"/>
      <c r="V180" s="11"/>
      <c r="W180" s="11"/>
    </row>
    <row r="182" spans="13:23">
      <c r="M182" s="1"/>
      <c r="N182" s="1"/>
      <c r="O182" s="1"/>
      <c r="P182" s="1"/>
      <c r="Q182" s="1"/>
      <c r="R182" s="1"/>
      <c r="S182" s="1"/>
      <c r="T182" s="1"/>
      <c r="U182" s="1"/>
      <c r="V182" s="1"/>
      <c r="W182" s="1"/>
    </row>
    <row r="183" spans="13:23">
      <c r="O183" s="11"/>
      <c r="P183" s="11"/>
      <c r="Q183" s="11"/>
      <c r="R183" s="11"/>
      <c r="S183" s="11"/>
      <c r="T183" s="11"/>
      <c r="U183" s="11"/>
      <c r="V183" s="11"/>
      <c r="W183" s="11"/>
    </row>
    <row r="184" spans="13:23">
      <c r="O184" s="11"/>
      <c r="P184" s="11"/>
      <c r="Q184" s="11"/>
      <c r="R184" s="11"/>
      <c r="S184" s="11"/>
      <c r="T184" s="11"/>
      <c r="U184" s="11"/>
      <c r="V184" s="11"/>
      <c r="W184" s="11"/>
    </row>
    <row r="185" spans="13:23">
      <c r="O185" s="11"/>
      <c r="P185" s="11"/>
      <c r="Q185" s="11"/>
      <c r="R185" s="11"/>
      <c r="S185" s="11"/>
      <c r="T185" s="11"/>
      <c r="U185" s="11"/>
      <c r="V185" s="11"/>
      <c r="W185" s="11"/>
    </row>
    <row r="187" spans="13:23">
      <c r="M187" s="1"/>
      <c r="N187" s="1"/>
      <c r="O187" s="1"/>
      <c r="P187" s="1"/>
      <c r="Q187" s="1"/>
      <c r="R187" s="1"/>
      <c r="S187" s="1"/>
      <c r="T187" s="1"/>
      <c r="U187" s="1"/>
      <c r="V187" s="1"/>
      <c r="W187" s="1"/>
    </row>
    <row r="188" spans="13:23">
      <c r="O188" s="11"/>
      <c r="P188" s="11"/>
      <c r="Q188" s="11"/>
      <c r="R188" s="11"/>
      <c r="S188" s="11"/>
      <c r="T188" s="11"/>
      <c r="U188" s="11"/>
      <c r="V188" s="11"/>
      <c r="W188" s="11"/>
    </row>
    <row r="189" spans="13:23">
      <c r="O189" s="11"/>
      <c r="P189" s="11"/>
      <c r="Q189" s="11"/>
      <c r="R189" s="11"/>
      <c r="S189" s="11"/>
      <c r="T189" s="11"/>
      <c r="U189" s="11"/>
      <c r="V189" s="11"/>
      <c r="W189" s="11"/>
    </row>
    <row r="190" spans="13:23">
      <c r="O190" s="11"/>
      <c r="P190" s="11"/>
      <c r="Q190" s="11"/>
      <c r="R190" s="11"/>
      <c r="S190" s="11"/>
      <c r="T190" s="11"/>
      <c r="U190" s="11"/>
      <c r="V190" s="11"/>
      <c r="W190" s="11"/>
    </row>
    <row r="192" spans="13:23">
      <c r="M192" s="1"/>
      <c r="N192" s="1"/>
      <c r="O192" s="1"/>
      <c r="P192" s="1"/>
      <c r="Q192" s="1"/>
      <c r="R192" s="1"/>
      <c r="S192" s="1"/>
      <c r="T192" s="1"/>
      <c r="U192" s="1"/>
      <c r="V192" s="1"/>
      <c r="W192" s="1"/>
    </row>
    <row r="193" spans="13:23">
      <c r="O193" s="11"/>
      <c r="P193" s="11"/>
      <c r="Q193" s="11"/>
      <c r="R193" s="11"/>
      <c r="S193" s="11"/>
      <c r="T193" s="11"/>
      <c r="U193" s="11"/>
      <c r="V193" s="11"/>
      <c r="W193" s="11"/>
    </row>
    <row r="194" spans="13:23">
      <c r="O194" s="11"/>
      <c r="P194" s="11"/>
      <c r="Q194" s="11"/>
      <c r="R194" s="11"/>
      <c r="S194" s="11"/>
      <c r="T194" s="11"/>
      <c r="U194" s="11"/>
      <c r="V194" s="11"/>
      <c r="W194" s="11"/>
    </row>
    <row r="195" spans="13:23">
      <c r="O195" s="11"/>
      <c r="P195" s="11"/>
      <c r="Q195" s="11"/>
      <c r="R195" s="11"/>
      <c r="S195" s="11"/>
      <c r="T195" s="11"/>
      <c r="U195" s="11"/>
      <c r="V195" s="11"/>
      <c r="W195" s="11"/>
    </row>
    <row r="197" spans="13:23">
      <c r="M197" s="1"/>
      <c r="N197" s="1"/>
      <c r="O197" s="1"/>
      <c r="P197" s="1"/>
      <c r="Q197" s="1"/>
      <c r="R197" s="1"/>
      <c r="S197" s="1"/>
      <c r="T197" s="1"/>
      <c r="U197" s="1"/>
      <c r="V197" s="1"/>
      <c r="W197" s="1"/>
    </row>
    <row r="198" spans="13:23">
      <c r="O198" s="11"/>
      <c r="P198" s="11"/>
      <c r="Q198" s="11"/>
      <c r="R198" s="11"/>
      <c r="S198" s="11"/>
      <c r="T198" s="11"/>
      <c r="U198" s="11"/>
      <c r="V198" s="11"/>
      <c r="W198" s="11"/>
    </row>
    <row r="199" spans="13:23">
      <c r="O199" s="11"/>
      <c r="P199" s="11"/>
      <c r="Q199" s="11"/>
      <c r="R199" s="11"/>
      <c r="S199" s="11"/>
      <c r="T199" s="11"/>
      <c r="U199" s="11"/>
      <c r="V199" s="11"/>
      <c r="W199" s="11"/>
    </row>
    <row r="200" spans="13:23">
      <c r="O200" s="11"/>
      <c r="P200" s="11"/>
      <c r="Q200" s="11"/>
      <c r="R200" s="11"/>
      <c r="S200" s="11"/>
      <c r="T200" s="11"/>
      <c r="U200" s="11"/>
      <c r="V200" s="11"/>
      <c r="W200" s="11"/>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BA36C-DFE7-42E4-9A6A-A634D15EEB5B}">
  <dimension ref="A1:W200"/>
  <sheetViews>
    <sheetView zoomScale="55" zoomScaleNormal="55" workbookViewId="0">
      <selection activeCell="W57" sqref="W57"/>
    </sheetView>
  </sheetViews>
  <sheetFormatPr defaultRowHeight="15"/>
  <cols>
    <col min="1" max="1" width="15.42578125" style="9" bestFit="1" customWidth="1"/>
    <col min="2" max="2" width="100.140625" style="9" bestFit="1" customWidth="1"/>
    <col min="3" max="3" width="23.5703125" style="9" bestFit="1" customWidth="1"/>
    <col min="4" max="5" width="14.42578125" style="9" bestFit="1" customWidth="1"/>
    <col min="6" max="6" width="14.7109375" style="9" bestFit="1" customWidth="1"/>
    <col min="7" max="9" width="15.140625" style="9" bestFit="1" customWidth="1"/>
    <col min="10" max="10" width="15.7109375" style="9" bestFit="1" customWidth="1"/>
    <col min="11" max="11" width="15.7109375" style="9" customWidth="1"/>
    <col min="12" max="12" width="6.7109375" style="9" customWidth="1"/>
    <col min="13" max="13" width="23.28515625" style="9" bestFit="1" customWidth="1"/>
    <col min="14" max="14" width="35.85546875" style="9" bestFit="1" customWidth="1"/>
    <col min="15" max="17" width="14.42578125" style="9" bestFit="1" customWidth="1"/>
    <col min="18" max="18" width="14.7109375" style="9" bestFit="1" customWidth="1"/>
    <col min="19" max="21" width="15.140625" style="9" bestFit="1" customWidth="1"/>
    <col min="22" max="22" width="15.7109375" style="9" bestFit="1" customWidth="1"/>
    <col min="23" max="23" width="14.42578125" style="9" bestFit="1" customWidth="1"/>
    <col min="24" max="16384" width="9.140625" style="9"/>
  </cols>
  <sheetData>
    <row r="1" spans="1:23">
      <c r="B1" s="1" t="s">
        <v>208</v>
      </c>
      <c r="M1" s="1" t="s">
        <v>208</v>
      </c>
      <c r="N1" s="9" t="s">
        <v>268</v>
      </c>
    </row>
    <row r="3" spans="1:23">
      <c r="B3" s="128" t="s">
        <v>134</v>
      </c>
      <c r="C3" s="128" t="s">
        <v>112</v>
      </c>
      <c r="D3" s="128"/>
      <c r="E3" s="128"/>
      <c r="F3" s="128"/>
      <c r="G3" s="128"/>
      <c r="H3" s="128"/>
      <c r="I3" s="128"/>
      <c r="J3" s="128"/>
      <c r="K3" s="128"/>
    </row>
    <row r="4" spans="1:23">
      <c r="B4" s="129" t="s">
        <v>110</v>
      </c>
      <c r="C4" s="129" t="s">
        <v>0</v>
      </c>
      <c r="D4" s="129" t="s">
        <v>103</v>
      </c>
      <c r="E4" s="129" t="s">
        <v>104</v>
      </c>
      <c r="F4" s="129" t="s">
        <v>105</v>
      </c>
      <c r="G4" s="129" t="s">
        <v>106</v>
      </c>
      <c r="H4" s="129" t="s">
        <v>107</v>
      </c>
      <c r="I4" s="129" t="s">
        <v>108</v>
      </c>
      <c r="J4" s="129" t="s">
        <v>230</v>
      </c>
      <c r="K4" s="129" t="s">
        <v>234</v>
      </c>
      <c r="M4" s="1" t="s">
        <v>116</v>
      </c>
      <c r="N4" s="1" t="str">
        <f>A5</f>
        <v>State Total</v>
      </c>
      <c r="O4" s="1" t="str">
        <f t="shared" ref="O4:W4" si="0">C4</f>
        <v>2015-2016</v>
      </c>
      <c r="P4" s="1" t="str">
        <f t="shared" si="0"/>
        <v>2016-2017</v>
      </c>
      <c r="Q4" s="1" t="str">
        <f t="shared" si="0"/>
        <v>2017-2018</v>
      </c>
      <c r="R4" s="1" t="str">
        <f t="shared" si="0"/>
        <v>2018-2019</v>
      </c>
      <c r="S4" s="1" t="str">
        <f t="shared" si="0"/>
        <v>2019-2020</v>
      </c>
      <c r="T4" s="1" t="str">
        <f t="shared" si="0"/>
        <v>2020-2021</v>
      </c>
      <c r="U4" s="1" t="str">
        <f t="shared" si="0"/>
        <v>2021-2022</v>
      </c>
      <c r="V4" s="1" t="str">
        <f t="shared" si="0"/>
        <v>2022-2023</v>
      </c>
      <c r="W4" s="1" t="str">
        <f t="shared" si="0"/>
        <v>2023-2024</v>
      </c>
    </row>
    <row r="5" spans="1:23">
      <c r="A5" s="1" t="s">
        <v>126</v>
      </c>
      <c r="B5" s="10" t="s">
        <v>113</v>
      </c>
      <c r="C5" s="8">
        <v>2164</v>
      </c>
      <c r="D5" s="8">
        <v>2199</v>
      </c>
      <c r="E5" s="8">
        <v>2230</v>
      </c>
      <c r="F5" s="8">
        <v>2296</v>
      </c>
      <c r="G5" s="8">
        <v>2090</v>
      </c>
      <c r="H5" s="8">
        <v>4786</v>
      </c>
      <c r="I5" s="8">
        <v>3713</v>
      </c>
      <c r="J5" s="8">
        <v>3120</v>
      </c>
      <c r="K5" s="8">
        <v>3093</v>
      </c>
      <c r="N5" s="9" t="str">
        <f>B5</f>
        <v>Home-Based</v>
      </c>
      <c r="O5" s="11">
        <f>C5/C8</f>
        <v>2.3908960335874488E-2</v>
      </c>
      <c r="P5" s="11">
        <f t="shared" ref="P5:W5" si="1">D5/D8</f>
        <v>2.3246226056070025E-2</v>
      </c>
      <c r="Q5" s="11">
        <f t="shared" si="1"/>
        <v>2.3207168205138878E-2</v>
      </c>
      <c r="R5" s="11">
        <f t="shared" si="1"/>
        <v>2.4190064794816415E-2</v>
      </c>
      <c r="S5" s="11">
        <f t="shared" si="1"/>
        <v>2.2731969415168422E-2</v>
      </c>
      <c r="T5" s="11">
        <f t="shared" si="1"/>
        <v>5.2342622161949341E-2</v>
      </c>
      <c r="U5" s="11">
        <f t="shared" si="1"/>
        <v>4.1437419786842254E-2</v>
      </c>
      <c r="V5" s="11">
        <f t="shared" si="1"/>
        <v>3.4390018076804377E-2</v>
      </c>
      <c r="W5" s="11">
        <f t="shared" si="1"/>
        <v>3.4028648755693447E-2</v>
      </c>
    </row>
    <row r="6" spans="1:23">
      <c r="B6" s="10" t="s">
        <v>114</v>
      </c>
      <c r="C6" s="8">
        <v>5633</v>
      </c>
      <c r="D6" s="8">
        <v>5977</v>
      </c>
      <c r="E6" s="8">
        <v>5893</v>
      </c>
      <c r="F6" s="8">
        <v>6000</v>
      </c>
      <c r="G6" s="8">
        <v>5086</v>
      </c>
      <c r="H6" s="8">
        <v>5245</v>
      </c>
      <c r="I6" s="8">
        <v>6230</v>
      </c>
      <c r="J6" s="8">
        <v>6634</v>
      </c>
      <c r="K6" s="8">
        <v>6612</v>
      </c>
      <c r="N6" s="9" t="str">
        <f>B6</f>
        <v>Private</v>
      </c>
      <c r="O6" s="11">
        <f t="shared" ref="O6:W6" si="2">C6/C8</f>
        <v>6.2236216992597501E-2</v>
      </c>
      <c r="P6" s="11">
        <f t="shared" si="2"/>
        <v>6.3184489830436799E-2</v>
      </c>
      <c r="Q6" s="11">
        <f t="shared" si="2"/>
        <v>6.1327283512503772E-2</v>
      </c>
      <c r="R6" s="11">
        <f t="shared" si="2"/>
        <v>6.321445503871885E-2</v>
      </c>
      <c r="S6" s="11">
        <f t="shared" si="2"/>
        <v>5.5318084423706511E-2</v>
      </c>
      <c r="T6" s="11">
        <f t="shared" si="2"/>
        <v>5.7362526794697929E-2</v>
      </c>
      <c r="U6" s="11">
        <f t="shared" si="2"/>
        <v>6.9527370124435023E-2</v>
      </c>
      <c r="V6" s="11">
        <f t="shared" si="2"/>
        <v>7.3122878179974427E-2</v>
      </c>
      <c r="W6" s="11">
        <f t="shared" si="2"/>
        <v>7.274407551653575E-2</v>
      </c>
    </row>
    <row r="7" spans="1:23">
      <c r="B7" s="10" t="s">
        <v>115</v>
      </c>
      <c r="C7" s="8">
        <v>82713</v>
      </c>
      <c r="D7" s="8">
        <v>86420</v>
      </c>
      <c r="E7" s="8">
        <v>87968</v>
      </c>
      <c r="F7" s="8">
        <v>86619</v>
      </c>
      <c r="G7" s="8">
        <v>84765</v>
      </c>
      <c r="H7" s="8">
        <v>81405</v>
      </c>
      <c r="I7" s="8">
        <v>79662</v>
      </c>
      <c r="J7" s="8">
        <v>80970</v>
      </c>
      <c r="K7" s="8">
        <v>81189</v>
      </c>
      <c r="N7" s="9" t="str">
        <f>B7</f>
        <v>Public</v>
      </c>
      <c r="O7" s="11">
        <f t="shared" ref="O7:W7" si="3">C7/C8</f>
        <v>0.91385482267152796</v>
      </c>
      <c r="P7" s="11">
        <f t="shared" si="3"/>
        <v>0.91356928411349314</v>
      </c>
      <c r="Q7" s="11">
        <f t="shared" si="3"/>
        <v>0.91546554828235738</v>
      </c>
      <c r="R7" s="11">
        <f t="shared" si="3"/>
        <v>0.91259548016646475</v>
      </c>
      <c r="S7" s="11">
        <f t="shared" si="3"/>
        <v>0.92194994616112502</v>
      </c>
      <c r="T7" s="11">
        <f t="shared" si="3"/>
        <v>0.89029485104335271</v>
      </c>
      <c r="U7" s="11">
        <f t="shared" si="3"/>
        <v>0.88903521008872277</v>
      </c>
      <c r="V7" s="11">
        <f t="shared" si="3"/>
        <v>0.89248710374322116</v>
      </c>
      <c r="W7" s="11">
        <f t="shared" si="3"/>
        <v>0.89322727572777083</v>
      </c>
    </row>
    <row r="8" spans="1:23">
      <c r="B8" s="130" t="s">
        <v>111</v>
      </c>
      <c r="C8" s="131">
        <v>90510</v>
      </c>
      <c r="D8" s="131">
        <v>94596</v>
      </c>
      <c r="E8" s="131">
        <v>96091</v>
      </c>
      <c r="F8" s="131">
        <v>94915</v>
      </c>
      <c r="G8" s="131">
        <v>91941</v>
      </c>
      <c r="H8" s="131">
        <v>91436</v>
      </c>
      <c r="I8" s="131">
        <v>89605</v>
      </c>
      <c r="J8" s="131">
        <v>90724</v>
      </c>
      <c r="K8" s="131">
        <v>90894</v>
      </c>
    </row>
    <row r="10" spans="1:23">
      <c r="A10" s="1" t="s">
        <v>203</v>
      </c>
      <c r="B10" s="1" t="s">
        <v>208</v>
      </c>
      <c r="C10" s="10"/>
      <c r="D10" s="10"/>
      <c r="E10" s="10"/>
      <c r="F10" s="10"/>
      <c r="G10" s="10"/>
      <c r="H10" s="10"/>
      <c r="I10" s="10"/>
      <c r="J10" s="10"/>
      <c r="K10" s="10"/>
      <c r="M10" s="1" t="s">
        <v>208</v>
      </c>
    </row>
    <row r="11" spans="1:23">
      <c r="B11" s="128" t="s">
        <v>134</v>
      </c>
      <c r="C11" s="128" t="s">
        <v>112</v>
      </c>
      <c r="D11" s="128"/>
      <c r="E11" s="128"/>
      <c r="F11" s="128"/>
      <c r="G11" s="128"/>
      <c r="H11" s="128"/>
      <c r="I11" s="128"/>
      <c r="J11" s="128"/>
      <c r="K11" s="128"/>
    </row>
    <row r="12" spans="1:23">
      <c r="B12" s="129" t="s">
        <v>110</v>
      </c>
      <c r="C12" s="129" t="s">
        <v>0</v>
      </c>
      <c r="D12" s="129" t="s">
        <v>103</v>
      </c>
      <c r="E12" s="129" t="s">
        <v>104</v>
      </c>
      <c r="F12" s="129" t="s">
        <v>105</v>
      </c>
      <c r="G12" s="129" t="s">
        <v>106</v>
      </c>
      <c r="H12" s="129" t="s">
        <v>107</v>
      </c>
      <c r="I12" s="129" t="s">
        <v>108</v>
      </c>
      <c r="J12" s="129" t="s">
        <v>230</v>
      </c>
      <c r="K12" s="129" t="s">
        <v>234</v>
      </c>
    </row>
    <row r="13" spans="1:23">
      <c r="B13" s="132" t="s">
        <v>186</v>
      </c>
      <c r="C13" s="133"/>
      <c r="D13" s="133"/>
      <c r="E13" s="133"/>
      <c r="F13" s="133"/>
      <c r="G13" s="133"/>
      <c r="H13" s="133"/>
      <c r="I13" s="133"/>
      <c r="J13" s="133"/>
      <c r="K13" s="133"/>
      <c r="M13" s="1" t="s">
        <v>116</v>
      </c>
      <c r="N13" s="1" t="str">
        <f>B13</f>
        <v>Benton-Franklin</v>
      </c>
      <c r="O13" s="1" t="str">
        <f>$C$12</f>
        <v>2015-2016</v>
      </c>
      <c r="P13" s="1" t="str">
        <f>$D$12</f>
        <v>2016-2017</v>
      </c>
      <c r="Q13" s="1" t="str">
        <f>$E$12</f>
        <v>2017-2018</v>
      </c>
      <c r="R13" s="1" t="str">
        <f>$F$12</f>
        <v>2018-2019</v>
      </c>
      <c r="S13" s="1" t="str">
        <f>$G$12</f>
        <v>2019-2020</v>
      </c>
      <c r="T13" s="1" t="str">
        <f>$H$12</f>
        <v>2020-2021</v>
      </c>
      <c r="U13" s="1" t="str">
        <f>$I$12</f>
        <v>2021-2022</v>
      </c>
      <c r="V13" s="1" t="str">
        <f>$J$12</f>
        <v>2022-2023</v>
      </c>
      <c r="W13" s="1" t="str">
        <f>$K$12</f>
        <v>2023-2024</v>
      </c>
    </row>
    <row r="14" spans="1:23">
      <c r="B14" s="3" t="s">
        <v>113</v>
      </c>
      <c r="C14" s="8">
        <v>75</v>
      </c>
      <c r="D14" s="8">
        <v>62</v>
      </c>
      <c r="E14" s="8">
        <v>70</v>
      </c>
      <c r="F14" s="8">
        <v>84</v>
      </c>
      <c r="G14" s="8">
        <v>84</v>
      </c>
      <c r="H14" s="8">
        <v>226</v>
      </c>
      <c r="I14" s="8">
        <v>143</v>
      </c>
      <c r="J14" s="8">
        <v>116</v>
      </c>
      <c r="K14" s="8">
        <v>128</v>
      </c>
      <c r="N14" s="9" t="str">
        <f>B14</f>
        <v>Home-Based</v>
      </c>
      <c r="O14" s="11">
        <f t="shared" ref="O14:W14" si="4">C14/C17</f>
        <v>1.6339869281045753E-2</v>
      </c>
      <c r="P14" s="11">
        <f t="shared" si="4"/>
        <v>1.2807271224953521E-2</v>
      </c>
      <c r="Q14" s="11">
        <f t="shared" si="4"/>
        <v>1.4418125643666324E-2</v>
      </c>
      <c r="R14" s="11">
        <f t="shared" si="4"/>
        <v>1.7132367937997144E-2</v>
      </c>
      <c r="S14" s="11">
        <f t="shared" si="4"/>
        <v>1.7921911670578196E-2</v>
      </c>
      <c r="T14" s="11">
        <f t="shared" si="4"/>
        <v>4.7820567075751164E-2</v>
      </c>
      <c r="U14" s="11">
        <f t="shared" si="4"/>
        <v>3.004201680672269E-2</v>
      </c>
      <c r="V14" s="11">
        <f t="shared" si="4"/>
        <v>2.5472112428634168E-2</v>
      </c>
      <c r="W14" s="11">
        <f t="shared" si="4"/>
        <v>2.7321237993596585E-2</v>
      </c>
    </row>
    <row r="15" spans="1:23">
      <c r="B15" s="3" t="s">
        <v>114</v>
      </c>
      <c r="C15" s="8">
        <v>172</v>
      </c>
      <c r="D15" s="8">
        <v>185</v>
      </c>
      <c r="E15" s="8">
        <v>167</v>
      </c>
      <c r="F15" s="8">
        <v>184</v>
      </c>
      <c r="G15" s="8">
        <v>108</v>
      </c>
      <c r="H15" s="8">
        <v>174</v>
      </c>
      <c r="I15" s="8">
        <v>224</v>
      </c>
      <c r="J15" s="8">
        <v>184</v>
      </c>
      <c r="K15" s="8">
        <v>223</v>
      </c>
      <c r="N15" s="9" t="str">
        <f>B15</f>
        <v>Private</v>
      </c>
      <c r="O15" s="11">
        <f t="shared" ref="O15:W15" si="5">C15/C17</f>
        <v>3.7472766884531591E-2</v>
      </c>
      <c r="P15" s="11">
        <f t="shared" si="5"/>
        <v>3.8215244784135509E-2</v>
      </c>
      <c r="Q15" s="11">
        <f t="shared" si="5"/>
        <v>3.4397528321318226E-2</v>
      </c>
      <c r="R15" s="11">
        <f t="shared" si="5"/>
        <v>3.7528044054660412E-2</v>
      </c>
      <c r="S15" s="11">
        <f t="shared" si="5"/>
        <v>2.3042457862171965E-2</v>
      </c>
      <c r="T15" s="11">
        <f t="shared" si="5"/>
        <v>3.6817604739737622E-2</v>
      </c>
      <c r="U15" s="11">
        <f t="shared" si="5"/>
        <v>4.7058823529411764E-2</v>
      </c>
      <c r="V15" s="11">
        <f t="shared" si="5"/>
        <v>4.0404040404040407E-2</v>
      </c>
      <c r="W15" s="11">
        <f t="shared" si="5"/>
        <v>4.7598719316969053E-2</v>
      </c>
    </row>
    <row r="16" spans="1:23">
      <c r="B16" s="3" t="s">
        <v>115</v>
      </c>
      <c r="C16" s="8">
        <v>4343</v>
      </c>
      <c r="D16" s="8">
        <v>4594</v>
      </c>
      <c r="E16" s="8">
        <v>4618</v>
      </c>
      <c r="F16" s="8">
        <v>4635</v>
      </c>
      <c r="G16" s="8">
        <v>4495</v>
      </c>
      <c r="H16" s="8">
        <v>4326</v>
      </c>
      <c r="I16" s="8">
        <v>4393</v>
      </c>
      <c r="J16" s="8">
        <v>4254</v>
      </c>
      <c r="K16" s="8">
        <v>4334</v>
      </c>
      <c r="N16" s="9" t="str">
        <f>B16</f>
        <v>Public</v>
      </c>
      <c r="O16" s="11">
        <f t="shared" ref="O16:W16" si="6">C16/C17</f>
        <v>0.9461873638344227</v>
      </c>
      <c r="P16" s="11">
        <f t="shared" si="6"/>
        <v>0.94897748399091097</v>
      </c>
      <c r="Q16" s="11">
        <f t="shared" si="6"/>
        <v>0.95118434603501545</v>
      </c>
      <c r="R16" s="11">
        <f t="shared" si="6"/>
        <v>0.94533958800734241</v>
      </c>
      <c r="S16" s="11">
        <f t="shared" si="6"/>
        <v>0.95903563046724982</v>
      </c>
      <c r="T16" s="11">
        <f t="shared" si="6"/>
        <v>0.91536182818451117</v>
      </c>
      <c r="U16" s="11">
        <f t="shared" si="6"/>
        <v>0.9228991596638656</v>
      </c>
      <c r="V16" s="11">
        <f t="shared" si="6"/>
        <v>0.93412384716732544</v>
      </c>
      <c r="W16" s="11">
        <f t="shared" si="6"/>
        <v>0.92508004268943433</v>
      </c>
    </row>
    <row r="17" spans="2:23">
      <c r="B17" s="134" t="s">
        <v>195</v>
      </c>
      <c r="C17" s="135">
        <v>4590</v>
      </c>
      <c r="D17" s="135">
        <v>4841</v>
      </c>
      <c r="E17" s="135">
        <v>4855</v>
      </c>
      <c r="F17" s="135">
        <v>4903</v>
      </c>
      <c r="G17" s="135">
        <v>4687</v>
      </c>
      <c r="H17" s="135">
        <v>4726</v>
      </c>
      <c r="I17" s="135">
        <v>4760</v>
      </c>
      <c r="J17" s="135">
        <v>4554</v>
      </c>
      <c r="K17" s="135">
        <v>4685</v>
      </c>
    </row>
    <row r="18" spans="2:23">
      <c r="B18" s="132" t="s">
        <v>221</v>
      </c>
      <c r="C18" s="133"/>
      <c r="D18" s="133"/>
      <c r="E18" s="133"/>
      <c r="F18" s="133"/>
      <c r="G18" s="133"/>
      <c r="H18" s="133"/>
      <c r="I18" s="133"/>
      <c r="J18" s="133"/>
      <c r="K18" s="133"/>
      <c r="M18" s="1" t="s">
        <v>116</v>
      </c>
      <c r="N18" s="1" t="str">
        <f>B18</f>
        <v>Central WA (Grant-Kittitas-Klickitat-Skamania-Yakima)</v>
      </c>
      <c r="O18" s="1" t="str">
        <f>$C$12</f>
        <v>2015-2016</v>
      </c>
      <c r="P18" s="1" t="str">
        <f>$D$12</f>
        <v>2016-2017</v>
      </c>
      <c r="Q18" s="1" t="str">
        <f>$E$12</f>
        <v>2017-2018</v>
      </c>
      <c r="R18" s="1" t="str">
        <f>$F$12</f>
        <v>2018-2019</v>
      </c>
      <c r="S18" s="1" t="str">
        <f>$G$12</f>
        <v>2019-2020</v>
      </c>
      <c r="T18" s="1" t="str">
        <f>$H$12</f>
        <v>2020-2021</v>
      </c>
      <c r="U18" s="1" t="str">
        <f>$I$12</f>
        <v>2021-2022</v>
      </c>
      <c r="V18" s="1" t="str">
        <f>$J$12</f>
        <v>2022-2023</v>
      </c>
      <c r="W18" s="1" t="str">
        <f>$K$12</f>
        <v>2023-2024</v>
      </c>
    </row>
    <row r="19" spans="2:23">
      <c r="B19" s="3" t="s">
        <v>113</v>
      </c>
      <c r="C19" s="8">
        <v>86</v>
      </c>
      <c r="D19" s="8">
        <v>110</v>
      </c>
      <c r="E19" s="8">
        <v>104</v>
      </c>
      <c r="F19" s="8">
        <v>132</v>
      </c>
      <c r="G19" s="8">
        <v>90</v>
      </c>
      <c r="H19" s="8">
        <v>208</v>
      </c>
      <c r="I19" s="8">
        <v>243</v>
      </c>
      <c r="J19" s="8">
        <v>167</v>
      </c>
      <c r="K19" s="8">
        <v>220</v>
      </c>
      <c r="N19" s="9" t="str">
        <f>B19</f>
        <v>Home-Based</v>
      </c>
      <c r="O19" s="11">
        <f t="shared" ref="O19:W19" si="7">C19/C22</f>
        <v>1.2518195050946142E-2</v>
      </c>
      <c r="P19" s="11">
        <f t="shared" si="7"/>
        <v>1.5543309311855305E-2</v>
      </c>
      <c r="Q19" s="11">
        <f t="shared" si="7"/>
        <v>1.4396456256921373E-2</v>
      </c>
      <c r="R19" s="11">
        <f t="shared" si="7"/>
        <v>1.872340425531915E-2</v>
      </c>
      <c r="S19" s="11">
        <f t="shared" si="7"/>
        <v>1.3284132841328414E-2</v>
      </c>
      <c r="T19" s="11">
        <f t="shared" si="7"/>
        <v>3.0507480199471988E-2</v>
      </c>
      <c r="U19" s="11">
        <f t="shared" si="7"/>
        <v>3.6448177591120443E-2</v>
      </c>
      <c r="V19" s="11">
        <f t="shared" si="7"/>
        <v>2.5566442131047154E-2</v>
      </c>
      <c r="W19" s="11">
        <f t="shared" si="7"/>
        <v>3.3945378799567966E-2</v>
      </c>
    </row>
    <row r="20" spans="2:23">
      <c r="B20" s="3" t="s">
        <v>114</v>
      </c>
      <c r="C20" s="8">
        <v>179</v>
      </c>
      <c r="D20" s="8">
        <v>197</v>
      </c>
      <c r="E20" s="8">
        <v>202</v>
      </c>
      <c r="F20" s="8">
        <v>195</v>
      </c>
      <c r="G20" s="8">
        <v>167</v>
      </c>
      <c r="H20" s="8">
        <v>175</v>
      </c>
      <c r="I20" s="8">
        <v>208</v>
      </c>
      <c r="J20" s="8">
        <v>212</v>
      </c>
      <c r="K20" s="8">
        <v>214</v>
      </c>
      <c r="N20" s="9" t="str">
        <f>B20</f>
        <v>Private</v>
      </c>
      <c r="O20" s="11">
        <f t="shared" ref="O20:W20" si="8">C20/C22</f>
        <v>2.6055312954876272E-2</v>
      </c>
      <c r="P20" s="11">
        <f t="shared" si="8"/>
        <v>2.7836653949413592E-2</v>
      </c>
      <c r="Q20" s="11">
        <f t="shared" si="8"/>
        <v>2.7962347729789592E-2</v>
      </c>
      <c r="R20" s="11">
        <f t="shared" si="8"/>
        <v>2.7659574468085105E-2</v>
      </c>
      <c r="S20" s="11">
        <f t="shared" si="8"/>
        <v>2.4649446494464943E-2</v>
      </c>
      <c r="T20" s="11">
        <f t="shared" si="8"/>
        <v>2.5667351129363448E-2</v>
      </c>
      <c r="U20" s="11">
        <f t="shared" si="8"/>
        <v>3.11984400779961E-2</v>
      </c>
      <c r="V20" s="11">
        <f t="shared" si="8"/>
        <v>3.2455603184323334E-2</v>
      </c>
      <c r="W20" s="11">
        <f t="shared" si="8"/>
        <v>3.3019595741397935E-2</v>
      </c>
    </row>
    <row r="21" spans="2:23">
      <c r="B21" s="3" t="s">
        <v>115</v>
      </c>
      <c r="C21" s="8">
        <v>6605</v>
      </c>
      <c r="D21" s="8">
        <v>6770</v>
      </c>
      <c r="E21" s="8">
        <v>6918</v>
      </c>
      <c r="F21" s="8">
        <v>6723</v>
      </c>
      <c r="G21" s="8">
        <v>6518</v>
      </c>
      <c r="H21" s="8">
        <v>6435</v>
      </c>
      <c r="I21" s="8">
        <v>6216</v>
      </c>
      <c r="J21" s="8">
        <v>6153</v>
      </c>
      <c r="K21" s="8">
        <v>6047</v>
      </c>
      <c r="N21" s="9" t="str">
        <f>B21</f>
        <v>Public</v>
      </c>
      <c r="O21" s="11">
        <f>C21/C22</f>
        <v>0.96142649199417762</v>
      </c>
      <c r="P21" s="11">
        <f t="shared" ref="P21:W21" si="9">D21/D22</f>
        <v>0.95662003673873108</v>
      </c>
      <c r="Q21" s="11">
        <f t="shared" si="9"/>
        <v>0.95764119601328901</v>
      </c>
      <c r="R21" s="11">
        <f t="shared" si="9"/>
        <v>0.95361702127659576</v>
      </c>
      <c r="S21" s="11">
        <f t="shared" si="9"/>
        <v>0.96206642066420667</v>
      </c>
      <c r="T21" s="11">
        <f t="shared" si="9"/>
        <v>0.94382516867116462</v>
      </c>
      <c r="U21" s="11">
        <f t="shared" si="9"/>
        <v>0.9323533823308835</v>
      </c>
      <c r="V21" s="11">
        <f t="shared" si="9"/>
        <v>0.94197795468462953</v>
      </c>
      <c r="W21" s="11">
        <f t="shared" si="9"/>
        <v>0.93303502545903405</v>
      </c>
    </row>
    <row r="22" spans="2:23">
      <c r="B22" s="134" t="s">
        <v>223</v>
      </c>
      <c r="C22" s="135">
        <v>6870</v>
      </c>
      <c r="D22" s="135">
        <v>7077</v>
      </c>
      <c r="E22" s="135">
        <v>7224</v>
      </c>
      <c r="F22" s="135">
        <v>7050</v>
      </c>
      <c r="G22" s="135">
        <v>6775</v>
      </c>
      <c r="H22" s="135">
        <v>6818</v>
      </c>
      <c r="I22" s="135">
        <v>6667</v>
      </c>
      <c r="J22" s="135">
        <v>6532</v>
      </c>
      <c r="K22" s="135">
        <v>6481</v>
      </c>
    </row>
    <row r="23" spans="2:23">
      <c r="B23" s="132" t="s">
        <v>181</v>
      </c>
      <c r="C23" s="133"/>
      <c r="D23" s="133"/>
      <c r="E23" s="133"/>
      <c r="F23" s="133"/>
      <c r="G23" s="133"/>
      <c r="H23" s="133"/>
      <c r="I23" s="133"/>
      <c r="J23" s="133"/>
      <c r="K23" s="133"/>
      <c r="M23" s="1" t="s">
        <v>116</v>
      </c>
      <c r="N23" s="1" t="str">
        <f>B23</f>
        <v>Chelan-Douglas-Okanogan</v>
      </c>
      <c r="O23" s="1" t="str">
        <f>$C$12</f>
        <v>2015-2016</v>
      </c>
      <c r="P23" s="1" t="str">
        <f>$D$12</f>
        <v>2016-2017</v>
      </c>
      <c r="Q23" s="1" t="str">
        <f>$E$12</f>
        <v>2017-2018</v>
      </c>
      <c r="R23" s="1" t="str">
        <f>$F$12</f>
        <v>2018-2019</v>
      </c>
      <c r="S23" s="1" t="str">
        <f>$G$12</f>
        <v>2019-2020</v>
      </c>
      <c r="T23" s="1" t="str">
        <f>$H$12</f>
        <v>2020-2021</v>
      </c>
      <c r="U23" s="1" t="str">
        <f>$I$12</f>
        <v>2021-2022</v>
      </c>
      <c r="V23" s="1" t="str">
        <f>$J$12</f>
        <v>2022-2023</v>
      </c>
      <c r="W23" s="1" t="str">
        <f>$K$12</f>
        <v>2023-2024</v>
      </c>
    </row>
    <row r="24" spans="2:23">
      <c r="B24" s="3" t="s">
        <v>113</v>
      </c>
      <c r="C24" s="8">
        <v>42</v>
      </c>
      <c r="D24" s="8">
        <v>41</v>
      </c>
      <c r="E24" s="8">
        <v>48</v>
      </c>
      <c r="F24" s="8">
        <v>56</v>
      </c>
      <c r="G24" s="8">
        <v>52</v>
      </c>
      <c r="H24" s="8">
        <v>112</v>
      </c>
      <c r="I24" s="8">
        <v>88</v>
      </c>
      <c r="J24" s="8">
        <v>77</v>
      </c>
      <c r="K24" s="8">
        <v>61</v>
      </c>
      <c r="N24" s="9" t="str">
        <f>B24</f>
        <v>Home-Based</v>
      </c>
      <c r="O24" s="11">
        <f t="shared" ref="O24:W24" si="10">C24/C27</f>
        <v>1.7073170731707318E-2</v>
      </c>
      <c r="P24" s="11">
        <f t="shared" si="10"/>
        <v>1.6907216494845362E-2</v>
      </c>
      <c r="Q24" s="11">
        <f t="shared" si="10"/>
        <v>1.8626309662398137E-2</v>
      </c>
      <c r="R24" s="11">
        <f t="shared" si="10"/>
        <v>2.251708886208283E-2</v>
      </c>
      <c r="S24" s="11">
        <f t="shared" si="10"/>
        <v>2.1558872305140961E-2</v>
      </c>
      <c r="T24" s="11">
        <f t="shared" si="10"/>
        <v>4.2073628850488355E-2</v>
      </c>
      <c r="U24" s="11">
        <f t="shared" si="10"/>
        <v>3.5483870967741936E-2</v>
      </c>
      <c r="V24" s="11">
        <f t="shared" si="10"/>
        <v>3.3536585365853661E-2</v>
      </c>
      <c r="W24" s="11">
        <f t="shared" si="10"/>
        <v>2.6406926406926406E-2</v>
      </c>
    </row>
    <row r="25" spans="2:23">
      <c r="B25" s="3" t="s">
        <v>114</v>
      </c>
      <c r="C25" s="8">
        <v>61</v>
      </c>
      <c r="D25" s="8">
        <v>75</v>
      </c>
      <c r="E25" s="8">
        <v>81</v>
      </c>
      <c r="F25" s="8">
        <v>76</v>
      </c>
      <c r="G25" s="8">
        <v>58</v>
      </c>
      <c r="H25" s="8">
        <v>67</v>
      </c>
      <c r="I25" s="8">
        <v>64</v>
      </c>
      <c r="J25" s="8">
        <v>106</v>
      </c>
      <c r="K25" s="8">
        <v>86</v>
      </c>
      <c r="N25" s="9" t="str">
        <f>B25</f>
        <v>Private</v>
      </c>
      <c r="O25" s="11">
        <f t="shared" ref="O25:W25" si="11">C25/C27</f>
        <v>2.4796747967479674E-2</v>
      </c>
      <c r="P25" s="11">
        <f t="shared" si="11"/>
        <v>3.0927835051546393E-2</v>
      </c>
      <c r="Q25" s="11">
        <f t="shared" si="11"/>
        <v>3.1431897555296857E-2</v>
      </c>
      <c r="R25" s="11">
        <f t="shared" si="11"/>
        <v>3.0558906312826699E-2</v>
      </c>
      <c r="S25" s="11">
        <f t="shared" si="11"/>
        <v>2.404643449419569E-2</v>
      </c>
      <c r="T25" s="11">
        <f t="shared" si="11"/>
        <v>2.5169045830202855E-2</v>
      </c>
      <c r="U25" s="11">
        <f t="shared" si="11"/>
        <v>2.5806451612903226E-2</v>
      </c>
      <c r="V25" s="11">
        <f t="shared" si="11"/>
        <v>4.6167247386759584E-2</v>
      </c>
      <c r="W25" s="11">
        <f t="shared" si="11"/>
        <v>3.722943722943723E-2</v>
      </c>
    </row>
    <row r="26" spans="2:23">
      <c r="B26" s="3" t="s">
        <v>115</v>
      </c>
      <c r="C26" s="8">
        <v>2357</v>
      </c>
      <c r="D26" s="8">
        <v>2309</v>
      </c>
      <c r="E26" s="8">
        <v>2448</v>
      </c>
      <c r="F26" s="8">
        <v>2355</v>
      </c>
      <c r="G26" s="8">
        <v>2302</v>
      </c>
      <c r="H26" s="8">
        <v>2483</v>
      </c>
      <c r="I26" s="8">
        <v>2328</v>
      </c>
      <c r="J26" s="8">
        <v>2113</v>
      </c>
      <c r="K26" s="8">
        <v>2163</v>
      </c>
      <c r="N26" s="9" t="str">
        <f>B26</f>
        <v>Public</v>
      </c>
      <c r="O26" s="11">
        <f t="shared" ref="O26:W26" si="12">C26/C27</f>
        <v>0.95813008130081301</v>
      </c>
      <c r="P26" s="11">
        <f t="shared" si="12"/>
        <v>0.95216494845360822</v>
      </c>
      <c r="Q26" s="11">
        <f t="shared" si="12"/>
        <v>0.94994179278230506</v>
      </c>
      <c r="R26" s="11">
        <f t="shared" si="12"/>
        <v>0.94692400482509043</v>
      </c>
      <c r="S26" s="11">
        <f t="shared" si="12"/>
        <v>0.95439469320066339</v>
      </c>
      <c r="T26" s="11">
        <f t="shared" si="12"/>
        <v>0.93275732531930877</v>
      </c>
      <c r="U26" s="11">
        <f t="shared" si="12"/>
        <v>0.93870967741935485</v>
      </c>
      <c r="V26" s="11">
        <f t="shared" si="12"/>
        <v>0.92029616724738672</v>
      </c>
      <c r="W26" s="11">
        <f t="shared" si="12"/>
        <v>0.9363636363636364</v>
      </c>
    </row>
    <row r="27" spans="2:23">
      <c r="B27" s="134" t="s">
        <v>196</v>
      </c>
      <c r="C27" s="135">
        <v>2460</v>
      </c>
      <c r="D27" s="135">
        <v>2425</v>
      </c>
      <c r="E27" s="135">
        <v>2577</v>
      </c>
      <c r="F27" s="135">
        <v>2487</v>
      </c>
      <c r="G27" s="135">
        <v>2412</v>
      </c>
      <c r="H27" s="135">
        <v>2662</v>
      </c>
      <c r="I27" s="135">
        <v>2480</v>
      </c>
      <c r="J27" s="135">
        <v>2296</v>
      </c>
      <c r="K27" s="135">
        <v>2310</v>
      </c>
    </row>
    <row r="28" spans="2:23">
      <c r="B28" s="132" t="s">
        <v>220</v>
      </c>
      <c r="C28" s="133"/>
      <c r="D28" s="133"/>
      <c r="E28" s="133"/>
      <c r="F28" s="133"/>
      <c r="G28" s="133"/>
      <c r="H28" s="133"/>
      <c r="I28" s="133"/>
      <c r="J28" s="133"/>
      <c r="K28" s="133"/>
      <c r="M28" s="1" t="s">
        <v>116</v>
      </c>
      <c r="N28" s="1" t="str">
        <f>B28</f>
        <v>Clallam-Jefferson-Kitsap</v>
      </c>
      <c r="O28" s="1" t="str">
        <f>$C$12</f>
        <v>2015-2016</v>
      </c>
      <c r="P28" s="1" t="str">
        <f>$D$12</f>
        <v>2016-2017</v>
      </c>
      <c r="Q28" s="1" t="str">
        <f>$E$12</f>
        <v>2017-2018</v>
      </c>
      <c r="R28" s="1" t="str">
        <f>$F$12</f>
        <v>2018-2019</v>
      </c>
      <c r="S28" s="1" t="str">
        <f>$G$12</f>
        <v>2019-2020</v>
      </c>
      <c r="T28" s="1" t="str">
        <f>$H$12</f>
        <v>2020-2021</v>
      </c>
      <c r="U28" s="1" t="str">
        <f>$I$12</f>
        <v>2021-2022</v>
      </c>
      <c r="V28" s="1" t="str">
        <f>$J$12</f>
        <v>2022-2023</v>
      </c>
      <c r="W28" s="1" t="str">
        <f>$K$12</f>
        <v>2023-2024</v>
      </c>
    </row>
    <row r="29" spans="2:23">
      <c r="B29" s="3" t="s">
        <v>113</v>
      </c>
      <c r="C29" s="8">
        <v>205</v>
      </c>
      <c r="D29" s="8">
        <v>209</v>
      </c>
      <c r="E29" s="8">
        <v>143</v>
      </c>
      <c r="F29" s="8">
        <v>149</v>
      </c>
      <c r="G29" s="8">
        <v>111</v>
      </c>
      <c r="H29" s="8">
        <v>313</v>
      </c>
      <c r="I29" s="8">
        <v>210</v>
      </c>
      <c r="J29" s="8">
        <v>211</v>
      </c>
      <c r="K29" s="8">
        <v>166</v>
      </c>
      <c r="N29" s="9" t="str">
        <f>B29</f>
        <v>Home-Based</v>
      </c>
      <c r="O29" s="11">
        <f t="shared" ref="O29:W29" si="13">C29/C32</f>
        <v>5.2510245901639344E-2</v>
      </c>
      <c r="P29" s="11">
        <f t="shared" si="13"/>
        <v>5.1912568306010931E-2</v>
      </c>
      <c r="Q29" s="11">
        <f t="shared" si="13"/>
        <v>3.4734029633228081E-2</v>
      </c>
      <c r="R29" s="11">
        <f t="shared" si="13"/>
        <v>3.8126919140225181E-2</v>
      </c>
      <c r="S29" s="11">
        <f t="shared" si="13"/>
        <v>2.9442970822281166E-2</v>
      </c>
      <c r="T29" s="11">
        <f t="shared" si="13"/>
        <v>8.297985153764581E-2</v>
      </c>
      <c r="U29" s="11">
        <f t="shared" si="13"/>
        <v>5.4235537190082644E-2</v>
      </c>
      <c r="V29" s="11">
        <f t="shared" si="13"/>
        <v>5.4227704960164484E-2</v>
      </c>
      <c r="W29" s="11">
        <f t="shared" si="13"/>
        <v>4.2916235780765255E-2</v>
      </c>
    </row>
    <row r="30" spans="2:23">
      <c r="B30" s="3" t="s">
        <v>114</v>
      </c>
      <c r="C30" s="8">
        <v>196</v>
      </c>
      <c r="D30" s="8">
        <v>209</v>
      </c>
      <c r="E30" s="8">
        <v>213</v>
      </c>
      <c r="F30" s="8">
        <v>189</v>
      </c>
      <c r="G30" s="8">
        <v>148</v>
      </c>
      <c r="H30" s="8">
        <v>153</v>
      </c>
      <c r="I30" s="8">
        <v>237</v>
      </c>
      <c r="J30" s="8">
        <v>222</v>
      </c>
      <c r="K30" s="8">
        <v>241</v>
      </c>
      <c r="N30" s="9" t="str">
        <f>B30</f>
        <v>Private</v>
      </c>
      <c r="O30" s="11">
        <f t="shared" ref="O30:W30" si="14">C30/C32</f>
        <v>5.0204918032786885E-2</v>
      </c>
      <c r="P30" s="11">
        <f t="shared" si="14"/>
        <v>5.1912568306010931E-2</v>
      </c>
      <c r="Q30" s="11">
        <f t="shared" si="14"/>
        <v>5.1736701481661401E-2</v>
      </c>
      <c r="R30" s="11">
        <f t="shared" si="14"/>
        <v>4.836233367451382E-2</v>
      </c>
      <c r="S30" s="11">
        <f t="shared" si="14"/>
        <v>3.9257294429708225E-2</v>
      </c>
      <c r="T30" s="11">
        <f t="shared" si="14"/>
        <v>4.0562036055143164E-2</v>
      </c>
      <c r="U30" s="11">
        <f t="shared" si="14"/>
        <v>6.1208677685950411E-2</v>
      </c>
      <c r="V30" s="11">
        <f t="shared" si="14"/>
        <v>5.7054741711642251E-2</v>
      </c>
      <c r="W30" s="11">
        <f t="shared" si="14"/>
        <v>6.2306101344364012E-2</v>
      </c>
    </row>
    <row r="31" spans="2:23">
      <c r="B31" s="3" t="s">
        <v>115</v>
      </c>
      <c r="C31" s="8">
        <v>3503</v>
      </c>
      <c r="D31" s="8">
        <v>3608</v>
      </c>
      <c r="E31" s="8">
        <v>3761</v>
      </c>
      <c r="F31" s="8">
        <v>3570</v>
      </c>
      <c r="G31" s="8">
        <v>3511</v>
      </c>
      <c r="H31" s="8">
        <v>3306</v>
      </c>
      <c r="I31" s="8">
        <v>3425</v>
      </c>
      <c r="J31" s="8">
        <v>3458</v>
      </c>
      <c r="K31" s="8">
        <v>3461</v>
      </c>
      <c r="N31" s="9" t="str">
        <f>B31</f>
        <v>Public</v>
      </c>
      <c r="O31" s="11">
        <f t="shared" ref="O31:W31" si="15">C31/C32</f>
        <v>0.89728483606557374</v>
      </c>
      <c r="P31" s="11">
        <f t="shared" si="15"/>
        <v>0.89617486338797814</v>
      </c>
      <c r="Q31" s="11">
        <f t="shared" si="15"/>
        <v>0.91352926888511055</v>
      </c>
      <c r="R31" s="11">
        <f t="shared" si="15"/>
        <v>0.91351074718526104</v>
      </c>
      <c r="S31" s="11">
        <f t="shared" si="15"/>
        <v>0.93129973474801064</v>
      </c>
      <c r="T31" s="11">
        <f t="shared" si="15"/>
        <v>0.87645811240721105</v>
      </c>
      <c r="U31" s="11">
        <f t="shared" si="15"/>
        <v>0.88455578512396693</v>
      </c>
      <c r="V31" s="11">
        <f t="shared" si="15"/>
        <v>0.88871755332819324</v>
      </c>
      <c r="W31" s="11">
        <f t="shared" si="15"/>
        <v>0.89477766287487071</v>
      </c>
    </row>
    <row r="32" spans="2:23">
      <c r="B32" s="134" t="s">
        <v>222</v>
      </c>
      <c r="C32" s="135">
        <v>3904</v>
      </c>
      <c r="D32" s="135">
        <v>4026</v>
      </c>
      <c r="E32" s="135">
        <v>4117</v>
      </c>
      <c r="F32" s="135">
        <v>3908</v>
      </c>
      <c r="G32" s="135">
        <v>3770</v>
      </c>
      <c r="H32" s="135">
        <v>3772</v>
      </c>
      <c r="I32" s="135">
        <v>3872</v>
      </c>
      <c r="J32" s="135">
        <v>3891</v>
      </c>
      <c r="K32" s="135">
        <v>3868</v>
      </c>
    </row>
    <row r="33" spans="2:23">
      <c r="B33" s="132" t="s">
        <v>6</v>
      </c>
      <c r="C33" s="133"/>
      <c r="D33" s="133"/>
      <c r="E33" s="133"/>
      <c r="F33" s="133"/>
      <c r="G33" s="133"/>
      <c r="H33" s="133"/>
      <c r="I33" s="133"/>
      <c r="J33" s="133"/>
      <c r="K33" s="133"/>
      <c r="M33" s="1" t="s">
        <v>116</v>
      </c>
      <c r="N33" s="1" t="str">
        <f>B33</f>
        <v>Clark</v>
      </c>
      <c r="O33" s="1" t="str">
        <f>$C$12</f>
        <v>2015-2016</v>
      </c>
      <c r="P33" s="1" t="str">
        <f>$D$12</f>
        <v>2016-2017</v>
      </c>
      <c r="Q33" s="1" t="str">
        <f>$E$12</f>
        <v>2017-2018</v>
      </c>
      <c r="R33" s="1" t="str">
        <f>$F$12</f>
        <v>2018-2019</v>
      </c>
      <c r="S33" s="1" t="str">
        <f>$G$12</f>
        <v>2019-2020</v>
      </c>
      <c r="T33" s="1" t="str">
        <f>$H$12</f>
        <v>2020-2021</v>
      </c>
      <c r="U33" s="1" t="str">
        <f>$I$12</f>
        <v>2021-2022</v>
      </c>
      <c r="V33" s="1" t="str">
        <f>$J$12</f>
        <v>2022-2023</v>
      </c>
      <c r="W33" s="1" t="str">
        <f>$K$12</f>
        <v>2023-2024</v>
      </c>
    </row>
    <row r="34" spans="2:23">
      <c r="B34" s="3" t="s">
        <v>113</v>
      </c>
      <c r="C34" s="8">
        <v>141</v>
      </c>
      <c r="D34" s="8">
        <v>158</v>
      </c>
      <c r="E34" s="8">
        <v>153</v>
      </c>
      <c r="F34" s="8">
        <v>154</v>
      </c>
      <c r="G34" s="8">
        <v>171</v>
      </c>
      <c r="H34" s="8">
        <v>491</v>
      </c>
      <c r="I34" s="8">
        <v>322</v>
      </c>
      <c r="J34" s="8">
        <v>269</v>
      </c>
      <c r="K34" s="8">
        <v>304</v>
      </c>
      <c r="N34" s="9" t="str">
        <f>B34</f>
        <v>Home-Based</v>
      </c>
      <c r="O34" s="11">
        <f t="shared" ref="O34:W34" si="16">C34/C37</f>
        <v>2.1914827479017719E-2</v>
      </c>
      <c r="P34" s="11">
        <f t="shared" si="16"/>
        <v>2.3603226770242007E-2</v>
      </c>
      <c r="Q34" s="11">
        <f t="shared" si="16"/>
        <v>2.2869955156950672E-2</v>
      </c>
      <c r="R34" s="11">
        <f t="shared" si="16"/>
        <v>2.3652280755644295E-2</v>
      </c>
      <c r="S34" s="11">
        <f t="shared" si="16"/>
        <v>2.6652119700748128E-2</v>
      </c>
      <c r="T34" s="11">
        <f t="shared" si="16"/>
        <v>7.9180777293984844E-2</v>
      </c>
      <c r="U34" s="11">
        <f t="shared" si="16"/>
        <v>5.3267162944582301E-2</v>
      </c>
      <c r="V34" s="11">
        <f t="shared" si="16"/>
        <v>4.4018982163312063E-2</v>
      </c>
      <c r="W34" s="11">
        <f t="shared" si="16"/>
        <v>5.0264550264550262E-2</v>
      </c>
    </row>
    <row r="35" spans="2:23">
      <c r="B35" s="3" t="s">
        <v>114</v>
      </c>
      <c r="C35" s="8">
        <v>266</v>
      </c>
      <c r="D35" s="8">
        <v>298</v>
      </c>
      <c r="E35" s="8">
        <v>279</v>
      </c>
      <c r="F35" s="8">
        <v>302</v>
      </c>
      <c r="G35" s="8">
        <v>294</v>
      </c>
      <c r="H35" s="8">
        <v>303</v>
      </c>
      <c r="I35" s="8">
        <v>362</v>
      </c>
      <c r="J35" s="8">
        <v>367</v>
      </c>
      <c r="K35" s="8">
        <v>387</v>
      </c>
      <c r="N35" s="9" t="str">
        <f>B35</f>
        <v>Private</v>
      </c>
      <c r="O35" s="11">
        <f t="shared" ref="O35:W35" si="17">C35/C37</f>
        <v>4.1342866024246194E-2</v>
      </c>
      <c r="P35" s="11">
        <f t="shared" si="17"/>
        <v>4.4517478338810874E-2</v>
      </c>
      <c r="Q35" s="11">
        <f t="shared" si="17"/>
        <v>4.1704035874439459E-2</v>
      </c>
      <c r="R35" s="11">
        <f t="shared" si="17"/>
        <v>4.63830440792505E-2</v>
      </c>
      <c r="S35" s="11">
        <f t="shared" si="17"/>
        <v>4.5822942643391519E-2</v>
      </c>
      <c r="T35" s="11">
        <f t="shared" si="17"/>
        <v>4.8863086598935658E-2</v>
      </c>
      <c r="U35" s="11">
        <f t="shared" si="17"/>
        <v>5.9884201819685692E-2</v>
      </c>
      <c r="V35" s="11">
        <f t="shared" si="17"/>
        <v>6.0055637375225006E-2</v>
      </c>
      <c r="W35" s="11">
        <f t="shared" si="17"/>
        <v>6.3988095238095233E-2</v>
      </c>
    </row>
    <row r="36" spans="2:23">
      <c r="B36" s="3" t="s">
        <v>115</v>
      </c>
      <c r="C36" s="8">
        <v>6027</v>
      </c>
      <c r="D36" s="8">
        <v>6238</v>
      </c>
      <c r="E36" s="8">
        <v>6258</v>
      </c>
      <c r="F36" s="8">
        <v>6055</v>
      </c>
      <c r="G36" s="8">
        <v>5951</v>
      </c>
      <c r="H36" s="8">
        <v>5407</v>
      </c>
      <c r="I36" s="8">
        <v>5361</v>
      </c>
      <c r="J36" s="8">
        <v>5475</v>
      </c>
      <c r="K36" s="8">
        <v>5357</v>
      </c>
      <c r="N36" s="9" t="str">
        <f>B36</f>
        <v>Public</v>
      </c>
      <c r="O36" s="11">
        <f t="shared" ref="O36:T36" si="18">C36/C37</f>
        <v>0.93674230649673607</v>
      </c>
      <c r="P36" s="11">
        <f t="shared" si="18"/>
        <v>0.93187929489094712</v>
      </c>
      <c r="Q36" s="11">
        <f t="shared" si="18"/>
        <v>0.93542600896860983</v>
      </c>
      <c r="R36" s="11">
        <f t="shared" si="18"/>
        <v>0.92996467516510517</v>
      </c>
      <c r="S36" s="11">
        <f t="shared" si="18"/>
        <v>0.9275249376558603</v>
      </c>
      <c r="T36" s="11">
        <f t="shared" si="18"/>
        <v>0.87195613610707945</v>
      </c>
      <c r="U36" s="11">
        <f>I36/I37</f>
        <v>0.88684863523573199</v>
      </c>
      <c r="V36" s="11">
        <f>J36/J37</f>
        <v>0.89592538046146297</v>
      </c>
      <c r="W36" s="11">
        <f>K36/K37</f>
        <v>0.88574735449735453</v>
      </c>
    </row>
    <row r="37" spans="2:23">
      <c r="B37" s="134" t="s">
        <v>119</v>
      </c>
      <c r="C37" s="135">
        <v>6434</v>
      </c>
      <c r="D37" s="135">
        <v>6694</v>
      </c>
      <c r="E37" s="135">
        <v>6690</v>
      </c>
      <c r="F37" s="135">
        <v>6511</v>
      </c>
      <c r="G37" s="135">
        <v>6416</v>
      </c>
      <c r="H37" s="135">
        <v>6201</v>
      </c>
      <c r="I37" s="135">
        <v>6045</v>
      </c>
      <c r="J37" s="135">
        <v>6111</v>
      </c>
      <c r="K37" s="135">
        <v>6048</v>
      </c>
    </row>
    <row r="38" spans="2:23">
      <c r="B38" s="132" t="s">
        <v>17</v>
      </c>
      <c r="C38" s="133"/>
      <c r="D38" s="133"/>
      <c r="E38" s="133"/>
      <c r="F38" s="133"/>
      <c r="G38" s="133"/>
      <c r="H38" s="133"/>
      <c r="I38" s="133"/>
      <c r="J38" s="133"/>
      <c r="K38" s="133"/>
      <c r="M38" s="1" t="s">
        <v>116</v>
      </c>
      <c r="N38" s="1" t="str">
        <f>B38</f>
        <v>King</v>
      </c>
      <c r="O38" s="1" t="str">
        <f>$C$12</f>
        <v>2015-2016</v>
      </c>
      <c r="P38" s="1" t="str">
        <f>$D$12</f>
        <v>2016-2017</v>
      </c>
      <c r="Q38" s="1" t="str">
        <f>$E$12</f>
        <v>2017-2018</v>
      </c>
      <c r="R38" s="1" t="str">
        <f>$F$12</f>
        <v>2018-2019</v>
      </c>
      <c r="S38" s="1" t="str">
        <f>$G$12</f>
        <v>2019-2020</v>
      </c>
      <c r="T38" s="1" t="str">
        <f>$H$12</f>
        <v>2020-2021</v>
      </c>
      <c r="U38" s="1" t="str">
        <f>$I$12</f>
        <v>2021-2022</v>
      </c>
      <c r="V38" s="1" t="str">
        <f>$J$12</f>
        <v>2022-2023</v>
      </c>
      <c r="W38" s="1" t="str">
        <f>$K$12</f>
        <v>2023-2024</v>
      </c>
    </row>
    <row r="39" spans="2:23">
      <c r="B39" s="3" t="s">
        <v>113</v>
      </c>
      <c r="C39" s="8">
        <v>430</v>
      </c>
      <c r="D39" s="8">
        <v>390</v>
      </c>
      <c r="E39" s="8">
        <v>389</v>
      </c>
      <c r="F39" s="8">
        <v>402</v>
      </c>
      <c r="G39" s="8">
        <v>400</v>
      </c>
      <c r="H39" s="8">
        <v>768</v>
      </c>
      <c r="I39" s="8">
        <v>607</v>
      </c>
      <c r="J39" s="8">
        <v>519</v>
      </c>
      <c r="K39" s="8">
        <v>461</v>
      </c>
      <c r="N39" s="9" t="str">
        <f>B39</f>
        <v>Home-Based</v>
      </c>
      <c r="O39" s="11">
        <f t="shared" ref="O39:W39" si="19">C39/C42</f>
        <v>1.6963863026668771E-2</v>
      </c>
      <c r="P39" s="11">
        <f t="shared" si="19"/>
        <v>1.4666064981949459E-2</v>
      </c>
      <c r="Q39" s="11">
        <f t="shared" si="19"/>
        <v>1.4383435015714549E-2</v>
      </c>
      <c r="R39" s="11">
        <f t="shared" si="19"/>
        <v>1.4898269280658192E-2</v>
      </c>
      <c r="S39" s="11">
        <f t="shared" si="19"/>
        <v>1.5482272797646695E-2</v>
      </c>
      <c r="T39" s="11">
        <f t="shared" si="19"/>
        <v>3.0325765054294174E-2</v>
      </c>
      <c r="U39" s="11">
        <f t="shared" si="19"/>
        <v>2.4527234524001941E-2</v>
      </c>
      <c r="V39" s="11">
        <f t="shared" si="19"/>
        <v>2.0681410639569634E-2</v>
      </c>
      <c r="W39" s="11">
        <f t="shared" si="19"/>
        <v>1.8472511620451996E-2</v>
      </c>
    </row>
    <row r="40" spans="2:23">
      <c r="B40" s="3" t="s">
        <v>114</v>
      </c>
      <c r="C40" s="8">
        <v>2678</v>
      </c>
      <c r="D40" s="8">
        <v>2818</v>
      </c>
      <c r="E40" s="8">
        <v>2809</v>
      </c>
      <c r="F40" s="8">
        <v>2936</v>
      </c>
      <c r="G40" s="8">
        <v>2448</v>
      </c>
      <c r="H40" s="8">
        <v>2455</v>
      </c>
      <c r="I40" s="8">
        <v>2924</v>
      </c>
      <c r="J40" s="8">
        <v>3017</v>
      </c>
      <c r="K40" s="8">
        <v>2973</v>
      </c>
      <c r="N40" s="9" t="str">
        <f>B40</f>
        <v>Private</v>
      </c>
      <c r="O40" s="11">
        <f t="shared" ref="O40:W40" si="20">C40/C42</f>
        <v>0.10564936089632318</v>
      </c>
      <c r="P40" s="11">
        <f t="shared" si="20"/>
        <v>0.10597172081829122</v>
      </c>
      <c r="Q40" s="11">
        <f t="shared" si="20"/>
        <v>0.10386393048622666</v>
      </c>
      <c r="R40" s="11">
        <f t="shared" si="20"/>
        <v>0.10880925026868769</v>
      </c>
      <c r="S40" s="11">
        <f t="shared" si="20"/>
        <v>9.4751509521597777E-2</v>
      </c>
      <c r="T40" s="11">
        <f t="shared" si="20"/>
        <v>9.6939782823297141E-2</v>
      </c>
      <c r="U40" s="11">
        <f t="shared" si="20"/>
        <v>0.11815096169387425</v>
      </c>
      <c r="V40" s="11">
        <f t="shared" si="20"/>
        <v>0.12022315202231521</v>
      </c>
      <c r="W40" s="11">
        <f t="shared" si="20"/>
        <v>0.11912966821606026</v>
      </c>
    </row>
    <row r="41" spans="2:23">
      <c r="B41" s="3" t="s">
        <v>115</v>
      </c>
      <c r="C41" s="8">
        <v>22240</v>
      </c>
      <c r="D41" s="8">
        <v>23384</v>
      </c>
      <c r="E41" s="8">
        <v>23847</v>
      </c>
      <c r="F41" s="8">
        <v>23645</v>
      </c>
      <c r="G41" s="8">
        <v>22988</v>
      </c>
      <c r="H41" s="8">
        <v>22102</v>
      </c>
      <c r="I41" s="8">
        <v>21217</v>
      </c>
      <c r="J41" s="8">
        <v>21559</v>
      </c>
      <c r="K41" s="8">
        <v>21522</v>
      </c>
      <c r="N41" s="9" t="str">
        <f>B41</f>
        <v>Public</v>
      </c>
      <c r="O41" s="11">
        <f t="shared" ref="O41:W41" si="21">C41/C42</f>
        <v>0.8773867760770081</v>
      </c>
      <c r="P41" s="11">
        <f t="shared" si="21"/>
        <v>0.87936221419975935</v>
      </c>
      <c r="Q41" s="11">
        <f t="shared" si="21"/>
        <v>0.88175263449805874</v>
      </c>
      <c r="R41" s="11">
        <f t="shared" si="21"/>
        <v>0.87629248045065411</v>
      </c>
      <c r="S41" s="11">
        <f t="shared" si="21"/>
        <v>0.88976621768075559</v>
      </c>
      <c r="T41" s="11">
        <f t="shared" si="21"/>
        <v>0.87273445212240863</v>
      </c>
      <c r="U41" s="11">
        <f t="shared" si="21"/>
        <v>0.85732180378212386</v>
      </c>
      <c r="V41" s="11">
        <f t="shared" si="21"/>
        <v>0.85909543733811511</v>
      </c>
      <c r="W41" s="11">
        <f t="shared" si="21"/>
        <v>0.86239782016348776</v>
      </c>
    </row>
    <row r="42" spans="2:23">
      <c r="B42" s="134" t="s">
        <v>120</v>
      </c>
      <c r="C42" s="135">
        <v>25348</v>
      </c>
      <c r="D42" s="135">
        <v>26592</v>
      </c>
      <c r="E42" s="135">
        <v>27045</v>
      </c>
      <c r="F42" s="135">
        <v>26983</v>
      </c>
      <c r="G42" s="135">
        <v>25836</v>
      </c>
      <c r="H42" s="135">
        <v>25325</v>
      </c>
      <c r="I42" s="135">
        <v>24748</v>
      </c>
      <c r="J42" s="135">
        <v>25095</v>
      </c>
      <c r="K42" s="135">
        <v>24956</v>
      </c>
    </row>
    <row r="43" spans="2:23">
      <c r="B43" s="132" t="s">
        <v>184</v>
      </c>
      <c r="C43" s="133"/>
      <c r="D43" s="133"/>
      <c r="E43" s="133"/>
      <c r="F43" s="133"/>
      <c r="G43" s="133"/>
      <c r="H43" s="133"/>
      <c r="I43" s="133"/>
      <c r="J43" s="133"/>
      <c r="K43" s="133"/>
      <c r="M43" s="1" t="s">
        <v>116</v>
      </c>
      <c r="N43" s="1" t="str">
        <f>B43</f>
        <v>NE WA (Ferry, Stevens, Lincoln, Pend Orielle)</v>
      </c>
      <c r="O43" s="1" t="str">
        <f>$C$12</f>
        <v>2015-2016</v>
      </c>
      <c r="P43" s="1" t="str">
        <f>$D$12</f>
        <v>2016-2017</v>
      </c>
      <c r="Q43" s="1" t="str">
        <f>$E$12</f>
        <v>2017-2018</v>
      </c>
      <c r="R43" s="1" t="str">
        <f>$F$12</f>
        <v>2018-2019</v>
      </c>
      <c r="S43" s="1" t="str">
        <f>$G$12</f>
        <v>2019-2020</v>
      </c>
      <c r="T43" s="1" t="str">
        <f>$H$12</f>
        <v>2020-2021</v>
      </c>
      <c r="U43" s="1" t="str">
        <f>$I$12</f>
        <v>2021-2022</v>
      </c>
      <c r="V43" s="1" t="str">
        <f>$J$12</f>
        <v>2022-2023</v>
      </c>
      <c r="W43" s="1" t="str">
        <f>$K$12</f>
        <v>2023-2024</v>
      </c>
    </row>
    <row r="44" spans="2:23">
      <c r="B44" s="3" t="s">
        <v>113</v>
      </c>
      <c r="C44" s="8">
        <v>32</v>
      </c>
      <c r="D44" s="8">
        <v>23</v>
      </c>
      <c r="E44" s="8">
        <v>34</v>
      </c>
      <c r="F44" s="8">
        <v>37</v>
      </c>
      <c r="G44" s="8">
        <v>34</v>
      </c>
      <c r="H44" s="8">
        <v>80</v>
      </c>
      <c r="I44" s="8">
        <v>78</v>
      </c>
      <c r="J44" s="8">
        <v>59</v>
      </c>
      <c r="K44" s="8">
        <v>59</v>
      </c>
      <c r="N44" s="9" t="str">
        <f>B44</f>
        <v>Home-Based</v>
      </c>
      <c r="O44" s="11">
        <f t="shared" ref="O44:W44" si="22">C44/C47</f>
        <v>4.0455120101137804E-2</v>
      </c>
      <c r="P44" s="11">
        <f t="shared" si="22"/>
        <v>2.6106696935300794E-2</v>
      </c>
      <c r="Q44" s="11">
        <f t="shared" si="22"/>
        <v>4.0718562874251497E-2</v>
      </c>
      <c r="R44" s="11">
        <f t="shared" si="22"/>
        <v>4.1294642857142856E-2</v>
      </c>
      <c r="S44" s="11">
        <f t="shared" si="22"/>
        <v>4.1615667074663402E-2</v>
      </c>
      <c r="T44" s="11">
        <f t="shared" si="22"/>
        <v>8.2987551867219914E-2</v>
      </c>
      <c r="U44" s="11">
        <f t="shared" si="22"/>
        <v>8.5808580858085806E-2</v>
      </c>
      <c r="V44" s="11">
        <f t="shared" si="22"/>
        <v>6.310160427807486E-2</v>
      </c>
      <c r="W44" s="11">
        <f t="shared" si="22"/>
        <v>6.0574948665297744E-2</v>
      </c>
    </row>
    <row r="45" spans="2:23">
      <c r="B45" s="3" t="s">
        <v>114</v>
      </c>
      <c r="C45" s="8">
        <v>16</v>
      </c>
      <c r="D45" s="8">
        <v>19</v>
      </c>
      <c r="E45" s="8">
        <v>17</v>
      </c>
      <c r="F45" s="8">
        <v>15</v>
      </c>
      <c r="G45" s="8">
        <v>17</v>
      </c>
      <c r="H45" s="8">
        <v>18</v>
      </c>
      <c r="I45" s="8">
        <v>31</v>
      </c>
      <c r="J45" s="8">
        <v>15</v>
      </c>
      <c r="K45" s="8">
        <v>17</v>
      </c>
      <c r="N45" s="9" t="str">
        <f>B45</f>
        <v>Private</v>
      </c>
      <c r="O45" s="11">
        <f t="shared" ref="O45:W45" si="23">C45/C47</f>
        <v>2.0227560050568902E-2</v>
      </c>
      <c r="P45" s="11">
        <f t="shared" si="23"/>
        <v>2.1566401816118047E-2</v>
      </c>
      <c r="Q45" s="11">
        <f t="shared" si="23"/>
        <v>2.0359281437125749E-2</v>
      </c>
      <c r="R45" s="11">
        <f t="shared" si="23"/>
        <v>1.6741071428571428E-2</v>
      </c>
      <c r="S45" s="11">
        <f t="shared" si="23"/>
        <v>2.0807833537331701E-2</v>
      </c>
      <c r="T45" s="11">
        <f t="shared" si="23"/>
        <v>1.8672199170124481E-2</v>
      </c>
      <c r="U45" s="11">
        <f t="shared" si="23"/>
        <v>3.4103410341034104E-2</v>
      </c>
      <c r="V45" s="11">
        <f t="shared" si="23"/>
        <v>1.6042780748663103E-2</v>
      </c>
      <c r="W45" s="11">
        <f t="shared" si="23"/>
        <v>1.7453798767967144E-2</v>
      </c>
    </row>
    <row r="46" spans="2:23">
      <c r="B46" s="3" t="s">
        <v>115</v>
      </c>
      <c r="C46" s="8">
        <v>743</v>
      </c>
      <c r="D46" s="8">
        <v>839</v>
      </c>
      <c r="E46" s="8">
        <v>784</v>
      </c>
      <c r="F46" s="8">
        <v>844</v>
      </c>
      <c r="G46" s="8">
        <v>766</v>
      </c>
      <c r="H46" s="8">
        <v>866</v>
      </c>
      <c r="I46" s="8">
        <v>800</v>
      </c>
      <c r="J46" s="8">
        <v>861</v>
      </c>
      <c r="K46" s="8">
        <v>898</v>
      </c>
      <c r="N46" s="9" t="str">
        <f>B46</f>
        <v>Public</v>
      </c>
      <c r="O46" s="11">
        <f t="shared" ref="O46:W46" si="24">C46/C47</f>
        <v>0.93931731984829325</v>
      </c>
      <c r="P46" s="11">
        <f t="shared" si="24"/>
        <v>0.9523269012485811</v>
      </c>
      <c r="Q46" s="11">
        <f t="shared" si="24"/>
        <v>0.93892215568862281</v>
      </c>
      <c r="R46" s="11">
        <f t="shared" si="24"/>
        <v>0.9419642857142857</v>
      </c>
      <c r="S46" s="11">
        <f t="shared" si="24"/>
        <v>0.93757649938800491</v>
      </c>
      <c r="T46" s="11">
        <f t="shared" si="24"/>
        <v>0.89834024896265563</v>
      </c>
      <c r="U46" s="11">
        <f t="shared" si="24"/>
        <v>0.88008800880088012</v>
      </c>
      <c r="V46" s="11">
        <f t="shared" si="24"/>
        <v>0.92085561497326207</v>
      </c>
      <c r="W46" s="11">
        <f t="shared" si="24"/>
        <v>0.92197125256673507</v>
      </c>
    </row>
    <row r="47" spans="2:23">
      <c r="B47" s="134" t="s">
        <v>197</v>
      </c>
      <c r="C47" s="135">
        <v>791</v>
      </c>
      <c r="D47" s="135">
        <v>881</v>
      </c>
      <c r="E47" s="135">
        <v>835</v>
      </c>
      <c r="F47" s="135">
        <v>896</v>
      </c>
      <c r="G47" s="135">
        <v>817</v>
      </c>
      <c r="H47" s="135">
        <v>964</v>
      </c>
      <c r="I47" s="135">
        <v>909</v>
      </c>
      <c r="J47" s="135">
        <v>935</v>
      </c>
      <c r="K47" s="135">
        <v>974</v>
      </c>
      <c r="M47" s="1"/>
      <c r="N47" s="1"/>
      <c r="O47" s="1"/>
      <c r="P47" s="1"/>
      <c r="Q47" s="1"/>
      <c r="R47" s="1"/>
      <c r="S47" s="1"/>
      <c r="T47" s="1"/>
      <c r="U47" s="1"/>
      <c r="V47" s="1"/>
      <c r="W47" s="1"/>
    </row>
    <row r="48" spans="2:23">
      <c r="B48" s="132" t="s">
        <v>27</v>
      </c>
      <c r="C48" s="133"/>
      <c r="D48" s="133"/>
      <c r="E48" s="133"/>
      <c r="F48" s="133"/>
      <c r="G48" s="133"/>
      <c r="H48" s="133"/>
      <c r="I48" s="133"/>
      <c r="J48" s="133"/>
      <c r="K48" s="133"/>
      <c r="M48" s="1" t="s">
        <v>116</v>
      </c>
      <c r="N48" s="1" t="str">
        <f>B48</f>
        <v>Pierce</v>
      </c>
      <c r="O48" s="1" t="str">
        <f>$C$12</f>
        <v>2015-2016</v>
      </c>
      <c r="P48" s="1" t="str">
        <f>$D$12</f>
        <v>2016-2017</v>
      </c>
      <c r="Q48" s="1" t="str">
        <f>$E$12</f>
        <v>2017-2018</v>
      </c>
      <c r="R48" s="1" t="str">
        <f>$F$12</f>
        <v>2018-2019</v>
      </c>
      <c r="S48" s="1" t="str">
        <f>$G$12</f>
        <v>2019-2020</v>
      </c>
      <c r="T48" s="1" t="str">
        <f>$H$12</f>
        <v>2020-2021</v>
      </c>
      <c r="U48" s="1" t="str">
        <f>$I$12</f>
        <v>2021-2022</v>
      </c>
      <c r="V48" s="1" t="str">
        <f>$J$12</f>
        <v>2022-2023</v>
      </c>
      <c r="W48" s="1" t="str">
        <f>$K$12</f>
        <v>2023-2024</v>
      </c>
    </row>
    <row r="49" spans="2:23">
      <c r="B49" s="3" t="s">
        <v>113</v>
      </c>
      <c r="C49" s="8">
        <v>278</v>
      </c>
      <c r="D49" s="8">
        <v>292</v>
      </c>
      <c r="E49" s="8">
        <v>300</v>
      </c>
      <c r="F49" s="8">
        <v>288</v>
      </c>
      <c r="G49" s="8">
        <v>279</v>
      </c>
      <c r="H49" s="8">
        <v>606</v>
      </c>
      <c r="I49" s="8">
        <v>481</v>
      </c>
      <c r="J49" s="8">
        <v>413</v>
      </c>
      <c r="K49" s="8">
        <v>376</v>
      </c>
      <c r="N49" s="9" t="str">
        <f>B49</f>
        <v>Home-Based</v>
      </c>
      <c r="O49" s="11">
        <f t="shared" ref="O49:W49" si="25">C49/C52</f>
        <v>2.5146992311171415E-2</v>
      </c>
      <c r="P49" s="11">
        <f t="shared" si="25"/>
        <v>2.5331829617419969E-2</v>
      </c>
      <c r="Q49" s="11">
        <f t="shared" si="25"/>
        <v>2.5804231894030621E-2</v>
      </c>
      <c r="R49" s="11">
        <f t="shared" si="25"/>
        <v>2.4693475092171825E-2</v>
      </c>
      <c r="S49" s="11">
        <f t="shared" si="25"/>
        <v>2.4714323677916556E-2</v>
      </c>
      <c r="T49" s="11">
        <f t="shared" si="25"/>
        <v>5.4344901802528919E-2</v>
      </c>
      <c r="U49" s="11">
        <f t="shared" si="25"/>
        <v>4.3628117913832198E-2</v>
      </c>
      <c r="V49" s="11">
        <f t="shared" si="25"/>
        <v>3.6714374611076538E-2</v>
      </c>
      <c r="W49" s="11">
        <f t="shared" si="25"/>
        <v>3.2630391391130782E-2</v>
      </c>
    </row>
    <row r="50" spans="2:23">
      <c r="B50" s="3" t="s">
        <v>114</v>
      </c>
      <c r="C50" s="8">
        <v>595</v>
      </c>
      <c r="D50" s="8">
        <v>579</v>
      </c>
      <c r="E50" s="8">
        <v>539</v>
      </c>
      <c r="F50" s="8">
        <v>586</v>
      </c>
      <c r="G50" s="8">
        <v>477</v>
      </c>
      <c r="H50" s="8">
        <v>506</v>
      </c>
      <c r="I50" s="8">
        <v>680</v>
      </c>
      <c r="J50" s="8">
        <v>664</v>
      </c>
      <c r="K50" s="8">
        <v>703</v>
      </c>
      <c r="N50" s="9" t="str">
        <f>B50</f>
        <v>Private</v>
      </c>
      <c r="O50" s="11">
        <f t="shared" ref="O50:W50" si="26">C50/C52</f>
        <v>5.3821800090456805E-2</v>
      </c>
      <c r="P50" s="11">
        <f t="shared" si="26"/>
        <v>5.0229895029062201E-2</v>
      </c>
      <c r="Q50" s="11">
        <f t="shared" si="26"/>
        <v>4.636160330294168E-2</v>
      </c>
      <c r="R50" s="11">
        <f t="shared" si="26"/>
        <v>5.0244362513932952E-2</v>
      </c>
      <c r="S50" s="11">
        <f t="shared" si="26"/>
        <v>4.2253521126760563E-2</v>
      </c>
      <c r="T50" s="11">
        <f t="shared" si="26"/>
        <v>4.5377096224553853E-2</v>
      </c>
      <c r="U50" s="11">
        <f t="shared" si="26"/>
        <v>6.1678004535147393E-2</v>
      </c>
      <c r="V50" s="11">
        <f t="shared" si="26"/>
        <v>5.9027469108365191E-2</v>
      </c>
      <c r="W50" s="11">
        <f t="shared" si="26"/>
        <v>6.1008417946715264E-2</v>
      </c>
    </row>
    <row r="51" spans="2:23">
      <c r="B51" s="3" t="s">
        <v>115</v>
      </c>
      <c r="C51" s="8">
        <v>10182</v>
      </c>
      <c r="D51" s="8">
        <v>10656</v>
      </c>
      <c r="E51" s="8">
        <v>10787</v>
      </c>
      <c r="F51" s="8">
        <v>10789</v>
      </c>
      <c r="G51" s="8">
        <v>10533</v>
      </c>
      <c r="H51" s="8">
        <v>10039</v>
      </c>
      <c r="I51" s="8">
        <v>9864</v>
      </c>
      <c r="J51" s="8">
        <v>10172</v>
      </c>
      <c r="K51" s="8">
        <v>10444</v>
      </c>
      <c r="N51" s="9" t="str">
        <f>B51</f>
        <v>Public</v>
      </c>
      <c r="O51" s="11">
        <f t="shared" ref="O51:W51" si="27">C51/C52</f>
        <v>0.92103120759837176</v>
      </c>
      <c r="P51" s="11">
        <f t="shared" si="27"/>
        <v>0.92443827535351786</v>
      </c>
      <c r="Q51" s="11">
        <f t="shared" si="27"/>
        <v>0.92783416480302772</v>
      </c>
      <c r="R51" s="11">
        <f t="shared" si="27"/>
        <v>0.92506216239389527</v>
      </c>
      <c r="S51" s="11">
        <f t="shared" si="27"/>
        <v>0.9330321551953229</v>
      </c>
      <c r="T51" s="11">
        <f t="shared" si="27"/>
        <v>0.90027800197291719</v>
      </c>
      <c r="U51" s="11">
        <f t="shared" si="27"/>
        <v>0.89469387755102037</v>
      </c>
      <c r="V51" s="11">
        <f t="shared" si="27"/>
        <v>0.90425815628055828</v>
      </c>
      <c r="W51" s="11">
        <f t="shared" si="27"/>
        <v>0.90636119066215393</v>
      </c>
    </row>
    <row r="52" spans="2:23">
      <c r="B52" s="134" t="s">
        <v>121</v>
      </c>
      <c r="C52" s="135">
        <v>11055</v>
      </c>
      <c r="D52" s="135">
        <v>11527</v>
      </c>
      <c r="E52" s="135">
        <v>11626</v>
      </c>
      <c r="F52" s="135">
        <v>11663</v>
      </c>
      <c r="G52" s="135">
        <v>11289</v>
      </c>
      <c r="H52" s="135">
        <v>11151</v>
      </c>
      <c r="I52" s="135">
        <v>11025</v>
      </c>
      <c r="J52" s="135">
        <v>11249</v>
      </c>
      <c r="K52" s="135">
        <v>11523</v>
      </c>
      <c r="M52" s="1"/>
      <c r="N52" s="1"/>
      <c r="O52" s="1"/>
      <c r="P52" s="1"/>
      <c r="Q52" s="1"/>
      <c r="R52" s="1"/>
      <c r="S52" s="1"/>
      <c r="T52" s="1"/>
      <c r="U52" s="1"/>
      <c r="V52" s="1"/>
      <c r="W52" s="1"/>
    </row>
    <row r="53" spans="2:23">
      <c r="B53" s="132" t="s">
        <v>224</v>
      </c>
      <c r="C53" s="133"/>
      <c r="D53" s="133"/>
      <c r="E53" s="133"/>
      <c r="F53" s="133"/>
      <c r="G53" s="133"/>
      <c r="H53" s="133"/>
      <c r="I53" s="133"/>
      <c r="J53" s="133"/>
      <c r="K53" s="133"/>
      <c r="M53" s="1" t="s">
        <v>116</v>
      </c>
      <c r="N53" s="1" t="str">
        <f>B53</f>
        <v>Rural SW WA (Cowlitz-Grays Harbor -Lewis - Mason -Pacific-Wahkiakum)</v>
      </c>
      <c r="O53" s="1" t="str">
        <f>$C$12</f>
        <v>2015-2016</v>
      </c>
      <c r="P53" s="1" t="str">
        <f>$D$12</f>
        <v>2016-2017</v>
      </c>
      <c r="Q53" s="1" t="str">
        <f>$E$12</f>
        <v>2017-2018</v>
      </c>
      <c r="R53" s="1" t="str">
        <f>$F$12</f>
        <v>2018-2019</v>
      </c>
      <c r="S53" s="1" t="str">
        <f>$G$12</f>
        <v>2019-2020</v>
      </c>
      <c r="T53" s="1" t="str">
        <f>$H$12</f>
        <v>2020-2021</v>
      </c>
      <c r="U53" s="1" t="str">
        <f>$I$12</f>
        <v>2021-2022</v>
      </c>
      <c r="V53" s="1" t="str">
        <f>$J$12</f>
        <v>2022-2023</v>
      </c>
      <c r="W53" s="1" t="str">
        <f>$K$12</f>
        <v>2023-2024</v>
      </c>
    </row>
    <row r="54" spans="2:23">
      <c r="B54" s="3" t="s">
        <v>113</v>
      </c>
      <c r="C54" s="8">
        <v>137</v>
      </c>
      <c r="D54" s="8">
        <v>146</v>
      </c>
      <c r="E54" s="8">
        <v>148</v>
      </c>
      <c r="F54" s="8">
        <v>165</v>
      </c>
      <c r="G54" s="8">
        <v>132</v>
      </c>
      <c r="H54" s="8">
        <v>276</v>
      </c>
      <c r="I54" s="8">
        <v>234</v>
      </c>
      <c r="J54" s="8">
        <v>212</v>
      </c>
      <c r="K54" s="8">
        <v>190</v>
      </c>
      <c r="N54" s="9" t="str">
        <f>B54</f>
        <v>Home-Based</v>
      </c>
      <c r="O54" s="11">
        <f t="shared" ref="O54:W54" si="28">C54/C57</f>
        <v>3.3694048204623711E-2</v>
      </c>
      <c r="P54" s="11">
        <f t="shared" si="28"/>
        <v>3.5231660231660231E-2</v>
      </c>
      <c r="Q54" s="11">
        <f t="shared" si="28"/>
        <v>3.4291010194624653E-2</v>
      </c>
      <c r="R54" s="11">
        <f t="shared" si="28"/>
        <v>3.7922316708802577E-2</v>
      </c>
      <c r="S54" s="11">
        <f t="shared" si="28"/>
        <v>3.04077401520387E-2</v>
      </c>
      <c r="T54" s="11">
        <f t="shared" si="28"/>
        <v>6.433566433566433E-2</v>
      </c>
      <c r="U54" s="11">
        <f t="shared" si="28"/>
        <v>5.6453558504221957E-2</v>
      </c>
      <c r="V54" s="11">
        <f t="shared" si="28"/>
        <v>4.9279404927940494E-2</v>
      </c>
      <c r="W54" s="11">
        <f t="shared" si="28"/>
        <v>4.5508982035928146E-2</v>
      </c>
    </row>
    <row r="55" spans="2:23">
      <c r="B55" s="3" t="s">
        <v>114</v>
      </c>
      <c r="C55" s="8">
        <v>97</v>
      </c>
      <c r="D55" s="8">
        <v>105</v>
      </c>
      <c r="E55" s="8">
        <v>86</v>
      </c>
      <c r="F55" s="8">
        <v>126</v>
      </c>
      <c r="G55" s="8">
        <v>81</v>
      </c>
      <c r="H55" s="8">
        <v>80</v>
      </c>
      <c r="I55" s="8">
        <v>97</v>
      </c>
      <c r="J55" s="8">
        <v>136</v>
      </c>
      <c r="K55" s="8">
        <v>123</v>
      </c>
      <c r="N55" s="9" t="str">
        <f>B55</f>
        <v>Private</v>
      </c>
      <c r="O55" s="11">
        <f t="shared" ref="O55:W55" si="29">C55/C57</f>
        <v>2.3856369896704376E-2</v>
      </c>
      <c r="P55" s="11">
        <f t="shared" si="29"/>
        <v>2.5337837837837839E-2</v>
      </c>
      <c r="Q55" s="11">
        <f t="shared" si="29"/>
        <v>1.9925857275254866E-2</v>
      </c>
      <c r="R55" s="11">
        <f t="shared" si="29"/>
        <v>2.8958860032176511E-2</v>
      </c>
      <c r="S55" s="11">
        <f t="shared" si="29"/>
        <v>1.8659295093296474E-2</v>
      </c>
      <c r="T55" s="11">
        <f t="shared" si="29"/>
        <v>1.8648018648018648E-2</v>
      </c>
      <c r="U55" s="11">
        <f t="shared" si="29"/>
        <v>2.3401688781664657E-2</v>
      </c>
      <c r="V55" s="11">
        <f t="shared" si="29"/>
        <v>3.1613203161320318E-2</v>
      </c>
      <c r="W55" s="11">
        <f t="shared" si="29"/>
        <v>2.9461077844311376E-2</v>
      </c>
    </row>
    <row r="56" spans="2:23">
      <c r="B56" s="3" t="s">
        <v>115</v>
      </c>
      <c r="C56" s="8">
        <v>3832</v>
      </c>
      <c r="D56" s="8">
        <v>3893</v>
      </c>
      <c r="E56" s="8">
        <v>4082</v>
      </c>
      <c r="F56" s="8">
        <v>4060</v>
      </c>
      <c r="G56" s="8">
        <v>4128</v>
      </c>
      <c r="H56" s="8">
        <v>3934</v>
      </c>
      <c r="I56" s="8">
        <v>3814</v>
      </c>
      <c r="J56" s="8">
        <v>3954</v>
      </c>
      <c r="K56" s="8">
        <v>3862</v>
      </c>
      <c r="N56" s="9" t="str">
        <f>B56</f>
        <v>Public</v>
      </c>
      <c r="O56" s="11">
        <f t="shared" ref="O56:V56" si="30">C56/C57</f>
        <v>0.9424495818986719</v>
      </c>
      <c r="P56" s="11">
        <f t="shared" si="30"/>
        <v>0.93943050193050193</v>
      </c>
      <c r="Q56" s="11">
        <f t="shared" si="30"/>
        <v>0.94578313253012047</v>
      </c>
      <c r="R56" s="11">
        <f t="shared" si="30"/>
        <v>0.93311882325902096</v>
      </c>
      <c r="S56" s="11">
        <f t="shared" si="30"/>
        <v>0.95093296475466482</v>
      </c>
      <c r="T56" s="11">
        <f t="shared" si="30"/>
        <v>0.91701631701631703</v>
      </c>
      <c r="U56" s="11">
        <f t="shared" si="30"/>
        <v>0.92014475271411333</v>
      </c>
      <c r="V56" s="11">
        <f t="shared" si="30"/>
        <v>0.9191073919107392</v>
      </c>
      <c r="W56" s="11">
        <f>K56/K57</f>
        <v>0.92502994011976047</v>
      </c>
    </row>
    <row r="57" spans="2:23">
      <c r="B57" s="134" t="s">
        <v>226</v>
      </c>
      <c r="C57" s="135">
        <v>4066</v>
      </c>
      <c r="D57" s="135">
        <v>4144</v>
      </c>
      <c r="E57" s="135">
        <v>4316</v>
      </c>
      <c r="F57" s="135">
        <v>4351</v>
      </c>
      <c r="G57" s="135">
        <v>4341</v>
      </c>
      <c r="H57" s="135">
        <v>4290</v>
      </c>
      <c r="I57" s="135">
        <v>4145</v>
      </c>
      <c r="J57" s="135">
        <v>4302</v>
      </c>
      <c r="K57" s="135">
        <v>4175</v>
      </c>
      <c r="O57" s="11"/>
      <c r="P57" s="11"/>
      <c r="Q57" s="11"/>
      <c r="R57" s="11"/>
      <c r="S57" s="11"/>
      <c r="T57" s="11"/>
      <c r="U57" s="11"/>
      <c r="V57" s="11"/>
      <c r="W57" s="11"/>
    </row>
    <row r="58" spans="2:23">
      <c r="B58" s="132" t="s">
        <v>185</v>
      </c>
      <c r="C58" s="133"/>
      <c r="D58" s="133"/>
      <c r="E58" s="133"/>
      <c r="F58" s="133"/>
      <c r="G58" s="133"/>
      <c r="H58" s="133"/>
      <c r="I58" s="133"/>
      <c r="J58" s="133"/>
      <c r="K58" s="133"/>
      <c r="M58" s="1" t="s">
        <v>116</v>
      </c>
      <c r="N58" s="1" t="str">
        <f>B58</f>
        <v>SE WA (Adams-Asotin-Columia-Garfield-Walla Walla-Whitman)</v>
      </c>
      <c r="O58" s="1" t="str">
        <f>$C$12</f>
        <v>2015-2016</v>
      </c>
      <c r="P58" s="1" t="str">
        <f>$D$12</f>
        <v>2016-2017</v>
      </c>
      <c r="Q58" s="1" t="str">
        <f>$E$12</f>
        <v>2017-2018</v>
      </c>
      <c r="R58" s="1" t="str">
        <f>$F$12</f>
        <v>2018-2019</v>
      </c>
      <c r="S58" s="1" t="str">
        <f>$G$12</f>
        <v>2019-2020</v>
      </c>
      <c r="T58" s="1" t="str">
        <f>$H$12</f>
        <v>2020-2021</v>
      </c>
      <c r="U58" s="1" t="str">
        <f>$I$12</f>
        <v>2021-2022</v>
      </c>
      <c r="V58" s="1" t="str">
        <f>$J$12</f>
        <v>2022-2023</v>
      </c>
      <c r="W58" s="1" t="str">
        <f>$K$12</f>
        <v>2023-2024</v>
      </c>
    </row>
    <row r="59" spans="2:23">
      <c r="B59" s="3" t="s">
        <v>113</v>
      </c>
      <c r="C59" s="8">
        <v>48</v>
      </c>
      <c r="D59" s="8">
        <v>32</v>
      </c>
      <c r="E59" s="8">
        <v>52</v>
      </c>
      <c r="F59" s="8">
        <v>39</v>
      </c>
      <c r="G59" s="8">
        <v>23</v>
      </c>
      <c r="H59" s="8">
        <v>90</v>
      </c>
      <c r="I59" s="8">
        <v>76</v>
      </c>
      <c r="J59" s="8">
        <v>66</v>
      </c>
      <c r="K59" s="8">
        <v>48</v>
      </c>
      <c r="N59" s="9" t="str">
        <f>B59</f>
        <v>Home-Based</v>
      </c>
      <c r="O59" s="11">
        <f t="shared" ref="O59:W59" si="31">C59/C62</f>
        <v>2.562733582487987E-2</v>
      </c>
      <c r="P59" s="11">
        <f t="shared" si="31"/>
        <v>1.7250673854447441E-2</v>
      </c>
      <c r="Q59" s="11">
        <f t="shared" si="31"/>
        <v>2.6557711950970377E-2</v>
      </c>
      <c r="R59" s="11">
        <f t="shared" si="31"/>
        <v>2.1475770925110133E-2</v>
      </c>
      <c r="S59" s="11">
        <f t="shared" si="31"/>
        <v>1.3009049773755657E-2</v>
      </c>
      <c r="T59" s="11">
        <f t="shared" si="31"/>
        <v>5.0335570469798654E-2</v>
      </c>
      <c r="U59" s="11">
        <f t="shared" si="31"/>
        <v>4.2387060791968766E-2</v>
      </c>
      <c r="V59" s="11">
        <f t="shared" si="31"/>
        <v>3.6223929747530186E-2</v>
      </c>
      <c r="W59" s="11">
        <f t="shared" si="31"/>
        <v>2.6504693539480949E-2</v>
      </c>
    </row>
    <row r="60" spans="2:23">
      <c r="B60" s="3" t="s">
        <v>114</v>
      </c>
      <c r="C60" s="8">
        <v>101</v>
      </c>
      <c r="D60" s="8">
        <v>79</v>
      </c>
      <c r="E60" s="8">
        <v>111</v>
      </c>
      <c r="F60" s="8">
        <v>91</v>
      </c>
      <c r="G60" s="8">
        <v>87</v>
      </c>
      <c r="H60" s="8">
        <v>78</v>
      </c>
      <c r="I60" s="8">
        <v>85</v>
      </c>
      <c r="J60" s="8">
        <v>99</v>
      </c>
      <c r="K60" s="8">
        <v>96</v>
      </c>
      <c r="N60" s="9" t="str">
        <f>B60</f>
        <v>Private</v>
      </c>
      <c r="O60" s="11">
        <f t="shared" ref="O60:W60" si="32">C60/C62</f>
        <v>5.3924185798184733E-2</v>
      </c>
      <c r="P60" s="11">
        <f t="shared" si="32"/>
        <v>4.2587601078167114E-2</v>
      </c>
      <c r="Q60" s="11">
        <f t="shared" si="32"/>
        <v>5.6690500510725231E-2</v>
      </c>
      <c r="R60" s="11">
        <f t="shared" si="32"/>
        <v>5.0110132158590309E-2</v>
      </c>
      <c r="S60" s="11">
        <f t="shared" si="32"/>
        <v>4.9208144796380089E-2</v>
      </c>
      <c r="T60" s="11">
        <f t="shared" si="32"/>
        <v>4.3624161073825503E-2</v>
      </c>
      <c r="U60" s="11">
        <f t="shared" si="32"/>
        <v>4.7406581148912434E-2</v>
      </c>
      <c r="V60" s="11">
        <f t="shared" si="32"/>
        <v>5.4335894621295282E-2</v>
      </c>
      <c r="W60" s="11">
        <f t="shared" si="32"/>
        <v>5.3009387078961898E-2</v>
      </c>
    </row>
    <row r="61" spans="2:23">
      <c r="B61" s="3" t="s">
        <v>115</v>
      </c>
      <c r="C61" s="8">
        <v>1724</v>
      </c>
      <c r="D61" s="8">
        <v>1744</v>
      </c>
      <c r="E61" s="8">
        <v>1795</v>
      </c>
      <c r="F61" s="8">
        <v>1686</v>
      </c>
      <c r="G61" s="8">
        <v>1658</v>
      </c>
      <c r="H61" s="8">
        <v>1620</v>
      </c>
      <c r="I61" s="8">
        <v>1632</v>
      </c>
      <c r="J61" s="8">
        <v>1657</v>
      </c>
      <c r="K61" s="8">
        <v>1667</v>
      </c>
      <c r="N61" s="9" t="str">
        <f>B61</f>
        <v>Public</v>
      </c>
      <c r="O61" s="11">
        <f t="shared" ref="O61:W61" si="33">C61/C62</f>
        <v>0.92044847837693544</v>
      </c>
      <c r="P61" s="11">
        <f t="shared" si="33"/>
        <v>0.94016172506738549</v>
      </c>
      <c r="Q61" s="11">
        <f t="shared" si="33"/>
        <v>0.91675178753830444</v>
      </c>
      <c r="R61" s="11">
        <f t="shared" si="33"/>
        <v>0.92841409691629961</v>
      </c>
      <c r="S61" s="11">
        <f t="shared" si="33"/>
        <v>0.93778280542986425</v>
      </c>
      <c r="T61" s="11">
        <f t="shared" si="33"/>
        <v>0.90604026845637586</v>
      </c>
      <c r="U61" s="11">
        <f t="shared" si="33"/>
        <v>0.91020635805911876</v>
      </c>
      <c r="V61" s="11">
        <f t="shared" si="33"/>
        <v>0.90944017563117452</v>
      </c>
      <c r="W61" s="11">
        <f t="shared" si="33"/>
        <v>0.92048591938155711</v>
      </c>
    </row>
    <row r="62" spans="2:23">
      <c r="B62" s="134" t="s">
        <v>198</v>
      </c>
      <c r="C62" s="135">
        <v>1873</v>
      </c>
      <c r="D62" s="135">
        <v>1855</v>
      </c>
      <c r="E62" s="135">
        <v>1958</v>
      </c>
      <c r="F62" s="135">
        <v>1816</v>
      </c>
      <c r="G62" s="135">
        <v>1768</v>
      </c>
      <c r="H62" s="135">
        <v>1788</v>
      </c>
      <c r="I62" s="135">
        <v>1793</v>
      </c>
      <c r="J62" s="135">
        <v>1822</v>
      </c>
      <c r="K62" s="135">
        <v>1811</v>
      </c>
      <c r="O62" s="11"/>
      <c r="P62" s="11"/>
      <c r="Q62" s="11"/>
      <c r="R62" s="11"/>
      <c r="S62" s="11"/>
      <c r="T62" s="11"/>
      <c r="U62" s="11"/>
      <c r="V62" s="11"/>
      <c r="W62" s="11"/>
    </row>
    <row r="63" spans="2:23">
      <c r="B63" s="132" t="s">
        <v>225</v>
      </c>
      <c r="C63" s="133"/>
      <c r="D63" s="133"/>
      <c r="E63" s="133"/>
      <c r="F63" s="133"/>
      <c r="G63" s="133"/>
      <c r="H63" s="133"/>
      <c r="I63" s="133"/>
      <c r="J63" s="133"/>
      <c r="K63" s="133"/>
      <c r="M63" s="1" t="s">
        <v>116</v>
      </c>
      <c r="N63" s="1" t="str">
        <f>B63</f>
        <v>Skagit-San Juan -Island</v>
      </c>
      <c r="O63" s="1" t="str">
        <f>$C$12</f>
        <v>2015-2016</v>
      </c>
      <c r="P63" s="1" t="str">
        <f>$D$12</f>
        <v>2016-2017</v>
      </c>
      <c r="Q63" s="1" t="str">
        <f>$E$12</f>
        <v>2017-2018</v>
      </c>
      <c r="R63" s="1" t="str">
        <f>$F$12</f>
        <v>2018-2019</v>
      </c>
      <c r="S63" s="1" t="str">
        <f>$G$12</f>
        <v>2019-2020</v>
      </c>
      <c r="T63" s="1" t="str">
        <f>$H$12</f>
        <v>2020-2021</v>
      </c>
      <c r="U63" s="1" t="str">
        <f>$I$12</f>
        <v>2021-2022</v>
      </c>
      <c r="V63" s="1" t="str">
        <f>$J$12</f>
        <v>2022-2023</v>
      </c>
      <c r="W63" s="1" t="str">
        <f>$K$12</f>
        <v>2023-2024</v>
      </c>
    </row>
    <row r="64" spans="2:23">
      <c r="B64" s="3" t="s">
        <v>113</v>
      </c>
      <c r="C64" s="8">
        <v>90</v>
      </c>
      <c r="D64" s="8">
        <v>106</v>
      </c>
      <c r="E64" s="8">
        <v>106</v>
      </c>
      <c r="F64" s="8">
        <v>127</v>
      </c>
      <c r="G64" s="8">
        <v>112</v>
      </c>
      <c r="H64" s="8">
        <v>222</v>
      </c>
      <c r="I64" s="8">
        <v>164</v>
      </c>
      <c r="J64" s="8">
        <v>131</v>
      </c>
      <c r="K64" s="8">
        <v>159</v>
      </c>
      <c r="N64" s="9" t="str">
        <f>B64</f>
        <v>Home-Based</v>
      </c>
      <c r="O64" s="11">
        <f t="shared" ref="O64:W64" si="34">C64/C67</f>
        <v>3.7052284890901607E-2</v>
      </c>
      <c r="P64" s="11">
        <f t="shared" si="34"/>
        <v>4.1568627450980389E-2</v>
      </c>
      <c r="Q64" s="11">
        <f t="shared" si="34"/>
        <v>4.1293338527463967E-2</v>
      </c>
      <c r="R64" s="11">
        <f t="shared" si="34"/>
        <v>5.013817607579945E-2</v>
      </c>
      <c r="S64" s="11">
        <f t="shared" si="34"/>
        <v>4.5234248788368334E-2</v>
      </c>
      <c r="T64" s="11">
        <f t="shared" si="34"/>
        <v>9.0797546012269942E-2</v>
      </c>
      <c r="U64" s="11">
        <f t="shared" si="34"/>
        <v>7.0903588413316038E-2</v>
      </c>
      <c r="V64" s="11">
        <f t="shared" si="34"/>
        <v>5.6563039723661487E-2</v>
      </c>
      <c r="W64" s="11">
        <f t="shared" si="34"/>
        <v>6.3958165728077235E-2</v>
      </c>
    </row>
    <row r="65" spans="2:23">
      <c r="B65" s="3" t="s">
        <v>114</v>
      </c>
      <c r="C65" s="8">
        <v>99</v>
      </c>
      <c r="D65" s="8">
        <v>99</v>
      </c>
      <c r="E65" s="8">
        <v>109</v>
      </c>
      <c r="F65" s="8">
        <v>96</v>
      </c>
      <c r="G65" s="8">
        <v>99</v>
      </c>
      <c r="H65" s="8">
        <v>74</v>
      </c>
      <c r="I65" s="8">
        <v>123</v>
      </c>
      <c r="J65" s="8">
        <v>139</v>
      </c>
      <c r="K65" s="8">
        <v>141</v>
      </c>
      <c r="N65" s="9" t="str">
        <f>B65</f>
        <v>Private</v>
      </c>
      <c r="O65" s="11">
        <f t="shared" ref="O65:W65" si="35">C65/C67</f>
        <v>4.0757513379991769E-2</v>
      </c>
      <c r="P65" s="11">
        <f t="shared" si="35"/>
        <v>3.8823529411764708E-2</v>
      </c>
      <c r="Q65" s="11">
        <f t="shared" si="35"/>
        <v>4.2462017919750683E-2</v>
      </c>
      <c r="R65" s="11">
        <f t="shared" si="35"/>
        <v>3.7899723647848403E-2</v>
      </c>
      <c r="S65" s="11">
        <f t="shared" si="35"/>
        <v>3.998384491114701E-2</v>
      </c>
      <c r="T65" s="11">
        <f t="shared" si="35"/>
        <v>3.0265848670756646E-2</v>
      </c>
      <c r="U65" s="11">
        <f t="shared" si="35"/>
        <v>5.3177691309987028E-2</v>
      </c>
      <c r="V65" s="11">
        <f t="shared" si="35"/>
        <v>6.0017271157167533E-2</v>
      </c>
      <c r="W65" s="11">
        <f t="shared" si="35"/>
        <v>5.6717618664521317E-2</v>
      </c>
    </row>
    <row r="66" spans="2:23">
      <c r="B66" s="3" t="s">
        <v>115</v>
      </c>
      <c r="C66" s="8">
        <v>2240</v>
      </c>
      <c r="D66" s="8">
        <v>2345</v>
      </c>
      <c r="E66" s="8">
        <v>2352</v>
      </c>
      <c r="F66" s="8">
        <v>2310</v>
      </c>
      <c r="G66" s="8">
        <v>2265</v>
      </c>
      <c r="H66" s="8">
        <v>2149</v>
      </c>
      <c r="I66" s="8">
        <v>2026</v>
      </c>
      <c r="J66" s="8">
        <v>2046</v>
      </c>
      <c r="K66" s="8">
        <v>2186</v>
      </c>
      <c r="N66" s="9" t="str">
        <f>B66</f>
        <v>Public</v>
      </c>
      <c r="O66" s="11">
        <f t="shared" ref="O66:W66" si="36">C66/C67</f>
        <v>0.9221902017291066</v>
      </c>
      <c r="P66" s="11">
        <f t="shared" si="36"/>
        <v>0.91960784313725485</v>
      </c>
      <c r="Q66" s="11">
        <f t="shared" si="36"/>
        <v>0.91624464355278534</v>
      </c>
      <c r="R66" s="11">
        <f t="shared" si="36"/>
        <v>0.91196210027635216</v>
      </c>
      <c r="S66" s="11">
        <f t="shared" si="36"/>
        <v>0.91478190630048462</v>
      </c>
      <c r="T66" s="11">
        <f t="shared" si="36"/>
        <v>0.87893660531697337</v>
      </c>
      <c r="U66" s="11">
        <f t="shared" si="36"/>
        <v>0.87591872027669693</v>
      </c>
      <c r="V66" s="11">
        <f t="shared" si="36"/>
        <v>0.88341968911917101</v>
      </c>
      <c r="W66" s="11">
        <f t="shared" si="36"/>
        <v>0.87932421560740148</v>
      </c>
    </row>
    <row r="67" spans="2:23">
      <c r="B67" s="134" t="s">
        <v>227</v>
      </c>
      <c r="C67" s="135">
        <v>2429</v>
      </c>
      <c r="D67" s="135">
        <v>2550</v>
      </c>
      <c r="E67" s="135">
        <v>2567</v>
      </c>
      <c r="F67" s="135">
        <v>2533</v>
      </c>
      <c r="G67" s="135">
        <v>2476</v>
      </c>
      <c r="H67" s="135">
        <v>2445</v>
      </c>
      <c r="I67" s="135">
        <v>2313</v>
      </c>
      <c r="J67" s="135">
        <v>2316</v>
      </c>
      <c r="K67" s="135">
        <v>2486</v>
      </c>
      <c r="O67" s="11"/>
      <c r="P67" s="11"/>
      <c r="Q67" s="11"/>
      <c r="R67" s="11"/>
      <c r="S67" s="11"/>
      <c r="T67" s="11"/>
      <c r="U67" s="11"/>
      <c r="V67" s="11"/>
      <c r="W67" s="11"/>
    </row>
    <row r="68" spans="2:23">
      <c r="B68" s="132" t="s">
        <v>31</v>
      </c>
      <c r="C68" s="133"/>
      <c r="D68" s="133"/>
      <c r="E68" s="133"/>
      <c r="F68" s="133"/>
      <c r="G68" s="133"/>
      <c r="H68" s="133"/>
      <c r="I68" s="133"/>
      <c r="J68" s="133"/>
      <c r="K68" s="133"/>
      <c r="M68" s="1" t="s">
        <v>116</v>
      </c>
      <c r="N68" s="1" t="str">
        <f>B68</f>
        <v>Snohomish</v>
      </c>
      <c r="O68" s="1" t="str">
        <f>$C$12</f>
        <v>2015-2016</v>
      </c>
      <c r="P68" s="1" t="str">
        <f>$D$12</f>
        <v>2016-2017</v>
      </c>
      <c r="Q68" s="1" t="str">
        <f>$E$12</f>
        <v>2017-2018</v>
      </c>
      <c r="R68" s="1" t="str">
        <f>$F$12</f>
        <v>2018-2019</v>
      </c>
      <c r="S68" s="1" t="str">
        <f>$G$12</f>
        <v>2019-2020</v>
      </c>
      <c r="T68" s="1" t="str">
        <f>$H$12</f>
        <v>2020-2021</v>
      </c>
      <c r="U68" s="1" t="str">
        <f>$I$12</f>
        <v>2021-2022</v>
      </c>
      <c r="V68" s="1" t="str">
        <f>$J$12</f>
        <v>2022-2023</v>
      </c>
      <c r="W68" s="1" t="str">
        <f>$K$12</f>
        <v>2023-2024</v>
      </c>
    </row>
    <row r="69" spans="2:23">
      <c r="B69" s="3" t="s">
        <v>113</v>
      </c>
      <c r="C69" s="8">
        <v>225</v>
      </c>
      <c r="D69" s="8">
        <v>227</v>
      </c>
      <c r="E69" s="8">
        <v>241</v>
      </c>
      <c r="F69" s="8">
        <v>254</v>
      </c>
      <c r="G69" s="8">
        <v>236</v>
      </c>
      <c r="H69" s="8">
        <v>608</v>
      </c>
      <c r="I69" s="8">
        <v>494</v>
      </c>
      <c r="J69" s="8">
        <v>354</v>
      </c>
      <c r="K69" s="8">
        <v>435</v>
      </c>
      <c r="N69" s="9" t="str">
        <f>B69</f>
        <v>Home-Based</v>
      </c>
      <c r="O69" s="11">
        <f t="shared" ref="O69:W69" si="37">C69/C72</f>
        <v>2.5814593850390088E-2</v>
      </c>
      <c r="P69" s="11">
        <f t="shared" si="37"/>
        <v>2.4484953079495199E-2</v>
      </c>
      <c r="Q69" s="11">
        <f t="shared" si="37"/>
        <v>2.5323106020804877E-2</v>
      </c>
      <c r="R69" s="11">
        <f t="shared" si="37"/>
        <v>2.7826468010517091E-2</v>
      </c>
      <c r="S69" s="11">
        <f t="shared" si="37"/>
        <v>2.6327532351628737E-2</v>
      </c>
      <c r="T69" s="11">
        <f t="shared" si="37"/>
        <v>6.7925371466875203E-2</v>
      </c>
      <c r="U69" s="11">
        <f t="shared" si="37"/>
        <v>5.6431345670550609E-2</v>
      </c>
      <c r="V69" s="11">
        <f t="shared" si="37"/>
        <v>3.9124668435013263E-2</v>
      </c>
      <c r="W69" s="11">
        <f t="shared" si="37"/>
        <v>4.7323759791122716E-2</v>
      </c>
    </row>
    <row r="70" spans="2:23">
      <c r="B70" s="3" t="s">
        <v>114</v>
      </c>
      <c r="C70" s="8">
        <v>402</v>
      </c>
      <c r="D70" s="8">
        <v>430</v>
      </c>
      <c r="E70" s="8">
        <v>454</v>
      </c>
      <c r="F70" s="8">
        <v>452</v>
      </c>
      <c r="G70" s="8">
        <v>412</v>
      </c>
      <c r="H70" s="8">
        <v>373</v>
      </c>
      <c r="I70" s="8">
        <v>411</v>
      </c>
      <c r="J70" s="8">
        <v>474</v>
      </c>
      <c r="K70" s="8">
        <v>514</v>
      </c>
      <c r="N70" s="9" t="str">
        <f>B70</f>
        <v>Private</v>
      </c>
      <c r="O70" s="11">
        <f t="shared" ref="O70:W70" si="38">C70/C72</f>
        <v>4.6122074346030287E-2</v>
      </c>
      <c r="P70" s="11">
        <f t="shared" si="38"/>
        <v>4.6381188652788265E-2</v>
      </c>
      <c r="Q70" s="11">
        <f t="shared" si="38"/>
        <v>4.7704108437532838E-2</v>
      </c>
      <c r="R70" s="11">
        <f t="shared" si="38"/>
        <v>4.9517966695880808E-2</v>
      </c>
      <c r="S70" s="11">
        <f t="shared" si="38"/>
        <v>4.5961624274877287E-2</v>
      </c>
      <c r="T70" s="11">
        <f t="shared" si="38"/>
        <v>4.1671321640040219E-2</v>
      </c>
      <c r="U70" s="11">
        <f t="shared" si="38"/>
        <v>4.6949965729952019E-2</v>
      </c>
      <c r="V70" s="11">
        <f t="shared" si="38"/>
        <v>5.2387267904509281E-2</v>
      </c>
      <c r="W70" s="11">
        <f t="shared" si="38"/>
        <v>5.5918189730200171E-2</v>
      </c>
    </row>
    <row r="71" spans="2:23">
      <c r="B71" s="3" t="s">
        <v>115</v>
      </c>
      <c r="C71" s="8">
        <v>8089</v>
      </c>
      <c r="D71" s="8">
        <v>8614</v>
      </c>
      <c r="E71" s="8">
        <v>8822</v>
      </c>
      <c r="F71" s="8">
        <v>8422</v>
      </c>
      <c r="G71" s="8">
        <v>8316</v>
      </c>
      <c r="H71" s="8">
        <v>7970</v>
      </c>
      <c r="I71" s="8">
        <v>7849</v>
      </c>
      <c r="J71" s="8">
        <v>8220</v>
      </c>
      <c r="K71" s="8">
        <v>8243</v>
      </c>
      <c r="N71" s="9" t="str">
        <f>B71</f>
        <v>Public</v>
      </c>
      <c r="O71" s="11">
        <f t="shared" ref="O71:W71" si="39">C71/C72</f>
        <v>0.92806333180357958</v>
      </c>
      <c r="P71" s="11">
        <f t="shared" si="39"/>
        <v>0.92913385826771655</v>
      </c>
      <c r="Q71" s="11">
        <f t="shared" si="39"/>
        <v>0.92697278554166229</v>
      </c>
      <c r="R71" s="11">
        <f t="shared" si="39"/>
        <v>0.92265556529360215</v>
      </c>
      <c r="S71" s="11">
        <f t="shared" si="39"/>
        <v>0.92771084337349397</v>
      </c>
      <c r="T71" s="11">
        <f t="shared" si="39"/>
        <v>0.89040330689308456</v>
      </c>
      <c r="U71" s="11">
        <f t="shared" si="39"/>
        <v>0.89661868859949734</v>
      </c>
      <c r="V71" s="11">
        <f t="shared" si="39"/>
        <v>0.90848806366047741</v>
      </c>
      <c r="W71" s="11">
        <f t="shared" si="39"/>
        <v>0.89675805047867707</v>
      </c>
    </row>
    <row r="72" spans="2:23">
      <c r="B72" s="134" t="s">
        <v>122</v>
      </c>
      <c r="C72" s="135">
        <v>8716</v>
      </c>
      <c r="D72" s="135">
        <v>9271</v>
      </c>
      <c r="E72" s="135">
        <v>9517</v>
      </c>
      <c r="F72" s="135">
        <v>9128</v>
      </c>
      <c r="G72" s="135">
        <v>8964</v>
      </c>
      <c r="H72" s="135">
        <v>8951</v>
      </c>
      <c r="I72" s="135">
        <v>8754</v>
      </c>
      <c r="J72" s="135">
        <v>9048</v>
      </c>
      <c r="K72" s="135">
        <v>9192</v>
      </c>
      <c r="O72" s="11"/>
      <c r="P72" s="11"/>
      <c r="Q72" s="11"/>
      <c r="R72" s="11"/>
      <c r="S72" s="11"/>
      <c r="T72" s="11"/>
      <c r="U72" s="11"/>
      <c r="V72" s="11"/>
      <c r="W72" s="11"/>
    </row>
    <row r="73" spans="2:23">
      <c r="B73" s="132" t="s">
        <v>32</v>
      </c>
      <c r="C73" s="133"/>
      <c r="D73" s="133"/>
      <c r="E73" s="133"/>
      <c r="F73" s="133"/>
      <c r="G73" s="133"/>
      <c r="H73" s="133"/>
      <c r="I73" s="133"/>
      <c r="J73" s="133"/>
      <c r="K73" s="133"/>
      <c r="M73" s="1" t="s">
        <v>116</v>
      </c>
      <c r="N73" s="1" t="str">
        <f>B73</f>
        <v>Spokane</v>
      </c>
      <c r="O73" s="1" t="str">
        <f>$C$12</f>
        <v>2015-2016</v>
      </c>
      <c r="P73" s="1" t="str">
        <f>$D$12</f>
        <v>2016-2017</v>
      </c>
      <c r="Q73" s="1" t="str">
        <f>$E$12</f>
        <v>2017-2018</v>
      </c>
      <c r="R73" s="1" t="str">
        <f>$F$12</f>
        <v>2018-2019</v>
      </c>
      <c r="S73" s="1" t="str">
        <f>$G$12</f>
        <v>2019-2020</v>
      </c>
      <c r="T73" s="1" t="str">
        <f>$H$12</f>
        <v>2020-2021</v>
      </c>
      <c r="U73" s="1" t="str">
        <f>$I$12</f>
        <v>2021-2022</v>
      </c>
      <c r="V73" s="1" t="str">
        <f>$J$12</f>
        <v>2022-2023</v>
      </c>
      <c r="W73" s="1" t="str">
        <f>$K$12</f>
        <v>2023-2024</v>
      </c>
    </row>
    <row r="74" spans="2:23">
      <c r="B74" s="3" t="s">
        <v>113</v>
      </c>
      <c r="C74" s="8">
        <v>153</v>
      </c>
      <c r="D74" s="8">
        <v>172</v>
      </c>
      <c r="E74" s="8">
        <v>182</v>
      </c>
      <c r="F74" s="8">
        <v>172</v>
      </c>
      <c r="G74" s="8">
        <v>150</v>
      </c>
      <c r="H74" s="8">
        <v>426</v>
      </c>
      <c r="I74" s="8">
        <v>297</v>
      </c>
      <c r="J74" s="8">
        <v>254</v>
      </c>
      <c r="K74" s="8">
        <v>254</v>
      </c>
      <c r="N74" s="9" t="str">
        <f>B74</f>
        <v>Home-Based</v>
      </c>
      <c r="O74" s="11">
        <f t="shared" ref="O74:W74" si="40">C74/C77</f>
        <v>2.4228028503562947E-2</v>
      </c>
      <c r="P74" s="11">
        <f t="shared" si="40"/>
        <v>2.5568604132599971E-2</v>
      </c>
      <c r="Q74" s="11">
        <f t="shared" si="40"/>
        <v>2.7135828239153125E-2</v>
      </c>
      <c r="R74" s="11">
        <f t="shared" si="40"/>
        <v>2.6207527045558433E-2</v>
      </c>
      <c r="S74" s="11">
        <f t="shared" si="40"/>
        <v>2.3101801940551364E-2</v>
      </c>
      <c r="T74" s="11">
        <f t="shared" si="40"/>
        <v>6.5710319296621938E-2</v>
      </c>
      <c r="U74" s="11">
        <f t="shared" si="40"/>
        <v>4.738353541799617E-2</v>
      </c>
      <c r="V74" s="11">
        <f t="shared" si="40"/>
        <v>3.8063839352615016E-2</v>
      </c>
      <c r="W74" s="11">
        <f t="shared" si="40"/>
        <v>3.9119051286000309E-2</v>
      </c>
    </row>
    <row r="75" spans="2:23">
      <c r="B75" s="3" t="s">
        <v>114</v>
      </c>
      <c r="C75" s="8">
        <v>381</v>
      </c>
      <c r="D75" s="8">
        <v>471</v>
      </c>
      <c r="E75" s="8">
        <v>454</v>
      </c>
      <c r="F75" s="8">
        <v>374</v>
      </c>
      <c r="G75" s="8">
        <v>349</v>
      </c>
      <c r="H75" s="8">
        <v>417</v>
      </c>
      <c r="I75" s="8">
        <v>393</v>
      </c>
      <c r="J75" s="8">
        <v>502</v>
      </c>
      <c r="K75" s="8">
        <v>439</v>
      </c>
      <c r="N75" s="9" t="str">
        <f>B75</f>
        <v>Private</v>
      </c>
      <c r="O75" s="11">
        <f t="shared" ref="O75:W75" si="41">C75/C77</f>
        <v>6.0332541567695963E-2</v>
      </c>
      <c r="P75" s="11">
        <f t="shared" si="41"/>
        <v>7.0016352014270852E-2</v>
      </c>
      <c r="Q75" s="11">
        <f t="shared" si="41"/>
        <v>6.7690472640524829E-2</v>
      </c>
      <c r="R75" s="11">
        <f t="shared" si="41"/>
        <v>5.698613438976078E-2</v>
      </c>
      <c r="S75" s="11">
        <f t="shared" si="41"/>
        <v>5.3750192515016171E-2</v>
      </c>
      <c r="T75" s="11">
        <f t="shared" si="41"/>
        <v>6.4322073114298939E-2</v>
      </c>
      <c r="U75" s="11">
        <f t="shared" si="41"/>
        <v>6.2699425654116139E-2</v>
      </c>
      <c r="V75" s="11">
        <f t="shared" si="41"/>
        <v>7.5228532893750935E-2</v>
      </c>
      <c r="W75" s="11">
        <f t="shared" si="41"/>
        <v>6.7611273679346995E-2</v>
      </c>
    </row>
    <row r="76" spans="2:23">
      <c r="B76" s="3" t="s">
        <v>115</v>
      </c>
      <c r="C76" s="8">
        <v>5781</v>
      </c>
      <c r="D76" s="8">
        <v>6084</v>
      </c>
      <c r="E76" s="8">
        <v>6071</v>
      </c>
      <c r="F76" s="8">
        <v>6017</v>
      </c>
      <c r="G76" s="8">
        <v>5994</v>
      </c>
      <c r="H76" s="8">
        <v>5640</v>
      </c>
      <c r="I76" s="8">
        <v>5578</v>
      </c>
      <c r="J76" s="8">
        <v>5917</v>
      </c>
      <c r="K76" s="8">
        <v>5800</v>
      </c>
      <c r="N76" s="9" t="str">
        <f>B76</f>
        <v>Public</v>
      </c>
      <c r="O76" s="11">
        <f t="shared" ref="O76:W76" si="42">C76/C77</f>
        <v>0.91543942992874106</v>
      </c>
      <c r="P76" s="11">
        <f t="shared" si="42"/>
        <v>0.90441504385312921</v>
      </c>
      <c r="Q76" s="11">
        <f t="shared" si="42"/>
        <v>0.90517369912032208</v>
      </c>
      <c r="R76" s="11">
        <f t="shared" si="42"/>
        <v>0.91680633856468075</v>
      </c>
      <c r="S76" s="11">
        <f t="shared" si="42"/>
        <v>0.92314800554443244</v>
      </c>
      <c r="T76" s="11">
        <f t="shared" si="42"/>
        <v>0.86996760758907909</v>
      </c>
      <c r="U76" s="11">
        <f t="shared" si="42"/>
        <v>0.88991703892788765</v>
      </c>
      <c r="V76" s="11">
        <f t="shared" si="42"/>
        <v>0.8867076277536341</v>
      </c>
      <c r="W76" s="11">
        <f t="shared" si="42"/>
        <v>0.89326967503465271</v>
      </c>
    </row>
    <row r="77" spans="2:23">
      <c r="B77" s="134" t="s">
        <v>123</v>
      </c>
      <c r="C77" s="135">
        <v>6315</v>
      </c>
      <c r="D77" s="135">
        <v>6727</v>
      </c>
      <c r="E77" s="135">
        <v>6707</v>
      </c>
      <c r="F77" s="135">
        <v>6563</v>
      </c>
      <c r="G77" s="135">
        <v>6493</v>
      </c>
      <c r="H77" s="135">
        <v>6483</v>
      </c>
      <c r="I77" s="135">
        <v>6268</v>
      </c>
      <c r="J77" s="135">
        <v>6673</v>
      </c>
      <c r="K77" s="135">
        <v>6493</v>
      </c>
      <c r="O77" s="11"/>
      <c r="P77" s="11"/>
      <c r="Q77" s="11"/>
      <c r="R77" s="11"/>
      <c r="S77" s="11"/>
      <c r="T77" s="11"/>
      <c r="U77" s="11"/>
      <c r="V77" s="11"/>
      <c r="W77" s="11"/>
    </row>
    <row r="78" spans="2:23">
      <c r="B78" s="132" t="s">
        <v>34</v>
      </c>
      <c r="C78" s="133"/>
      <c r="D78" s="133"/>
      <c r="E78" s="133"/>
      <c r="F78" s="133"/>
      <c r="G78" s="133"/>
      <c r="H78" s="133"/>
      <c r="I78" s="133"/>
      <c r="J78" s="133"/>
      <c r="K78" s="133"/>
      <c r="M78" s="1" t="s">
        <v>116</v>
      </c>
      <c r="N78" s="1" t="str">
        <f>B78</f>
        <v>Thurston</v>
      </c>
      <c r="O78" s="1" t="str">
        <f>$C$12</f>
        <v>2015-2016</v>
      </c>
      <c r="P78" s="1" t="str">
        <f>$D$12</f>
        <v>2016-2017</v>
      </c>
      <c r="Q78" s="1" t="str">
        <f>$E$12</f>
        <v>2017-2018</v>
      </c>
      <c r="R78" s="1" t="str">
        <f>$F$12</f>
        <v>2018-2019</v>
      </c>
      <c r="S78" s="1" t="str">
        <f>$G$12</f>
        <v>2019-2020</v>
      </c>
      <c r="T78" s="1" t="str">
        <f>$H$12</f>
        <v>2020-2021</v>
      </c>
      <c r="U78" s="1" t="str">
        <f>$I$12</f>
        <v>2021-2022</v>
      </c>
      <c r="V78" s="1" t="str">
        <f>$J$12</f>
        <v>2022-2023</v>
      </c>
      <c r="W78" s="1" t="str">
        <f>$K$12</f>
        <v>2023-2024</v>
      </c>
    </row>
    <row r="79" spans="2:23">
      <c r="B79" s="3" t="s">
        <v>113</v>
      </c>
      <c r="C79" s="8">
        <v>123</v>
      </c>
      <c r="D79" s="8">
        <v>135</v>
      </c>
      <c r="E79" s="8">
        <v>158</v>
      </c>
      <c r="F79" s="8">
        <v>149</v>
      </c>
      <c r="G79" s="8">
        <v>155</v>
      </c>
      <c r="H79" s="8">
        <v>221</v>
      </c>
      <c r="I79" s="8">
        <v>196</v>
      </c>
      <c r="J79" s="8">
        <v>167</v>
      </c>
      <c r="K79" s="8">
        <v>143</v>
      </c>
      <c r="N79" s="9" t="str">
        <f>B79</f>
        <v>Home-Based</v>
      </c>
      <c r="O79" s="11">
        <f t="shared" ref="O79:W79" si="43">C79/C82</f>
        <v>3.7216338880484118E-2</v>
      </c>
      <c r="P79" s="11">
        <f t="shared" si="43"/>
        <v>3.7272225289895086E-2</v>
      </c>
      <c r="Q79" s="11">
        <f t="shared" si="43"/>
        <v>4.3803714998613803E-2</v>
      </c>
      <c r="R79" s="11">
        <f t="shared" si="43"/>
        <v>4.1205752212389382E-2</v>
      </c>
      <c r="S79" s="11">
        <f t="shared" si="43"/>
        <v>4.4591484464902187E-2</v>
      </c>
      <c r="T79" s="11">
        <f t="shared" si="43"/>
        <v>6.4039408866995079E-2</v>
      </c>
      <c r="U79" s="11">
        <f t="shared" si="43"/>
        <v>5.6386651323360182E-2</v>
      </c>
      <c r="V79" s="11">
        <f t="shared" si="43"/>
        <v>4.8930559624963378E-2</v>
      </c>
      <c r="W79" s="11">
        <f t="shared" si="43"/>
        <v>4.0601930721181144E-2</v>
      </c>
    </row>
    <row r="80" spans="2:23">
      <c r="B80" s="3" t="s">
        <v>114</v>
      </c>
      <c r="C80" s="8">
        <v>152</v>
      </c>
      <c r="D80" s="8">
        <v>175</v>
      </c>
      <c r="E80" s="8">
        <v>162</v>
      </c>
      <c r="F80" s="8">
        <v>164</v>
      </c>
      <c r="G80" s="8">
        <v>128</v>
      </c>
      <c r="H80" s="8">
        <v>151</v>
      </c>
      <c r="I80" s="8">
        <v>143</v>
      </c>
      <c r="J80" s="8">
        <v>183</v>
      </c>
      <c r="K80" s="8">
        <v>185</v>
      </c>
      <c r="N80" s="9" t="str">
        <f>B80</f>
        <v>Private</v>
      </c>
      <c r="O80" s="11">
        <f t="shared" ref="O80:W80" si="44">C80/C82</f>
        <v>4.599092284417549E-2</v>
      </c>
      <c r="P80" s="11">
        <f t="shared" si="44"/>
        <v>4.8315847598012149E-2</v>
      </c>
      <c r="Q80" s="11">
        <f t="shared" si="44"/>
        <v>4.4912669808705293E-2</v>
      </c>
      <c r="R80" s="11">
        <f t="shared" si="44"/>
        <v>4.5353982300884957E-2</v>
      </c>
      <c r="S80" s="11">
        <f t="shared" si="44"/>
        <v>3.6823935558112773E-2</v>
      </c>
      <c r="T80" s="11">
        <f t="shared" si="44"/>
        <v>4.3755433207765863E-2</v>
      </c>
      <c r="U80" s="11">
        <f t="shared" si="44"/>
        <v>4.1139240506329111E-2</v>
      </c>
      <c r="V80" s="11">
        <f t="shared" si="44"/>
        <v>5.3618517433343102E-2</v>
      </c>
      <c r="W80" s="11">
        <f t="shared" si="44"/>
        <v>5.2526973310618966E-2</v>
      </c>
    </row>
    <row r="81" spans="2:23">
      <c r="B81" s="3" t="s">
        <v>115</v>
      </c>
      <c r="C81" s="8">
        <v>3030</v>
      </c>
      <c r="D81" s="8">
        <v>3312</v>
      </c>
      <c r="E81" s="8">
        <v>3287</v>
      </c>
      <c r="F81" s="8">
        <v>3303</v>
      </c>
      <c r="G81" s="8">
        <v>3193</v>
      </c>
      <c r="H81" s="8">
        <v>3079</v>
      </c>
      <c r="I81" s="8">
        <v>3137</v>
      </c>
      <c r="J81" s="8">
        <v>3063</v>
      </c>
      <c r="K81" s="8">
        <v>3194</v>
      </c>
      <c r="N81" s="9" t="str">
        <f>B81</f>
        <v>Public</v>
      </c>
      <c r="O81" s="11">
        <f t="shared" ref="O81:W81" si="45">C81/C82</f>
        <v>0.91679273827534036</v>
      </c>
      <c r="P81" s="11">
        <f t="shared" si="45"/>
        <v>0.91441192711209274</v>
      </c>
      <c r="Q81" s="11">
        <f t="shared" si="45"/>
        <v>0.91128361519268086</v>
      </c>
      <c r="R81" s="11">
        <f t="shared" si="45"/>
        <v>0.91344026548672563</v>
      </c>
      <c r="S81" s="11">
        <f t="shared" si="45"/>
        <v>0.91858457997698506</v>
      </c>
      <c r="T81" s="11">
        <f t="shared" si="45"/>
        <v>0.89220515792523902</v>
      </c>
      <c r="U81" s="11">
        <f t="shared" si="45"/>
        <v>0.90247410817031071</v>
      </c>
      <c r="V81" s="11">
        <f t="shared" si="45"/>
        <v>0.89745092294169349</v>
      </c>
      <c r="W81" s="11">
        <f t="shared" si="45"/>
        <v>0.90687109596819993</v>
      </c>
    </row>
    <row r="82" spans="2:23">
      <c r="B82" s="134" t="s">
        <v>124</v>
      </c>
      <c r="C82" s="135">
        <v>3305</v>
      </c>
      <c r="D82" s="135">
        <v>3622</v>
      </c>
      <c r="E82" s="135">
        <v>3607</v>
      </c>
      <c r="F82" s="135">
        <v>3616</v>
      </c>
      <c r="G82" s="135">
        <v>3476</v>
      </c>
      <c r="H82" s="135">
        <v>3451</v>
      </c>
      <c r="I82" s="135">
        <v>3476</v>
      </c>
      <c r="J82" s="135">
        <v>3413</v>
      </c>
      <c r="K82" s="135">
        <v>3522</v>
      </c>
      <c r="O82" s="11"/>
      <c r="P82" s="11"/>
      <c r="Q82" s="11"/>
      <c r="R82" s="11"/>
      <c r="S82" s="11"/>
      <c r="T82" s="11"/>
      <c r="U82" s="11"/>
      <c r="V82" s="11"/>
      <c r="W82" s="11"/>
    </row>
    <row r="83" spans="2:23">
      <c r="B83" s="132" t="s">
        <v>37</v>
      </c>
      <c r="C83" s="133"/>
      <c r="D83" s="133"/>
      <c r="E83" s="133"/>
      <c r="F83" s="133"/>
      <c r="G83" s="133"/>
      <c r="H83" s="133"/>
      <c r="I83" s="133"/>
      <c r="J83" s="133"/>
      <c r="K83" s="133"/>
      <c r="M83" s="1" t="s">
        <v>116</v>
      </c>
      <c r="N83" s="1" t="str">
        <f>B83</f>
        <v>Whatcom</v>
      </c>
      <c r="O83" s="1" t="str">
        <f>$C$12</f>
        <v>2015-2016</v>
      </c>
      <c r="P83" s="1" t="str">
        <f>$D$12</f>
        <v>2016-2017</v>
      </c>
      <c r="Q83" s="1" t="str">
        <f>$E$12</f>
        <v>2017-2018</v>
      </c>
      <c r="R83" s="1" t="str">
        <f>$F$12</f>
        <v>2018-2019</v>
      </c>
      <c r="S83" s="1" t="str">
        <f>$G$12</f>
        <v>2019-2020</v>
      </c>
      <c r="T83" s="1" t="str">
        <f>$H$12</f>
        <v>2020-2021</v>
      </c>
      <c r="U83" s="1" t="str">
        <f>$I$12</f>
        <v>2021-2022</v>
      </c>
      <c r="V83" s="1" t="str">
        <f>$J$12</f>
        <v>2022-2023</v>
      </c>
      <c r="W83" s="1" t="str">
        <f>$K$12</f>
        <v>2023-2024</v>
      </c>
    </row>
    <row r="84" spans="2:23">
      <c r="B84" s="3" t="s">
        <v>113</v>
      </c>
      <c r="C84" s="8">
        <v>99</v>
      </c>
      <c r="D84" s="8">
        <v>96</v>
      </c>
      <c r="E84" s="8">
        <v>102</v>
      </c>
      <c r="F84" s="8">
        <v>88</v>
      </c>
      <c r="G84" s="8">
        <v>61</v>
      </c>
      <c r="H84" s="8">
        <v>139</v>
      </c>
      <c r="I84" s="8">
        <v>80</v>
      </c>
      <c r="J84" s="8">
        <v>105</v>
      </c>
      <c r="K84" s="8">
        <v>89</v>
      </c>
      <c r="N84" s="9" t="str">
        <f>B84</f>
        <v>Home-Based</v>
      </c>
      <c r="O84" s="11">
        <f t="shared" ref="O84:W84" si="46">C84/C87</f>
        <v>4.2056074766355138E-2</v>
      </c>
      <c r="P84" s="11">
        <f t="shared" si="46"/>
        <v>4.060913705583756E-2</v>
      </c>
      <c r="Q84" s="11">
        <f t="shared" si="46"/>
        <v>4.1632653061224489E-2</v>
      </c>
      <c r="R84" s="11">
        <f t="shared" si="46"/>
        <v>3.5101715197447148E-2</v>
      </c>
      <c r="S84" s="11">
        <f t="shared" si="46"/>
        <v>2.5196199917389507E-2</v>
      </c>
      <c r="T84" s="11">
        <f t="shared" si="46"/>
        <v>5.7700290577002905E-2</v>
      </c>
      <c r="U84" s="11">
        <f t="shared" si="46"/>
        <v>3.4042553191489362E-2</v>
      </c>
      <c r="V84" s="11">
        <f t="shared" si="46"/>
        <v>4.2219541616405308E-2</v>
      </c>
      <c r="W84" s="11">
        <f t="shared" si="46"/>
        <v>3.7552742616033752E-2</v>
      </c>
    </row>
    <row r="85" spans="2:23">
      <c r="B85" s="3" t="s">
        <v>114</v>
      </c>
      <c r="C85" s="8">
        <v>238</v>
      </c>
      <c r="D85" s="8">
        <v>238</v>
      </c>
      <c r="E85" s="8">
        <v>210</v>
      </c>
      <c r="F85" s="8">
        <v>214</v>
      </c>
      <c r="G85" s="8">
        <v>213</v>
      </c>
      <c r="H85" s="8">
        <v>221</v>
      </c>
      <c r="I85" s="8">
        <v>248</v>
      </c>
      <c r="J85" s="8">
        <v>314</v>
      </c>
      <c r="K85" s="8">
        <v>270</v>
      </c>
      <c r="N85" s="9" t="str">
        <f>B85</f>
        <v>Private</v>
      </c>
      <c r="O85" s="11">
        <f t="shared" ref="O85:W85" si="47">C85/C87</f>
        <v>0.10110450297366186</v>
      </c>
      <c r="P85" s="11">
        <f t="shared" si="47"/>
        <v>0.10067681895093063</v>
      </c>
      <c r="Q85" s="11">
        <f t="shared" si="47"/>
        <v>8.5714285714285715E-2</v>
      </c>
      <c r="R85" s="11">
        <f t="shared" si="47"/>
        <v>8.536098923015556E-2</v>
      </c>
      <c r="S85" s="11">
        <f t="shared" si="47"/>
        <v>8.7980173482032215E-2</v>
      </c>
      <c r="T85" s="11">
        <f t="shared" si="47"/>
        <v>9.173931091739311E-2</v>
      </c>
      <c r="U85" s="11">
        <f t="shared" si="47"/>
        <v>0.10553191489361702</v>
      </c>
      <c r="V85" s="11">
        <f t="shared" si="47"/>
        <v>0.12625653397667874</v>
      </c>
      <c r="W85" s="11">
        <f t="shared" si="47"/>
        <v>0.11392405063291139</v>
      </c>
    </row>
    <row r="86" spans="2:23">
      <c r="B86" s="3" t="s">
        <v>115</v>
      </c>
      <c r="C86" s="8">
        <v>2017</v>
      </c>
      <c r="D86" s="8">
        <v>2030</v>
      </c>
      <c r="E86" s="8">
        <v>2138</v>
      </c>
      <c r="F86" s="8">
        <v>2205</v>
      </c>
      <c r="G86" s="8">
        <v>2147</v>
      </c>
      <c r="H86" s="8">
        <v>2049</v>
      </c>
      <c r="I86" s="8">
        <v>2022</v>
      </c>
      <c r="J86" s="8">
        <v>2068</v>
      </c>
      <c r="K86" s="8">
        <v>2011</v>
      </c>
      <c r="N86" s="9" t="str">
        <f>B86</f>
        <v>Public</v>
      </c>
      <c r="O86" s="11">
        <f t="shared" ref="O86:W86" si="48">C86/C87</f>
        <v>0.856839422259983</v>
      </c>
      <c r="P86" s="11">
        <f t="shared" si="48"/>
        <v>0.85871404399323181</v>
      </c>
      <c r="Q86" s="11">
        <f t="shared" si="48"/>
        <v>0.87265306122448982</v>
      </c>
      <c r="R86" s="11">
        <f t="shared" si="48"/>
        <v>0.87953729557239724</v>
      </c>
      <c r="S86" s="11">
        <f t="shared" si="48"/>
        <v>0.88682362660057823</v>
      </c>
      <c r="T86" s="11">
        <f t="shared" si="48"/>
        <v>0.85056039850560394</v>
      </c>
      <c r="U86" s="11">
        <f t="shared" si="48"/>
        <v>0.86042553191489357</v>
      </c>
      <c r="V86" s="11">
        <f t="shared" si="48"/>
        <v>0.83152392440691592</v>
      </c>
      <c r="W86" s="11">
        <f t="shared" si="48"/>
        <v>0.84852320675105486</v>
      </c>
    </row>
    <row r="87" spans="2:23">
      <c r="B87" s="134" t="s">
        <v>125</v>
      </c>
      <c r="C87" s="135">
        <v>2354</v>
      </c>
      <c r="D87" s="135">
        <v>2364</v>
      </c>
      <c r="E87" s="135">
        <v>2450</v>
      </c>
      <c r="F87" s="135">
        <v>2507</v>
      </c>
      <c r="G87" s="135">
        <v>2421</v>
      </c>
      <c r="H87" s="135">
        <v>2409</v>
      </c>
      <c r="I87" s="135">
        <v>2350</v>
      </c>
      <c r="J87" s="135">
        <v>2487</v>
      </c>
      <c r="K87" s="135">
        <v>2370</v>
      </c>
      <c r="O87" s="11"/>
      <c r="P87" s="11"/>
      <c r="Q87" s="11"/>
      <c r="R87" s="11"/>
      <c r="S87" s="11"/>
      <c r="T87" s="11"/>
      <c r="U87" s="11"/>
      <c r="V87" s="11"/>
      <c r="W87" s="11"/>
    </row>
    <row r="88" spans="2:23">
      <c r="B88" s="130" t="s">
        <v>111</v>
      </c>
      <c r="C88" s="131">
        <v>90510</v>
      </c>
      <c r="D88" s="131">
        <v>94596</v>
      </c>
      <c r="E88" s="131">
        <v>96091</v>
      </c>
      <c r="F88" s="131">
        <v>94915</v>
      </c>
      <c r="G88" s="131">
        <v>91941</v>
      </c>
      <c r="H88" s="131">
        <v>91436</v>
      </c>
      <c r="I88" s="131">
        <v>89605</v>
      </c>
      <c r="J88" s="131">
        <v>90724</v>
      </c>
      <c r="K88" s="131">
        <v>90894</v>
      </c>
      <c r="M88" s="1"/>
      <c r="N88" s="1"/>
      <c r="O88" s="1"/>
      <c r="P88" s="1"/>
      <c r="Q88" s="1"/>
      <c r="R88" s="1"/>
      <c r="S88" s="1"/>
      <c r="T88" s="1"/>
      <c r="U88" s="1"/>
      <c r="V88" s="1"/>
      <c r="W88" s="1"/>
    </row>
    <row r="89" spans="2:23">
      <c r="B89"/>
      <c r="C89"/>
      <c r="D89"/>
      <c r="E89"/>
      <c r="F89"/>
      <c r="G89"/>
      <c r="H89"/>
      <c r="I89"/>
      <c r="O89" s="11"/>
      <c r="P89" s="11"/>
      <c r="Q89" s="11"/>
      <c r="R89" s="11"/>
      <c r="S89" s="11"/>
      <c r="T89" s="11"/>
      <c r="U89" s="11"/>
      <c r="V89" s="11"/>
      <c r="W89" s="11"/>
    </row>
    <row r="90" spans="2:23">
      <c r="B90"/>
      <c r="C90"/>
      <c r="D90"/>
      <c r="E90"/>
      <c r="F90"/>
      <c r="G90"/>
      <c r="H90"/>
      <c r="I90"/>
      <c r="O90" s="11"/>
      <c r="P90" s="11"/>
      <c r="Q90" s="11"/>
      <c r="R90" s="11"/>
      <c r="S90" s="11"/>
      <c r="T90" s="11"/>
      <c r="U90" s="11"/>
      <c r="V90" s="11"/>
      <c r="W90" s="11"/>
    </row>
    <row r="91" spans="2:23">
      <c r="B91"/>
      <c r="C91"/>
      <c r="D91"/>
      <c r="E91"/>
      <c r="F91"/>
      <c r="G91"/>
      <c r="H91"/>
      <c r="I91"/>
      <c r="O91" s="11"/>
      <c r="P91" s="11"/>
      <c r="Q91" s="11"/>
      <c r="R91" s="11"/>
      <c r="S91" s="11"/>
      <c r="T91" s="11"/>
      <c r="U91" s="11"/>
      <c r="V91" s="11"/>
      <c r="W91" s="11"/>
    </row>
    <row r="92" spans="2:23">
      <c r="B92"/>
      <c r="C92"/>
      <c r="D92"/>
      <c r="E92"/>
      <c r="F92"/>
      <c r="G92"/>
      <c r="H92"/>
      <c r="I92"/>
      <c r="O92" s="11"/>
      <c r="P92" s="11"/>
      <c r="Q92" s="11"/>
      <c r="R92" s="11"/>
      <c r="S92" s="11"/>
      <c r="T92" s="11"/>
      <c r="U92" s="11"/>
      <c r="V92" s="11"/>
      <c r="W92" s="11"/>
    </row>
    <row r="93" spans="2:23">
      <c r="B93"/>
      <c r="C93"/>
      <c r="D93"/>
      <c r="E93"/>
      <c r="F93"/>
      <c r="G93"/>
      <c r="H93"/>
      <c r="I93"/>
      <c r="M93" s="1"/>
      <c r="N93" s="1"/>
      <c r="O93" s="1"/>
      <c r="P93" s="1"/>
      <c r="Q93" s="1"/>
      <c r="R93" s="1"/>
      <c r="S93" s="1"/>
      <c r="T93" s="1"/>
      <c r="U93" s="1"/>
      <c r="V93" s="1"/>
      <c r="W93" s="1"/>
    </row>
    <row r="94" spans="2:23">
      <c r="B94"/>
      <c r="C94"/>
      <c r="D94"/>
      <c r="E94"/>
      <c r="F94"/>
      <c r="G94"/>
      <c r="H94"/>
      <c r="I94"/>
      <c r="O94" s="11"/>
      <c r="P94" s="11"/>
      <c r="Q94" s="11"/>
      <c r="R94" s="11"/>
      <c r="S94" s="11"/>
      <c r="T94" s="11"/>
      <c r="U94" s="11"/>
      <c r="V94" s="11"/>
      <c r="W94" s="11"/>
    </row>
    <row r="95" spans="2:23">
      <c r="B95"/>
      <c r="C95"/>
      <c r="D95"/>
      <c r="E95"/>
      <c r="F95"/>
      <c r="G95"/>
      <c r="H95"/>
      <c r="I95"/>
      <c r="O95" s="11"/>
      <c r="P95" s="11"/>
      <c r="Q95" s="11"/>
      <c r="R95" s="11"/>
      <c r="S95" s="11"/>
      <c r="T95" s="11"/>
      <c r="U95" s="11"/>
      <c r="V95" s="11"/>
      <c r="W95" s="11"/>
    </row>
    <row r="96" spans="2:23">
      <c r="B96"/>
      <c r="C96"/>
      <c r="D96"/>
      <c r="E96"/>
      <c r="F96"/>
      <c r="G96"/>
      <c r="H96"/>
      <c r="I96"/>
      <c r="O96" s="11"/>
      <c r="P96" s="11"/>
      <c r="Q96" s="11"/>
      <c r="R96" s="11"/>
      <c r="S96" s="11"/>
      <c r="T96" s="11"/>
      <c r="U96" s="11"/>
      <c r="V96" s="11"/>
      <c r="W96" s="11"/>
    </row>
    <row r="97" spans="2:23">
      <c r="B97"/>
      <c r="C97"/>
      <c r="D97"/>
      <c r="E97"/>
      <c r="F97"/>
      <c r="G97"/>
      <c r="H97"/>
      <c r="I97"/>
      <c r="O97" s="11"/>
      <c r="P97" s="11"/>
      <c r="Q97" s="11"/>
      <c r="R97" s="11"/>
      <c r="S97" s="11"/>
      <c r="T97" s="11"/>
      <c r="U97" s="11"/>
      <c r="V97" s="11"/>
      <c r="W97" s="11"/>
    </row>
    <row r="98" spans="2:23">
      <c r="B98"/>
      <c r="C98"/>
      <c r="D98"/>
      <c r="E98"/>
      <c r="F98"/>
      <c r="G98"/>
      <c r="H98"/>
      <c r="I98"/>
      <c r="M98" s="1"/>
      <c r="N98" s="1"/>
      <c r="O98" s="1"/>
      <c r="P98" s="1"/>
      <c r="Q98" s="1"/>
      <c r="R98" s="1"/>
      <c r="S98" s="1"/>
      <c r="T98" s="1"/>
      <c r="U98" s="1"/>
      <c r="V98" s="1"/>
      <c r="W98" s="1"/>
    </row>
    <row r="99" spans="2:23">
      <c r="B99"/>
      <c r="C99"/>
      <c r="D99"/>
      <c r="E99"/>
      <c r="F99"/>
      <c r="G99"/>
      <c r="H99"/>
      <c r="I99"/>
      <c r="O99" s="11"/>
      <c r="P99" s="11"/>
      <c r="Q99" s="11"/>
      <c r="R99" s="11"/>
      <c r="S99" s="11"/>
      <c r="T99" s="11"/>
      <c r="U99" s="11"/>
      <c r="V99" s="11"/>
      <c r="W99" s="11"/>
    </row>
    <row r="100" spans="2:23">
      <c r="B100"/>
      <c r="C100"/>
      <c r="D100"/>
      <c r="E100"/>
      <c r="F100"/>
      <c r="G100"/>
      <c r="H100"/>
      <c r="I100"/>
      <c r="O100" s="11"/>
      <c r="P100" s="11"/>
      <c r="Q100" s="11"/>
      <c r="R100" s="11"/>
      <c r="S100" s="11"/>
      <c r="T100" s="11"/>
      <c r="U100" s="11"/>
      <c r="V100" s="11"/>
      <c r="W100" s="11"/>
    </row>
    <row r="101" spans="2:23">
      <c r="B101"/>
      <c r="C101"/>
      <c r="D101"/>
      <c r="E101"/>
      <c r="F101"/>
      <c r="G101"/>
      <c r="H101"/>
      <c r="I101"/>
      <c r="O101" s="11"/>
      <c r="P101" s="11"/>
      <c r="Q101" s="11"/>
      <c r="R101" s="11"/>
      <c r="S101" s="11"/>
      <c r="T101" s="11"/>
      <c r="U101" s="11"/>
      <c r="V101" s="11"/>
      <c r="W101" s="11"/>
    </row>
    <row r="102" spans="2:23">
      <c r="B102"/>
      <c r="C102"/>
      <c r="D102"/>
      <c r="E102"/>
      <c r="F102"/>
      <c r="G102"/>
      <c r="H102"/>
      <c r="I102"/>
      <c r="O102" s="11"/>
      <c r="P102" s="11"/>
      <c r="Q102" s="11"/>
      <c r="R102" s="11"/>
      <c r="S102" s="11"/>
      <c r="T102" s="11"/>
      <c r="U102" s="11"/>
      <c r="V102" s="11"/>
      <c r="W102" s="11"/>
    </row>
    <row r="103" spans="2:23">
      <c r="B103"/>
      <c r="C103"/>
      <c r="D103"/>
      <c r="E103"/>
      <c r="F103"/>
      <c r="G103"/>
      <c r="H103"/>
      <c r="I103"/>
      <c r="M103" s="1"/>
      <c r="N103" s="1"/>
      <c r="O103" s="1"/>
      <c r="P103" s="1"/>
      <c r="Q103" s="1"/>
      <c r="R103" s="1"/>
      <c r="S103" s="1"/>
      <c r="T103" s="1"/>
      <c r="U103" s="1"/>
      <c r="V103" s="1"/>
      <c r="W103" s="1"/>
    </row>
    <row r="104" spans="2:23">
      <c r="B104"/>
      <c r="C104"/>
      <c r="D104"/>
      <c r="E104"/>
      <c r="F104"/>
      <c r="G104"/>
      <c r="H104"/>
      <c r="I104"/>
      <c r="O104" s="11"/>
      <c r="P104" s="11"/>
      <c r="Q104" s="11"/>
      <c r="R104" s="11"/>
      <c r="S104" s="11"/>
      <c r="T104" s="11"/>
      <c r="U104" s="11"/>
      <c r="V104" s="11"/>
      <c r="W104" s="11"/>
    </row>
    <row r="105" spans="2:23">
      <c r="B105"/>
      <c r="C105"/>
      <c r="D105"/>
      <c r="E105"/>
      <c r="F105"/>
      <c r="G105"/>
      <c r="H105"/>
      <c r="I105"/>
      <c r="O105" s="11"/>
      <c r="P105" s="11"/>
      <c r="Q105" s="11"/>
      <c r="R105" s="11"/>
      <c r="S105" s="11"/>
      <c r="T105" s="11"/>
      <c r="U105" s="11"/>
      <c r="V105" s="11"/>
      <c r="W105" s="11"/>
    </row>
    <row r="106" spans="2:23">
      <c r="B106"/>
      <c r="C106"/>
      <c r="D106"/>
      <c r="E106"/>
      <c r="F106"/>
      <c r="G106"/>
      <c r="H106"/>
      <c r="I106"/>
      <c r="O106" s="11"/>
      <c r="P106" s="11"/>
      <c r="Q106" s="11"/>
      <c r="R106" s="11"/>
      <c r="S106" s="11"/>
      <c r="T106" s="11"/>
      <c r="U106" s="11"/>
      <c r="V106" s="11"/>
      <c r="W106" s="11"/>
    </row>
    <row r="107" spans="2:23">
      <c r="B107"/>
      <c r="C107"/>
      <c r="D107"/>
      <c r="E107"/>
      <c r="F107"/>
      <c r="G107"/>
      <c r="H107"/>
      <c r="I107"/>
      <c r="O107" s="11"/>
      <c r="P107" s="11"/>
      <c r="Q107" s="11"/>
      <c r="R107" s="11"/>
      <c r="S107" s="11"/>
      <c r="T107" s="11"/>
      <c r="U107" s="11"/>
      <c r="V107" s="11"/>
      <c r="W107" s="11"/>
    </row>
    <row r="108" spans="2:23">
      <c r="B108"/>
      <c r="C108"/>
      <c r="D108"/>
      <c r="E108"/>
      <c r="F108"/>
      <c r="G108"/>
      <c r="H108"/>
      <c r="I108"/>
      <c r="M108" s="1"/>
      <c r="N108" s="1"/>
      <c r="O108" s="1"/>
      <c r="P108" s="1"/>
      <c r="Q108" s="1"/>
      <c r="R108" s="1"/>
      <c r="S108" s="1"/>
      <c r="T108" s="1"/>
      <c r="U108" s="1"/>
      <c r="V108" s="1"/>
      <c r="W108" s="1"/>
    </row>
    <row r="109" spans="2:23">
      <c r="O109" s="11"/>
      <c r="P109" s="11"/>
      <c r="Q109" s="11"/>
      <c r="R109" s="11"/>
      <c r="S109" s="11"/>
      <c r="T109" s="11"/>
      <c r="U109" s="11"/>
      <c r="V109" s="11"/>
      <c r="W109" s="11"/>
    </row>
    <row r="110" spans="2:23">
      <c r="O110" s="11"/>
      <c r="P110" s="11"/>
      <c r="Q110" s="11"/>
      <c r="R110" s="11"/>
      <c r="S110" s="11"/>
      <c r="T110" s="11"/>
      <c r="U110" s="11"/>
      <c r="V110" s="11"/>
      <c r="W110" s="11"/>
    </row>
    <row r="111" spans="2:23">
      <c r="O111" s="11"/>
      <c r="P111" s="11"/>
      <c r="Q111" s="11"/>
      <c r="R111" s="11"/>
      <c r="S111" s="11"/>
      <c r="T111" s="11"/>
      <c r="U111" s="11"/>
      <c r="V111" s="11"/>
      <c r="W111" s="11"/>
    </row>
    <row r="112" spans="2:23">
      <c r="O112" s="11"/>
      <c r="P112" s="11"/>
      <c r="Q112" s="11"/>
      <c r="R112" s="11"/>
      <c r="S112" s="11"/>
      <c r="T112" s="11"/>
      <c r="U112" s="11"/>
      <c r="V112" s="11"/>
      <c r="W112" s="11"/>
    </row>
    <row r="113" spans="13:23">
      <c r="O113" s="11"/>
      <c r="P113" s="11"/>
      <c r="Q113" s="11"/>
      <c r="R113" s="11"/>
      <c r="S113" s="11"/>
      <c r="T113" s="11"/>
      <c r="U113" s="11"/>
      <c r="V113" s="11"/>
      <c r="W113" s="11"/>
    </row>
    <row r="115" spans="13:23">
      <c r="M115" s="1"/>
      <c r="N115" s="1"/>
      <c r="O115" s="1"/>
      <c r="P115" s="1"/>
      <c r="Q115" s="1"/>
      <c r="R115" s="1"/>
      <c r="S115" s="1"/>
      <c r="T115" s="1"/>
      <c r="U115" s="1"/>
      <c r="V115" s="1"/>
      <c r="W115" s="1"/>
    </row>
    <row r="116" spans="13:23">
      <c r="O116" s="11"/>
      <c r="P116" s="11"/>
      <c r="Q116" s="11"/>
      <c r="R116" s="11"/>
      <c r="S116" s="11"/>
      <c r="T116" s="11"/>
      <c r="U116" s="11"/>
      <c r="V116" s="11"/>
      <c r="W116" s="11"/>
    </row>
    <row r="117" spans="13:23">
      <c r="O117" s="11"/>
      <c r="P117" s="11"/>
      <c r="Q117" s="11"/>
      <c r="R117" s="11"/>
      <c r="S117" s="11"/>
      <c r="T117" s="11"/>
      <c r="U117" s="11"/>
      <c r="V117" s="11"/>
      <c r="W117" s="11"/>
    </row>
    <row r="118" spans="13:23">
      <c r="O118" s="11"/>
      <c r="P118" s="11"/>
      <c r="Q118" s="11"/>
      <c r="R118" s="11"/>
      <c r="S118" s="11"/>
      <c r="T118" s="11"/>
      <c r="U118" s="11"/>
      <c r="V118" s="11"/>
      <c r="W118" s="11"/>
    </row>
    <row r="120" spans="13:23">
      <c r="M120" s="1"/>
      <c r="N120" s="1"/>
      <c r="O120" s="1"/>
      <c r="P120" s="1"/>
      <c r="Q120" s="1"/>
      <c r="R120" s="1"/>
      <c r="S120" s="1"/>
      <c r="T120" s="1"/>
      <c r="U120" s="1"/>
      <c r="V120" s="1"/>
      <c r="W120" s="1"/>
    </row>
    <row r="121" spans="13:23">
      <c r="O121" s="11"/>
      <c r="P121" s="11"/>
      <c r="Q121" s="11"/>
      <c r="R121" s="11"/>
      <c r="S121" s="11"/>
      <c r="T121" s="11"/>
      <c r="U121" s="11"/>
      <c r="V121" s="11"/>
      <c r="W121" s="11"/>
    </row>
    <row r="122" spans="13:23">
      <c r="O122" s="11"/>
      <c r="P122" s="11"/>
      <c r="Q122" s="11"/>
      <c r="R122" s="11"/>
      <c r="S122" s="11"/>
      <c r="T122" s="11"/>
      <c r="U122" s="11"/>
      <c r="V122" s="11"/>
      <c r="W122" s="11"/>
    </row>
    <row r="123" spans="13:23">
      <c r="O123" s="11"/>
      <c r="P123" s="11"/>
      <c r="Q123" s="11"/>
      <c r="R123" s="11"/>
      <c r="S123" s="11"/>
      <c r="T123" s="11"/>
      <c r="U123" s="11"/>
      <c r="V123" s="11"/>
      <c r="W123" s="11"/>
    </row>
    <row r="125" spans="13:23">
      <c r="M125" s="1"/>
      <c r="N125" s="1"/>
      <c r="O125" s="1"/>
      <c r="P125" s="1"/>
      <c r="Q125" s="1"/>
      <c r="R125" s="1"/>
      <c r="S125" s="1"/>
      <c r="T125" s="1"/>
      <c r="U125" s="1"/>
      <c r="V125" s="1"/>
      <c r="W125" s="1"/>
    </row>
    <row r="126" spans="13:23">
      <c r="O126" s="11"/>
      <c r="P126" s="11"/>
      <c r="Q126" s="11"/>
      <c r="R126" s="11"/>
      <c r="S126" s="11"/>
      <c r="T126" s="11"/>
      <c r="U126" s="11"/>
      <c r="V126" s="11"/>
      <c r="W126" s="11"/>
    </row>
    <row r="127" spans="13:23">
      <c r="O127" s="11"/>
      <c r="P127" s="11"/>
      <c r="Q127" s="11"/>
      <c r="R127" s="11"/>
      <c r="S127" s="11"/>
      <c r="T127" s="11"/>
      <c r="U127" s="11"/>
      <c r="V127" s="11"/>
      <c r="W127" s="11"/>
    </row>
    <row r="128" spans="13:23">
      <c r="O128" s="11"/>
      <c r="P128" s="11"/>
      <c r="Q128" s="11"/>
      <c r="R128" s="11"/>
      <c r="S128" s="11"/>
      <c r="T128" s="11"/>
      <c r="U128" s="11"/>
      <c r="V128" s="11"/>
      <c r="W128" s="11"/>
    </row>
    <row r="130" spans="13:23">
      <c r="M130" s="1"/>
      <c r="N130" s="1"/>
      <c r="O130" s="1"/>
      <c r="P130" s="1"/>
      <c r="Q130" s="1"/>
      <c r="R130" s="1"/>
      <c r="S130" s="1"/>
      <c r="T130" s="1"/>
      <c r="U130" s="1"/>
      <c r="V130" s="1"/>
      <c r="W130" s="1"/>
    </row>
    <row r="131" spans="13:23">
      <c r="O131" s="11"/>
      <c r="P131" s="11"/>
      <c r="Q131" s="11"/>
      <c r="R131" s="11"/>
      <c r="S131" s="11"/>
      <c r="T131" s="11"/>
      <c r="U131" s="11"/>
      <c r="V131" s="11"/>
      <c r="W131" s="11"/>
    </row>
    <row r="132" spans="13:23">
      <c r="O132" s="11"/>
      <c r="P132" s="11"/>
      <c r="Q132" s="11"/>
      <c r="R132" s="11"/>
      <c r="S132" s="11"/>
      <c r="T132" s="11"/>
      <c r="U132" s="11"/>
      <c r="V132" s="11"/>
      <c r="W132" s="11"/>
    </row>
    <row r="133" spans="13:23">
      <c r="O133" s="11"/>
      <c r="P133" s="11"/>
      <c r="Q133" s="11"/>
      <c r="R133" s="11"/>
      <c r="S133" s="11"/>
      <c r="T133" s="11"/>
      <c r="U133" s="11"/>
      <c r="V133" s="11"/>
      <c r="W133" s="11"/>
    </row>
    <row r="135" spans="13:23">
      <c r="M135" s="1"/>
      <c r="N135" s="1"/>
      <c r="O135" s="1"/>
      <c r="P135" s="1"/>
      <c r="Q135" s="1"/>
      <c r="R135" s="1"/>
      <c r="S135" s="1"/>
      <c r="T135" s="1"/>
      <c r="U135" s="1"/>
      <c r="V135" s="1"/>
      <c r="W135" s="1"/>
    </row>
    <row r="136" spans="13:23">
      <c r="O136" s="11"/>
      <c r="P136" s="11"/>
      <c r="Q136" s="11"/>
      <c r="R136" s="11"/>
      <c r="S136" s="11"/>
      <c r="T136" s="11"/>
      <c r="U136" s="11"/>
      <c r="V136" s="11"/>
      <c r="W136" s="11"/>
    </row>
    <row r="137" spans="13:23">
      <c r="O137" s="11"/>
      <c r="P137" s="11"/>
      <c r="Q137" s="11"/>
      <c r="R137" s="11"/>
      <c r="S137" s="11"/>
      <c r="T137" s="11"/>
      <c r="U137" s="11"/>
      <c r="V137" s="11"/>
      <c r="W137" s="11"/>
    </row>
    <row r="139" spans="13:23">
      <c r="M139" s="1"/>
      <c r="N139" s="1"/>
      <c r="O139" s="1"/>
      <c r="P139" s="1"/>
      <c r="Q139" s="1"/>
      <c r="R139" s="1"/>
      <c r="S139" s="1"/>
      <c r="T139" s="1"/>
      <c r="U139" s="1"/>
      <c r="V139" s="1"/>
      <c r="W139" s="1"/>
    </row>
    <row r="140" spans="13:23">
      <c r="O140" s="11"/>
      <c r="P140" s="11"/>
      <c r="Q140" s="11"/>
      <c r="R140" s="11"/>
      <c r="S140" s="11"/>
      <c r="T140" s="11"/>
      <c r="U140" s="11"/>
      <c r="V140" s="11"/>
      <c r="W140" s="11"/>
    </row>
    <row r="141" spans="13:23">
      <c r="O141" s="11"/>
      <c r="P141" s="11"/>
      <c r="Q141" s="11"/>
      <c r="R141" s="11"/>
      <c r="S141" s="11"/>
      <c r="T141" s="11"/>
      <c r="U141" s="11"/>
      <c r="V141" s="11"/>
      <c r="W141" s="11"/>
    </row>
    <row r="142" spans="13:23">
      <c r="O142" s="11"/>
      <c r="P142" s="11"/>
      <c r="Q142" s="11"/>
      <c r="R142" s="11"/>
      <c r="S142" s="11"/>
      <c r="T142" s="11"/>
      <c r="U142" s="11"/>
      <c r="V142" s="11"/>
      <c r="W142" s="11"/>
    </row>
    <row r="144" spans="13:23">
      <c r="M144" s="1"/>
      <c r="N144" s="1"/>
      <c r="O144" s="1"/>
      <c r="P144" s="1"/>
      <c r="Q144" s="1"/>
      <c r="R144" s="1"/>
      <c r="S144" s="1"/>
      <c r="T144" s="1"/>
      <c r="U144" s="1"/>
      <c r="V144" s="1"/>
      <c r="W144" s="1"/>
    </row>
    <row r="145" spans="13:23">
      <c r="O145" s="11"/>
      <c r="P145" s="11"/>
      <c r="Q145" s="11"/>
      <c r="R145" s="11"/>
      <c r="S145" s="11"/>
      <c r="T145" s="11"/>
      <c r="U145" s="11"/>
      <c r="V145" s="11"/>
      <c r="W145" s="11"/>
    </row>
    <row r="146" spans="13:23">
      <c r="O146" s="11"/>
      <c r="P146" s="11"/>
      <c r="Q146" s="11"/>
      <c r="R146" s="11"/>
      <c r="S146" s="11"/>
      <c r="T146" s="11"/>
      <c r="U146" s="11"/>
      <c r="V146" s="11"/>
      <c r="W146" s="11"/>
    </row>
    <row r="147" spans="13:23">
      <c r="O147" s="11"/>
      <c r="P147" s="11"/>
      <c r="Q147" s="11"/>
      <c r="R147" s="11"/>
      <c r="S147" s="11"/>
      <c r="T147" s="11"/>
      <c r="U147" s="11"/>
      <c r="V147" s="11"/>
      <c r="W147" s="11"/>
    </row>
    <row r="149" spans="13:23">
      <c r="M149" s="1"/>
      <c r="N149" s="1"/>
      <c r="O149" s="1"/>
      <c r="P149" s="1"/>
      <c r="Q149" s="1"/>
      <c r="R149" s="1"/>
      <c r="S149" s="1"/>
      <c r="T149" s="1"/>
      <c r="U149" s="1"/>
      <c r="V149" s="1"/>
      <c r="W149" s="1"/>
    </row>
    <row r="150" spans="13:23">
      <c r="O150" s="11"/>
      <c r="P150" s="11"/>
      <c r="Q150" s="11"/>
      <c r="R150" s="11"/>
      <c r="S150" s="11"/>
      <c r="T150" s="11"/>
      <c r="U150" s="11"/>
      <c r="V150" s="11"/>
      <c r="W150" s="11"/>
    </row>
    <row r="151" spans="13:23">
      <c r="O151" s="11"/>
      <c r="P151" s="11"/>
      <c r="Q151" s="11"/>
      <c r="R151" s="11"/>
      <c r="S151" s="11"/>
      <c r="T151" s="11"/>
      <c r="U151" s="11"/>
      <c r="V151" s="11"/>
      <c r="W151" s="11"/>
    </row>
    <row r="152" spans="13:23">
      <c r="O152" s="11"/>
      <c r="P152" s="11"/>
      <c r="Q152" s="11"/>
      <c r="R152" s="11"/>
      <c r="S152" s="11"/>
      <c r="T152" s="11"/>
      <c r="U152" s="11"/>
      <c r="V152" s="11"/>
      <c r="W152" s="11"/>
    </row>
    <row r="154" spans="13:23">
      <c r="M154" s="1"/>
      <c r="N154" s="1"/>
      <c r="O154" s="1"/>
      <c r="P154" s="1"/>
      <c r="Q154" s="1"/>
      <c r="R154" s="1"/>
      <c r="S154" s="1"/>
      <c r="T154" s="1"/>
      <c r="U154" s="1"/>
      <c r="V154" s="1"/>
      <c r="W154" s="1"/>
    </row>
    <row r="155" spans="13:23">
      <c r="O155" s="11"/>
      <c r="P155" s="11"/>
      <c r="Q155" s="11"/>
      <c r="R155" s="11"/>
      <c r="S155" s="11"/>
      <c r="T155" s="11"/>
      <c r="U155" s="11"/>
      <c r="V155" s="11"/>
      <c r="W155" s="11"/>
    </row>
    <row r="156" spans="13:23">
      <c r="O156" s="11"/>
      <c r="P156" s="11"/>
      <c r="Q156" s="11"/>
      <c r="R156" s="11"/>
      <c r="S156" s="11"/>
      <c r="T156" s="11"/>
      <c r="U156" s="11"/>
      <c r="V156" s="11"/>
      <c r="W156" s="11"/>
    </row>
    <row r="158" spans="13:23">
      <c r="M158" s="1"/>
      <c r="N158" s="1"/>
      <c r="O158" s="1"/>
      <c r="P158" s="1"/>
      <c r="Q158" s="1"/>
      <c r="R158" s="1"/>
      <c r="S158" s="1"/>
      <c r="T158" s="1"/>
      <c r="U158" s="1"/>
      <c r="V158" s="1"/>
      <c r="W158" s="1"/>
    </row>
    <row r="159" spans="13:23">
      <c r="O159" s="11"/>
      <c r="P159" s="11"/>
      <c r="Q159" s="11"/>
      <c r="R159" s="11"/>
      <c r="S159" s="11"/>
      <c r="T159" s="11"/>
      <c r="U159" s="11"/>
      <c r="V159" s="11"/>
      <c r="W159" s="11"/>
    </row>
    <row r="160" spans="13:23">
      <c r="O160" s="11"/>
      <c r="P160" s="11"/>
      <c r="Q160" s="11"/>
      <c r="R160" s="11"/>
      <c r="S160" s="11"/>
      <c r="T160" s="11"/>
      <c r="U160" s="11"/>
      <c r="V160" s="11"/>
      <c r="W160" s="11"/>
    </row>
    <row r="161" spans="13:23">
      <c r="O161" s="11"/>
      <c r="P161" s="11"/>
      <c r="Q161" s="11"/>
      <c r="R161" s="11"/>
      <c r="S161" s="11"/>
      <c r="T161" s="11"/>
      <c r="U161" s="11"/>
      <c r="V161" s="11"/>
      <c r="W161" s="11"/>
    </row>
    <row r="163" spans="13:23">
      <c r="M163" s="1"/>
      <c r="N163" s="1"/>
      <c r="O163" s="1"/>
      <c r="P163" s="1"/>
      <c r="Q163" s="1"/>
      <c r="R163" s="1"/>
      <c r="S163" s="1"/>
      <c r="T163" s="1"/>
      <c r="U163" s="1"/>
      <c r="V163" s="1"/>
      <c r="W163" s="1"/>
    </row>
    <row r="164" spans="13:23">
      <c r="O164" s="11"/>
      <c r="P164" s="11"/>
      <c r="Q164" s="11"/>
      <c r="R164" s="11"/>
      <c r="S164" s="11"/>
      <c r="T164" s="11"/>
      <c r="U164" s="11"/>
      <c r="V164" s="11"/>
      <c r="W164" s="11"/>
    </row>
    <row r="165" spans="13:23">
      <c r="O165" s="11"/>
      <c r="P165" s="11"/>
      <c r="Q165" s="11"/>
      <c r="R165" s="11"/>
      <c r="S165" s="11"/>
      <c r="T165" s="11"/>
      <c r="U165" s="11"/>
      <c r="V165" s="11"/>
      <c r="W165" s="11"/>
    </row>
    <row r="166" spans="13:23">
      <c r="O166" s="11"/>
      <c r="P166" s="11"/>
      <c r="Q166" s="11"/>
      <c r="R166" s="11"/>
      <c r="S166" s="11"/>
      <c r="T166" s="11"/>
      <c r="U166" s="11"/>
      <c r="V166" s="11"/>
      <c r="W166" s="11"/>
    </row>
    <row r="168" spans="13:23">
      <c r="M168" s="1"/>
      <c r="N168" s="1"/>
      <c r="O168" s="1"/>
      <c r="P168" s="1"/>
      <c r="Q168" s="1"/>
      <c r="R168" s="1"/>
      <c r="S168" s="1"/>
      <c r="T168" s="1"/>
      <c r="U168" s="1"/>
      <c r="V168" s="1"/>
      <c r="W168" s="1"/>
    </row>
    <row r="169" spans="13:23">
      <c r="O169" s="11"/>
      <c r="P169" s="11"/>
      <c r="Q169" s="11"/>
      <c r="R169" s="11"/>
      <c r="S169" s="11"/>
      <c r="T169" s="11"/>
      <c r="U169" s="11"/>
      <c r="V169" s="11"/>
      <c r="W169" s="11"/>
    </row>
    <row r="170" spans="13:23">
      <c r="O170" s="11"/>
      <c r="P170" s="11"/>
      <c r="Q170" s="11"/>
      <c r="R170" s="11"/>
      <c r="S170" s="11"/>
      <c r="T170" s="11"/>
      <c r="U170" s="11"/>
      <c r="V170" s="11"/>
      <c r="W170" s="11"/>
    </row>
    <row r="171" spans="13:23">
      <c r="O171" s="11"/>
      <c r="P171" s="11"/>
      <c r="Q171" s="11"/>
      <c r="R171" s="11"/>
      <c r="S171" s="11"/>
      <c r="T171" s="11"/>
      <c r="U171" s="11"/>
      <c r="V171" s="11"/>
      <c r="W171" s="11"/>
    </row>
    <row r="173" spans="13:23">
      <c r="M173" s="1"/>
      <c r="N173" s="1"/>
      <c r="O173" s="1"/>
      <c r="P173" s="1"/>
      <c r="Q173" s="1"/>
      <c r="R173" s="1"/>
      <c r="S173" s="1"/>
      <c r="T173" s="1"/>
      <c r="U173" s="1"/>
      <c r="V173" s="1"/>
      <c r="W173" s="1"/>
    </row>
    <row r="174" spans="13:23">
      <c r="O174" s="11"/>
      <c r="P174" s="11"/>
      <c r="Q174" s="11"/>
      <c r="R174" s="11"/>
      <c r="S174" s="11"/>
      <c r="T174" s="11"/>
      <c r="U174" s="11"/>
      <c r="V174" s="11"/>
      <c r="W174" s="11"/>
    </row>
    <row r="175" spans="13:23">
      <c r="O175" s="11"/>
      <c r="P175" s="11"/>
      <c r="Q175" s="11"/>
      <c r="R175" s="11"/>
      <c r="S175" s="11"/>
      <c r="T175" s="11"/>
      <c r="U175" s="11"/>
      <c r="V175" s="11"/>
      <c r="W175" s="11"/>
    </row>
    <row r="176" spans="13:23">
      <c r="O176" s="11"/>
      <c r="P176" s="11"/>
      <c r="Q176" s="11"/>
      <c r="R176" s="11"/>
      <c r="S176" s="11"/>
      <c r="T176" s="11"/>
      <c r="U176" s="11"/>
      <c r="V176" s="11"/>
      <c r="W176" s="11"/>
    </row>
    <row r="178" spans="13:23">
      <c r="M178" s="1"/>
      <c r="N178" s="1"/>
      <c r="O178" s="1"/>
      <c r="P178" s="1"/>
      <c r="Q178" s="1"/>
      <c r="R178" s="1"/>
      <c r="S178" s="1"/>
      <c r="T178" s="1"/>
      <c r="U178" s="1"/>
      <c r="V178" s="1"/>
      <c r="W178" s="1"/>
    </row>
    <row r="179" spans="13:23">
      <c r="O179" s="11"/>
      <c r="P179" s="11"/>
      <c r="Q179" s="11"/>
      <c r="R179" s="11"/>
      <c r="S179" s="11"/>
      <c r="T179" s="11"/>
      <c r="U179" s="11"/>
      <c r="V179" s="11"/>
      <c r="W179" s="11"/>
    </row>
    <row r="180" spans="13:23">
      <c r="O180" s="11"/>
      <c r="P180" s="11"/>
      <c r="Q180" s="11"/>
      <c r="R180" s="11"/>
      <c r="S180" s="11"/>
      <c r="T180" s="11"/>
      <c r="U180" s="11"/>
      <c r="V180" s="11"/>
      <c r="W180" s="11"/>
    </row>
    <row r="182" spans="13:23">
      <c r="M182" s="1"/>
      <c r="N182" s="1"/>
      <c r="O182" s="1"/>
      <c r="P182" s="1"/>
      <c r="Q182" s="1"/>
      <c r="R182" s="1"/>
      <c r="S182" s="1"/>
      <c r="T182" s="1"/>
      <c r="U182" s="1"/>
      <c r="V182" s="1"/>
      <c r="W182" s="1"/>
    </row>
    <row r="183" spans="13:23">
      <c r="O183" s="11"/>
      <c r="P183" s="11"/>
      <c r="Q183" s="11"/>
      <c r="R183" s="11"/>
      <c r="S183" s="11"/>
      <c r="T183" s="11"/>
      <c r="U183" s="11"/>
      <c r="V183" s="11"/>
      <c r="W183" s="11"/>
    </row>
    <row r="184" spans="13:23">
      <c r="O184" s="11"/>
      <c r="P184" s="11"/>
      <c r="Q184" s="11"/>
      <c r="R184" s="11"/>
      <c r="S184" s="11"/>
      <c r="T184" s="11"/>
      <c r="U184" s="11"/>
      <c r="V184" s="11"/>
      <c r="W184" s="11"/>
    </row>
    <row r="185" spans="13:23">
      <c r="O185" s="11"/>
      <c r="P185" s="11"/>
      <c r="Q185" s="11"/>
      <c r="R185" s="11"/>
      <c r="S185" s="11"/>
      <c r="T185" s="11"/>
      <c r="U185" s="11"/>
      <c r="V185" s="11"/>
      <c r="W185" s="11"/>
    </row>
    <row r="187" spans="13:23">
      <c r="M187" s="1"/>
      <c r="N187" s="1"/>
      <c r="O187" s="1"/>
      <c r="P187" s="1"/>
      <c r="Q187" s="1"/>
      <c r="R187" s="1"/>
      <c r="S187" s="1"/>
      <c r="T187" s="1"/>
      <c r="U187" s="1"/>
      <c r="V187" s="1"/>
      <c r="W187" s="1"/>
    </row>
    <row r="188" spans="13:23">
      <c r="O188" s="11"/>
      <c r="P188" s="11"/>
      <c r="Q188" s="11"/>
      <c r="R188" s="11"/>
      <c r="S188" s="11"/>
      <c r="T188" s="11"/>
      <c r="U188" s="11"/>
      <c r="V188" s="11"/>
      <c r="W188" s="11"/>
    </row>
    <row r="189" spans="13:23">
      <c r="O189" s="11"/>
      <c r="P189" s="11"/>
      <c r="Q189" s="11"/>
      <c r="R189" s="11"/>
      <c r="S189" s="11"/>
      <c r="T189" s="11"/>
      <c r="U189" s="11"/>
      <c r="V189" s="11"/>
      <c r="W189" s="11"/>
    </row>
    <row r="190" spans="13:23">
      <c r="O190" s="11"/>
      <c r="P190" s="11"/>
      <c r="Q190" s="11"/>
      <c r="R190" s="11"/>
      <c r="S190" s="11"/>
      <c r="T190" s="11"/>
      <c r="U190" s="11"/>
      <c r="V190" s="11"/>
      <c r="W190" s="11"/>
    </row>
    <row r="192" spans="13:23">
      <c r="M192" s="1"/>
      <c r="N192" s="1"/>
      <c r="O192" s="1"/>
      <c r="P192" s="1"/>
      <c r="Q192" s="1"/>
      <c r="R192" s="1"/>
      <c r="S192" s="1"/>
      <c r="T192" s="1"/>
      <c r="U192" s="1"/>
      <c r="V192" s="1"/>
      <c r="W192" s="1"/>
    </row>
    <row r="193" spans="13:23">
      <c r="O193" s="11"/>
      <c r="P193" s="11"/>
      <c r="Q193" s="11"/>
      <c r="R193" s="11"/>
      <c r="S193" s="11"/>
      <c r="T193" s="11"/>
      <c r="U193" s="11"/>
      <c r="V193" s="11"/>
      <c r="W193" s="11"/>
    </row>
    <row r="194" spans="13:23">
      <c r="O194" s="11"/>
      <c r="P194" s="11"/>
      <c r="Q194" s="11"/>
      <c r="R194" s="11"/>
      <c r="S194" s="11"/>
      <c r="T194" s="11"/>
      <c r="U194" s="11"/>
      <c r="V194" s="11"/>
      <c r="W194" s="11"/>
    </row>
    <row r="195" spans="13:23">
      <c r="O195" s="11"/>
      <c r="P195" s="11"/>
      <c r="Q195" s="11"/>
      <c r="R195" s="11"/>
      <c r="S195" s="11"/>
      <c r="T195" s="11"/>
      <c r="U195" s="11"/>
      <c r="V195" s="11"/>
      <c r="W195" s="11"/>
    </row>
    <row r="197" spans="13:23">
      <c r="M197" s="1"/>
      <c r="N197" s="1"/>
      <c r="O197" s="1"/>
      <c r="P197" s="1"/>
      <c r="Q197" s="1"/>
      <c r="R197" s="1"/>
      <c r="S197" s="1"/>
      <c r="T197" s="1"/>
      <c r="U197" s="1"/>
      <c r="V197" s="1"/>
      <c r="W197" s="1"/>
    </row>
    <row r="198" spans="13:23">
      <c r="O198" s="11"/>
      <c r="P198" s="11"/>
      <c r="Q198" s="11"/>
      <c r="R198" s="11"/>
      <c r="S198" s="11"/>
      <c r="T198" s="11"/>
      <c r="U198" s="11"/>
      <c r="V198" s="11"/>
      <c r="W198" s="11"/>
    </row>
    <row r="199" spans="13:23">
      <c r="O199" s="11"/>
      <c r="P199" s="11"/>
      <c r="Q199" s="11"/>
      <c r="R199" s="11"/>
      <c r="S199" s="11"/>
      <c r="T199" s="11"/>
      <c r="U199" s="11"/>
      <c r="V199" s="11"/>
      <c r="W199" s="11"/>
    </row>
    <row r="200" spans="13:23">
      <c r="O200" s="11"/>
      <c r="P200" s="11"/>
      <c r="Q200" s="11"/>
      <c r="R200" s="11"/>
      <c r="S200" s="11"/>
      <c r="T200" s="11"/>
      <c r="U200" s="11"/>
      <c r="V200" s="11"/>
      <c r="W200" s="11"/>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77202-2B07-413A-81F7-8E0473316ED3}">
  <dimension ref="A1:W200"/>
  <sheetViews>
    <sheetView zoomScale="70" zoomScaleNormal="70" workbookViewId="0">
      <selection activeCell="W52" sqref="W52"/>
    </sheetView>
  </sheetViews>
  <sheetFormatPr defaultRowHeight="15"/>
  <cols>
    <col min="1" max="1" width="14.28515625" style="9" bestFit="1" customWidth="1"/>
    <col min="2" max="2" width="93.5703125" style="9" bestFit="1" customWidth="1"/>
    <col min="3" max="3" width="21.7109375" style="9" bestFit="1" customWidth="1"/>
    <col min="4" max="6" width="13.5703125" style="9" bestFit="1" customWidth="1"/>
    <col min="7" max="9" width="14" style="9" bestFit="1" customWidth="1"/>
    <col min="10" max="10" width="14.42578125" style="9" bestFit="1" customWidth="1"/>
    <col min="11" max="11" width="14.42578125" style="9" customWidth="1"/>
    <col min="12" max="12" width="6.7109375" style="9" customWidth="1"/>
    <col min="13" max="13" width="22" style="9" bestFit="1" customWidth="1"/>
    <col min="14" max="14" width="35.85546875" style="9" bestFit="1" customWidth="1"/>
    <col min="15" max="18" width="13.5703125" style="9" bestFit="1" customWidth="1"/>
    <col min="19" max="21" width="14" style="9" bestFit="1" customWidth="1"/>
    <col min="22" max="23" width="14.42578125" style="9" bestFit="1" customWidth="1"/>
    <col min="24" max="16384" width="9.140625" style="9"/>
  </cols>
  <sheetData>
    <row r="1" spans="1:23">
      <c r="B1" s="1" t="s">
        <v>209</v>
      </c>
      <c r="M1" s="1" t="s">
        <v>209</v>
      </c>
      <c r="N1" s="9" t="s">
        <v>268</v>
      </c>
    </row>
    <row r="3" spans="1:23">
      <c r="B3" s="128" t="s">
        <v>135</v>
      </c>
      <c r="C3" s="128" t="s">
        <v>112</v>
      </c>
      <c r="D3" s="128"/>
      <c r="E3" s="128"/>
      <c r="F3" s="128"/>
      <c r="G3" s="128"/>
      <c r="H3" s="128"/>
      <c r="I3" s="128"/>
      <c r="J3" s="128"/>
      <c r="K3" s="128"/>
    </row>
    <row r="4" spans="1:23">
      <c r="B4" s="129" t="s">
        <v>110</v>
      </c>
      <c r="C4" s="129" t="s">
        <v>0</v>
      </c>
      <c r="D4" s="129" t="s">
        <v>103</v>
      </c>
      <c r="E4" s="129" t="s">
        <v>104</v>
      </c>
      <c r="F4" s="129" t="s">
        <v>105</v>
      </c>
      <c r="G4" s="129" t="s">
        <v>106</v>
      </c>
      <c r="H4" s="129" t="s">
        <v>107</v>
      </c>
      <c r="I4" s="129" t="s">
        <v>108</v>
      </c>
      <c r="J4" s="129" t="s">
        <v>230</v>
      </c>
      <c r="K4" s="129" t="s">
        <v>234</v>
      </c>
      <c r="M4" s="1" t="s">
        <v>116</v>
      </c>
      <c r="N4" s="1" t="str">
        <f>A5</f>
        <v>State Total</v>
      </c>
      <c r="O4" s="1" t="str">
        <f t="shared" ref="O4:W4" si="0">C4</f>
        <v>2015-2016</v>
      </c>
      <c r="P4" s="1" t="str">
        <f t="shared" si="0"/>
        <v>2016-2017</v>
      </c>
      <c r="Q4" s="1" t="str">
        <f t="shared" si="0"/>
        <v>2017-2018</v>
      </c>
      <c r="R4" s="1" t="str">
        <f t="shared" si="0"/>
        <v>2018-2019</v>
      </c>
      <c r="S4" s="1" t="str">
        <f t="shared" si="0"/>
        <v>2019-2020</v>
      </c>
      <c r="T4" s="1" t="str">
        <f t="shared" si="0"/>
        <v>2020-2021</v>
      </c>
      <c r="U4" s="1" t="str">
        <f t="shared" si="0"/>
        <v>2021-2022</v>
      </c>
      <c r="V4" s="1" t="str">
        <f t="shared" si="0"/>
        <v>2022-2023</v>
      </c>
      <c r="W4" s="1" t="str">
        <f t="shared" si="0"/>
        <v>2023-2024</v>
      </c>
    </row>
    <row r="5" spans="1:23">
      <c r="A5" s="1" t="s">
        <v>126</v>
      </c>
      <c r="B5" s="10" t="s">
        <v>113</v>
      </c>
      <c r="C5" s="8">
        <v>2059</v>
      </c>
      <c r="D5" s="8">
        <v>2197</v>
      </c>
      <c r="E5" s="8">
        <v>2213</v>
      </c>
      <c r="F5" s="8">
        <v>2271</v>
      </c>
      <c r="G5" s="8">
        <v>2151</v>
      </c>
      <c r="H5" s="8">
        <v>4257</v>
      </c>
      <c r="I5" s="8">
        <v>3575</v>
      </c>
      <c r="J5" s="8">
        <v>3063</v>
      </c>
      <c r="K5" s="8">
        <v>3007</v>
      </c>
      <c r="N5" s="9" t="str">
        <f>B5</f>
        <v>Home-Based</v>
      </c>
      <c r="O5" s="11">
        <f>C5/C8</f>
        <v>2.3213862926592783E-2</v>
      </c>
      <c r="P5" s="11">
        <f t="shared" ref="P5:W5" si="1">D5/D8</f>
        <v>2.3933765455634838E-2</v>
      </c>
      <c r="Q5" s="11">
        <f t="shared" si="1"/>
        <v>2.3187585787780678E-2</v>
      </c>
      <c r="R5" s="11">
        <f t="shared" si="1"/>
        <v>2.3486948248045338E-2</v>
      </c>
      <c r="S5" s="11">
        <f t="shared" si="1"/>
        <v>2.2758292334550071E-2</v>
      </c>
      <c r="T5" s="11">
        <f t="shared" si="1"/>
        <v>4.6464161363909233E-2</v>
      </c>
      <c r="U5" s="11">
        <f t="shared" si="1"/>
        <v>3.9469616675499031E-2</v>
      </c>
      <c r="V5" s="11">
        <f t="shared" si="1"/>
        <v>3.3980851795560194E-2</v>
      </c>
      <c r="W5" s="11">
        <f t="shared" si="1"/>
        <v>3.2869494878829945E-2</v>
      </c>
    </row>
    <row r="6" spans="1:23">
      <c r="B6" s="10" t="s">
        <v>114</v>
      </c>
      <c r="C6" s="8">
        <v>5694</v>
      </c>
      <c r="D6" s="8">
        <v>5681</v>
      </c>
      <c r="E6" s="8">
        <v>5938</v>
      </c>
      <c r="F6" s="8">
        <v>6115</v>
      </c>
      <c r="G6" s="8">
        <v>5050</v>
      </c>
      <c r="H6" s="8">
        <v>5427</v>
      </c>
      <c r="I6" s="8">
        <v>6135</v>
      </c>
      <c r="J6" s="8">
        <v>6624</v>
      </c>
      <c r="K6" s="8">
        <v>6646</v>
      </c>
      <c r="N6" s="9" t="str">
        <f>B6</f>
        <v>Private</v>
      </c>
      <c r="O6" s="11">
        <f t="shared" ref="O6:W6" si="2">C6/C8</f>
        <v>6.4196083294812675E-2</v>
      </c>
      <c r="P6" s="11">
        <f t="shared" si="2"/>
        <v>6.1887902391197777E-2</v>
      </c>
      <c r="Q6" s="11">
        <f t="shared" si="2"/>
        <v>6.2217751652888231E-2</v>
      </c>
      <c r="R6" s="11">
        <f t="shared" si="2"/>
        <v>6.3242046911843791E-2</v>
      </c>
      <c r="S6" s="11">
        <f t="shared" si="2"/>
        <v>5.3430672380045494E-2</v>
      </c>
      <c r="T6" s="11">
        <f t="shared" si="2"/>
        <v>5.9234438271537564E-2</v>
      </c>
      <c r="U6" s="11">
        <f t="shared" si="2"/>
        <v>6.7733174350821407E-2</v>
      </c>
      <c r="V6" s="11">
        <f t="shared" si="2"/>
        <v>7.3486504176882364E-2</v>
      </c>
      <c r="W6" s="11">
        <f t="shared" si="2"/>
        <v>7.2647377108315203E-2</v>
      </c>
    </row>
    <row r="7" spans="1:23">
      <c r="B7" s="10" t="s">
        <v>115</v>
      </c>
      <c r="C7" s="8">
        <v>80944</v>
      </c>
      <c r="D7" s="8">
        <v>83917</v>
      </c>
      <c r="E7" s="8">
        <v>87288</v>
      </c>
      <c r="F7" s="8">
        <v>88306</v>
      </c>
      <c r="G7" s="8">
        <v>87314</v>
      </c>
      <c r="H7" s="8">
        <v>81935</v>
      </c>
      <c r="I7" s="8">
        <v>80866</v>
      </c>
      <c r="J7" s="8">
        <v>80452</v>
      </c>
      <c r="K7" s="8">
        <v>81830</v>
      </c>
      <c r="N7" s="9" t="str">
        <f>B7</f>
        <v>Public</v>
      </c>
      <c r="O7" s="11">
        <f t="shared" ref="O7:W7" si="3">C7/C8</f>
        <v>0.91259005377859459</v>
      </c>
      <c r="P7" s="11">
        <f t="shared" si="3"/>
        <v>0.91417833215316735</v>
      </c>
      <c r="Q7" s="11">
        <f t="shared" si="3"/>
        <v>0.91459466255933108</v>
      </c>
      <c r="R7" s="11">
        <f t="shared" si="3"/>
        <v>0.91327100484011092</v>
      </c>
      <c r="S7" s="11">
        <f t="shared" si="3"/>
        <v>0.92381103528540442</v>
      </c>
      <c r="T7" s="11">
        <f t="shared" si="3"/>
        <v>0.89430140036455319</v>
      </c>
      <c r="U7" s="11">
        <f t="shared" si="3"/>
        <v>0.89279720897367953</v>
      </c>
      <c r="V7" s="11">
        <f t="shared" si="3"/>
        <v>0.89253264402755739</v>
      </c>
      <c r="W7" s="11">
        <f t="shared" si="3"/>
        <v>0.8944831280128549</v>
      </c>
    </row>
    <row r="8" spans="1:23">
      <c r="B8" s="130" t="s">
        <v>111</v>
      </c>
      <c r="C8" s="131">
        <v>88697</v>
      </c>
      <c r="D8" s="131">
        <v>91795</v>
      </c>
      <c r="E8" s="131">
        <v>95439</v>
      </c>
      <c r="F8" s="131">
        <v>96692</v>
      </c>
      <c r="G8" s="131">
        <v>94515</v>
      </c>
      <c r="H8" s="131">
        <v>91619</v>
      </c>
      <c r="I8" s="131">
        <v>90576</v>
      </c>
      <c r="J8" s="131">
        <v>90139</v>
      </c>
      <c r="K8" s="131">
        <v>91483</v>
      </c>
    </row>
    <row r="10" spans="1:23">
      <c r="A10" s="1" t="s">
        <v>203</v>
      </c>
      <c r="B10" s="1" t="s">
        <v>209</v>
      </c>
      <c r="C10" s="10"/>
      <c r="D10" s="10"/>
      <c r="E10" s="10"/>
      <c r="F10" s="10"/>
      <c r="G10" s="10"/>
      <c r="H10" s="10"/>
      <c r="I10" s="10"/>
      <c r="J10" s="10"/>
      <c r="K10" s="10"/>
      <c r="M10" s="1" t="s">
        <v>209</v>
      </c>
    </row>
    <row r="11" spans="1:23">
      <c r="B11" s="128" t="s">
        <v>135</v>
      </c>
      <c r="C11" s="128" t="s">
        <v>112</v>
      </c>
      <c r="D11" s="128"/>
      <c r="E11" s="128"/>
      <c r="F11" s="128"/>
      <c r="G11" s="128"/>
      <c r="H11" s="128"/>
      <c r="I11" s="128"/>
      <c r="J11" s="128"/>
      <c r="K11" s="128"/>
    </row>
    <row r="12" spans="1:23">
      <c r="B12" s="129" t="s">
        <v>110</v>
      </c>
      <c r="C12" s="129" t="s">
        <v>0</v>
      </c>
      <c r="D12" s="129" t="s">
        <v>103</v>
      </c>
      <c r="E12" s="129" t="s">
        <v>104</v>
      </c>
      <c r="F12" s="129" t="s">
        <v>105</v>
      </c>
      <c r="G12" s="129" t="s">
        <v>106</v>
      </c>
      <c r="H12" s="129" t="s">
        <v>107</v>
      </c>
      <c r="I12" s="129" t="s">
        <v>108</v>
      </c>
      <c r="J12" s="129" t="s">
        <v>230</v>
      </c>
      <c r="K12" s="129" t="s">
        <v>234</v>
      </c>
    </row>
    <row r="13" spans="1:23">
      <c r="B13" s="132" t="s">
        <v>186</v>
      </c>
      <c r="C13" s="133"/>
      <c r="D13" s="133"/>
      <c r="E13" s="133"/>
      <c r="F13" s="133"/>
      <c r="G13" s="133"/>
      <c r="H13" s="133"/>
      <c r="I13" s="133"/>
      <c r="J13" s="133"/>
      <c r="K13" s="133"/>
      <c r="M13" s="1" t="s">
        <v>116</v>
      </c>
      <c r="N13" s="1" t="str">
        <f>B13</f>
        <v>Benton-Franklin</v>
      </c>
      <c r="O13" s="1" t="str">
        <f>$C$12</f>
        <v>2015-2016</v>
      </c>
      <c r="P13" s="1" t="str">
        <f>$D$12</f>
        <v>2016-2017</v>
      </c>
      <c r="Q13" s="1" t="str">
        <f>$E$12</f>
        <v>2017-2018</v>
      </c>
      <c r="R13" s="1" t="str">
        <f>$F$12</f>
        <v>2018-2019</v>
      </c>
      <c r="S13" s="1" t="str">
        <f>$G$12</f>
        <v>2019-2020</v>
      </c>
      <c r="T13" s="1" t="str">
        <f>$H$12</f>
        <v>2020-2021</v>
      </c>
      <c r="U13" s="1" t="str">
        <f>$I$12</f>
        <v>2021-2022</v>
      </c>
      <c r="V13" s="1" t="str">
        <f>$J$12</f>
        <v>2022-2023</v>
      </c>
      <c r="W13" s="1" t="str">
        <f>$K$12</f>
        <v>2023-2024</v>
      </c>
    </row>
    <row r="14" spans="1:23">
      <c r="B14" s="3" t="s">
        <v>113</v>
      </c>
      <c r="C14" s="8">
        <v>69</v>
      </c>
      <c r="D14" s="8">
        <v>72</v>
      </c>
      <c r="E14" s="8">
        <v>61</v>
      </c>
      <c r="F14" s="8">
        <v>94</v>
      </c>
      <c r="G14" s="8">
        <v>98</v>
      </c>
      <c r="H14" s="8">
        <v>189</v>
      </c>
      <c r="I14" s="8">
        <v>118</v>
      </c>
      <c r="J14" s="8">
        <v>123</v>
      </c>
      <c r="K14" s="8">
        <v>100</v>
      </c>
      <c r="N14" s="9" t="str">
        <f>B14</f>
        <v>Home-Based</v>
      </c>
      <c r="O14" s="11">
        <f t="shared" ref="O14:W14" si="4">C14/C17</f>
        <v>1.5656909462219197E-2</v>
      </c>
      <c r="P14" s="11">
        <f t="shared" si="4"/>
        <v>1.5335463258785943E-2</v>
      </c>
      <c r="Q14" s="11">
        <f t="shared" si="4"/>
        <v>1.2388302193338748E-2</v>
      </c>
      <c r="R14" s="11">
        <f t="shared" si="4"/>
        <v>1.9059205190592052E-2</v>
      </c>
      <c r="S14" s="11">
        <f t="shared" si="4"/>
        <v>1.9846091535034426E-2</v>
      </c>
      <c r="T14" s="11">
        <f t="shared" si="4"/>
        <v>3.9714225677663376E-2</v>
      </c>
      <c r="U14" s="11">
        <f t="shared" si="4"/>
        <v>2.5047760560390576E-2</v>
      </c>
      <c r="V14" s="11">
        <f t="shared" si="4"/>
        <v>2.5497512437810944E-2</v>
      </c>
      <c r="W14" s="11">
        <f t="shared" si="4"/>
        <v>2.1542438604049977E-2</v>
      </c>
    </row>
    <row r="15" spans="1:23">
      <c r="B15" s="3" t="s">
        <v>114</v>
      </c>
      <c r="C15" s="8">
        <v>168</v>
      </c>
      <c r="D15" s="8">
        <v>166</v>
      </c>
      <c r="E15" s="8">
        <v>185</v>
      </c>
      <c r="F15" s="8">
        <v>167</v>
      </c>
      <c r="G15" s="8">
        <v>127</v>
      </c>
      <c r="H15" s="8">
        <v>167</v>
      </c>
      <c r="I15" s="8">
        <v>205</v>
      </c>
      <c r="J15" s="8">
        <v>236</v>
      </c>
      <c r="K15" s="8">
        <v>209</v>
      </c>
      <c r="N15" s="9" t="str">
        <f>B15</f>
        <v>Private</v>
      </c>
      <c r="O15" s="11">
        <f t="shared" ref="O15:W15" si="5">C15/C17</f>
        <v>3.8121170864533697E-2</v>
      </c>
      <c r="P15" s="11">
        <f t="shared" si="5"/>
        <v>3.5356762513312032E-2</v>
      </c>
      <c r="Q15" s="11">
        <f t="shared" si="5"/>
        <v>3.7571080422420799E-2</v>
      </c>
      <c r="R15" s="11">
        <f t="shared" si="5"/>
        <v>3.3860502838605026E-2</v>
      </c>
      <c r="S15" s="11">
        <f t="shared" si="5"/>
        <v>2.5718914540299717E-2</v>
      </c>
      <c r="T15" s="11">
        <f t="shared" si="5"/>
        <v>3.509140575751208E-2</v>
      </c>
      <c r="U15" s="11">
        <f t="shared" si="5"/>
        <v>4.3515177244746336E-2</v>
      </c>
      <c r="V15" s="11">
        <f t="shared" si="5"/>
        <v>4.8922056384742951E-2</v>
      </c>
      <c r="W15" s="11">
        <f t="shared" si="5"/>
        <v>4.5023696682464455E-2</v>
      </c>
    </row>
    <row r="16" spans="1:23">
      <c r="B16" s="3" t="s">
        <v>115</v>
      </c>
      <c r="C16" s="8">
        <v>4170</v>
      </c>
      <c r="D16" s="8">
        <v>4457</v>
      </c>
      <c r="E16" s="8">
        <v>4678</v>
      </c>
      <c r="F16" s="8">
        <v>4671</v>
      </c>
      <c r="G16" s="8">
        <v>4713</v>
      </c>
      <c r="H16" s="8">
        <v>4403</v>
      </c>
      <c r="I16" s="8">
        <v>4388</v>
      </c>
      <c r="J16" s="8">
        <v>4465</v>
      </c>
      <c r="K16" s="8">
        <v>4333</v>
      </c>
      <c r="N16" s="9" t="str">
        <f>B16</f>
        <v>Public</v>
      </c>
      <c r="O16" s="11">
        <f t="shared" ref="O16:W16" si="6">C16/C17</f>
        <v>0.94622191967324709</v>
      </c>
      <c r="P16" s="11">
        <f t="shared" si="6"/>
        <v>0.94930777422790202</v>
      </c>
      <c r="Q16" s="11">
        <f t="shared" si="6"/>
        <v>0.9500406173842405</v>
      </c>
      <c r="R16" s="11">
        <f t="shared" si="6"/>
        <v>0.9470802919708029</v>
      </c>
      <c r="S16" s="11">
        <f t="shared" si="6"/>
        <v>0.95443499392466591</v>
      </c>
      <c r="T16" s="11">
        <f t="shared" si="6"/>
        <v>0.92519436856482451</v>
      </c>
      <c r="U16" s="11">
        <f t="shared" si="6"/>
        <v>0.93143706219486311</v>
      </c>
      <c r="V16" s="11">
        <f t="shared" si="6"/>
        <v>0.92558043117744615</v>
      </c>
      <c r="W16" s="11">
        <f t="shared" si="6"/>
        <v>0.93343386471348555</v>
      </c>
    </row>
    <row r="17" spans="2:23">
      <c r="B17" s="134" t="s">
        <v>195</v>
      </c>
      <c r="C17" s="135">
        <v>4407</v>
      </c>
      <c r="D17" s="135">
        <v>4695</v>
      </c>
      <c r="E17" s="135">
        <v>4924</v>
      </c>
      <c r="F17" s="135">
        <v>4932</v>
      </c>
      <c r="G17" s="135">
        <v>4938</v>
      </c>
      <c r="H17" s="135">
        <v>4759</v>
      </c>
      <c r="I17" s="135">
        <v>4711</v>
      </c>
      <c r="J17" s="135">
        <v>4824</v>
      </c>
      <c r="K17" s="135">
        <v>4642</v>
      </c>
    </row>
    <row r="18" spans="2:23">
      <c r="B18" s="132" t="s">
        <v>221</v>
      </c>
      <c r="C18" s="133"/>
      <c r="D18" s="133"/>
      <c r="E18" s="133"/>
      <c r="F18" s="133"/>
      <c r="G18" s="133"/>
      <c r="H18" s="133"/>
      <c r="I18" s="133"/>
      <c r="J18" s="133"/>
      <c r="K18" s="133"/>
      <c r="M18" s="1" t="s">
        <v>116</v>
      </c>
      <c r="N18" s="1" t="str">
        <f>B18</f>
        <v>Central WA (Grant-Kittitas-Klickitat-Skamania-Yakima)</v>
      </c>
      <c r="O18" s="1" t="str">
        <f>$C$12</f>
        <v>2015-2016</v>
      </c>
      <c r="P18" s="1" t="str">
        <f>$D$12</f>
        <v>2016-2017</v>
      </c>
      <c r="Q18" s="1" t="str">
        <f>$E$12</f>
        <v>2017-2018</v>
      </c>
      <c r="R18" s="1" t="str">
        <f>$F$12</f>
        <v>2018-2019</v>
      </c>
      <c r="S18" s="1" t="str">
        <f>$G$12</f>
        <v>2019-2020</v>
      </c>
      <c r="T18" s="1" t="str">
        <f>$H$12</f>
        <v>2020-2021</v>
      </c>
      <c r="U18" s="1" t="str">
        <f>$I$12</f>
        <v>2021-2022</v>
      </c>
      <c r="V18" s="1" t="str">
        <f>$J$12</f>
        <v>2022-2023</v>
      </c>
      <c r="W18" s="1" t="str">
        <f>$K$12</f>
        <v>2023-2024</v>
      </c>
    </row>
    <row r="19" spans="2:23">
      <c r="B19" s="3" t="s">
        <v>113</v>
      </c>
      <c r="C19" s="8">
        <v>107</v>
      </c>
      <c r="D19" s="8">
        <v>123</v>
      </c>
      <c r="E19" s="8">
        <v>116</v>
      </c>
      <c r="F19" s="8">
        <v>111</v>
      </c>
      <c r="G19" s="8">
        <v>111</v>
      </c>
      <c r="H19" s="8">
        <v>173</v>
      </c>
      <c r="I19" s="8">
        <v>201</v>
      </c>
      <c r="J19" s="8">
        <v>187</v>
      </c>
      <c r="K19" s="8">
        <v>221</v>
      </c>
      <c r="N19" s="9" t="str">
        <f>B19</f>
        <v>Home-Based</v>
      </c>
      <c r="O19" s="11">
        <f t="shared" ref="O19:W19" si="7">C19/C22</f>
        <v>1.6406010426249618E-2</v>
      </c>
      <c r="P19" s="11">
        <f t="shared" si="7"/>
        <v>1.7672413793103449E-2</v>
      </c>
      <c r="Q19" s="11">
        <f t="shared" si="7"/>
        <v>1.6342631727247113E-2</v>
      </c>
      <c r="R19" s="11">
        <f t="shared" si="7"/>
        <v>1.5342087076710436E-2</v>
      </c>
      <c r="S19" s="11">
        <f t="shared" si="7"/>
        <v>1.5784982935153583E-2</v>
      </c>
      <c r="T19" s="11">
        <f t="shared" si="7"/>
        <v>2.5396359365825016E-2</v>
      </c>
      <c r="U19" s="11">
        <f t="shared" si="7"/>
        <v>2.9334500875656741E-2</v>
      </c>
      <c r="V19" s="11">
        <f t="shared" si="7"/>
        <v>2.8052805280528052E-2</v>
      </c>
      <c r="W19" s="11">
        <f t="shared" si="7"/>
        <v>3.3213104899308683E-2</v>
      </c>
    </row>
    <row r="20" spans="2:23">
      <c r="B20" s="3" t="s">
        <v>114</v>
      </c>
      <c r="C20" s="8">
        <v>185</v>
      </c>
      <c r="D20" s="8">
        <v>175</v>
      </c>
      <c r="E20" s="8">
        <v>193</v>
      </c>
      <c r="F20" s="8">
        <v>206</v>
      </c>
      <c r="G20" s="8">
        <v>183</v>
      </c>
      <c r="H20" s="8">
        <v>180</v>
      </c>
      <c r="I20" s="8">
        <v>192</v>
      </c>
      <c r="J20" s="8">
        <v>219</v>
      </c>
      <c r="K20" s="8">
        <v>190</v>
      </c>
      <c r="N20" s="9" t="str">
        <f>B20</f>
        <v>Private</v>
      </c>
      <c r="O20" s="11">
        <f t="shared" ref="O20:W20" si="8">C20/C22</f>
        <v>2.8365532045384851E-2</v>
      </c>
      <c r="P20" s="11">
        <f t="shared" si="8"/>
        <v>2.5143678160919541E-2</v>
      </c>
      <c r="Q20" s="11">
        <f t="shared" si="8"/>
        <v>2.719075795998873E-2</v>
      </c>
      <c r="R20" s="11">
        <f t="shared" si="8"/>
        <v>2.8472702142363512E-2</v>
      </c>
      <c r="S20" s="11">
        <f t="shared" si="8"/>
        <v>2.6023890784982934E-2</v>
      </c>
      <c r="T20" s="11">
        <f t="shared" si="8"/>
        <v>2.6423957721667644E-2</v>
      </c>
      <c r="U20" s="11">
        <f t="shared" si="8"/>
        <v>2.8021015761821366E-2</v>
      </c>
      <c r="V20" s="11">
        <f t="shared" si="8"/>
        <v>3.2853285328532857E-2</v>
      </c>
      <c r="W20" s="11">
        <f t="shared" si="8"/>
        <v>2.8554253080853621E-2</v>
      </c>
    </row>
    <row r="21" spans="2:23">
      <c r="B21" s="3" t="s">
        <v>115</v>
      </c>
      <c r="C21" s="8">
        <v>6230</v>
      </c>
      <c r="D21" s="8">
        <v>6662</v>
      </c>
      <c r="E21" s="8">
        <v>6789</v>
      </c>
      <c r="F21" s="8">
        <v>6918</v>
      </c>
      <c r="G21" s="8">
        <v>6738</v>
      </c>
      <c r="H21" s="8">
        <v>6459</v>
      </c>
      <c r="I21" s="8">
        <v>6459</v>
      </c>
      <c r="J21" s="8">
        <v>6260</v>
      </c>
      <c r="K21" s="8">
        <v>6243</v>
      </c>
      <c r="N21" s="9" t="str">
        <f>B21</f>
        <v>Public</v>
      </c>
      <c r="O21" s="11">
        <f>C21/C22</f>
        <v>0.95522845752836549</v>
      </c>
      <c r="P21" s="11">
        <f t="shared" ref="P21:W21" si="9">D21/D22</f>
        <v>0.95718390804597697</v>
      </c>
      <c r="Q21" s="11">
        <f t="shared" si="9"/>
        <v>0.95646661031276414</v>
      </c>
      <c r="R21" s="11">
        <f t="shared" si="9"/>
        <v>0.95618521078092611</v>
      </c>
      <c r="S21" s="11">
        <f t="shared" si="9"/>
        <v>0.95819112627986347</v>
      </c>
      <c r="T21" s="11">
        <f t="shared" si="9"/>
        <v>0.94817968291250732</v>
      </c>
      <c r="U21" s="11">
        <f t="shared" si="9"/>
        <v>0.94264448336252193</v>
      </c>
      <c r="V21" s="11">
        <f t="shared" si="9"/>
        <v>0.93909390939093906</v>
      </c>
      <c r="W21" s="11">
        <f t="shared" si="9"/>
        <v>0.93823264201983769</v>
      </c>
    </row>
    <row r="22" spans="2:23">
      <c r="B22" s="134" t="s">
        <v>223</v>
      </c>
      <c r="C22" s="135">
        <v>6522</v>
      </c>
      <c r="D22" s="135">
        <v>6960</v>
      </c>
      <c r="E22" s="135">
        <v>7098</v>
      </c>
      <c r="F22" s="135">
        <v>7235</v>
      </c>
      <c r="G22" s="135">
        <v>7032</v>
      </c>
      <c r="H22" s="135">
        <v>6812</v>
      </c>
      <c r="I22" s="135">
        <v>6852</v>
      </c>
      <c r="J22" s="135">
        <v>6666</v>
      </c>
      <c r="K22" s="135">
        <v>6654</v>
      </c>
    </row>
    <row r="23" spans="2:23">
      <c r="B23" s="132" t="s">
        <v>181</v>
      </c>
      <c r="C23" s="133"/>
      <c r="D23" s="133"/>
      <c r="E23" s="133"/>
      <c r="F23" s="133"/>
      <c r="G23" s="133"/>
      <c r="H23" s="133"/>
      <c r="I23" s="133"/>
      <c r="J23" s="133"/>
      <c r="K23" s="133"/>
      <c r="M23" s="1" t="s">
        <v>116</v>
      </c>
      <c r="N23" s="1" t="str">
        <f>B23</f>
        <v>Chelan-Douglas-Okanogan</v>
      </c>
      <c r="O23" s="1" t="str">
        <f>$C$12</f>
        <v>2015-2016</v>
      </c>
      <c r="P23" s="1" t="str">
        <f>$D$12</f>
        <v>2016-2017</v>
      </c>
      <c r="Q23" s="1" t="str">
        <f>$E$12</f>
        <v>2017-2018</v>
      </c>
      <c r="R23" s="1" t="str">
        <f>$F$12</f>
        <v>2018-2019</v>
      </c>
      <c r="S23" s="1" t="str">
        <f>$G$12</f>
        <v>2019-2020</v>
      </c>
      <c r="T23" s="1" t="str">
        <f>$H$12</f>
        <v>2020-2021</v>
      </c>
      <c r="U23" s="1" t="str">
        <f>$I$12</f>
        <v>2021-2022</v>
      </c>
      <c r="V23" s="1" t="str">
        <f>$J$12</f>
        <v>2022-2023</v>
      </c>
      <c r="W23" s="1" t="str">
        <f>$K$12</f>
        <v>2023-2024</v>
      </c>
    </row>
    <row r="24" spans="2:23">
      <c r="B24" s="3" t="s">
        <v>113</v>
      </c>
      <c r="C24" s="8">
        <v>44</v>
      </c>
      <c r="D24" s="8">
        <v>39</v>
      </c>
      <c r="E24" s="8">
        <v>45</v>
      </c>
      <c r="F24" s="8">
        <v>55</v>
      </c>
      <c r="G24" s="8">
        <v>45</v>
      </c>
      <c r="H24" s="8">
        <v>102</v>
      </c>
      <c r="I24" s="8">
        <v>85</v>
      </c>
      <c r="J24" s="8">
        <v>74</v>
      </c>
      <c r="K24" s="8">
        <v>78</v>
      </c>
      <c r="N24" s="9" t="str">
        <f>B24</f>
        <v>Home-Based</v>
      </c>
      <c r="O24" s="11">
        <f t="shared" ref="O24:W24" si="10">C24/C27</f>
        <v>1.8628281117696866E-2</v>
      </c>
      <c r="P24" s="11">
        <f t="shared" si="10"/>
        <v>1.5593762495002E-2</v>
      </c>
      <c r="Q24" s="11">
        <f t="shared" si="10"/>
        <v>1.8167137666532097E-2</v>
      </c>
      <c r="R24" s="11">
        <f t="shared" si="10"/>
        <v>2.0992366412213741E-2</v>
      </c>
      <c r="S24" s="11">
        <f t="shared" si="10"/>
        <v>1.8108651911468814E-2</v>
      </c>
      <c r="T24" s="11">
        <f t="shared" si="10"/>
        <v>3.6943136544730172E-2</v>
      </c>
      <c r="U24" s="11">
        <f t="shared" si="10"/>
        <v>3.3190160093713394E-2</v>
      </c>
      <c r="V24" s="11">
        <f t="shared" si="10"/>
        <v>3.1027253668763102E-2</v>
      </c>
      <c r="W24" s="11">
        <f t="shared" si="10"/>
        <v>3.3505154639175257E-2</v>
      </c>
    </row>
    <row r="25" spans="2:23">
      <c r="B25" s="3" t="s">
        <v>114</v>
      </c>
      <c r="C25" s="8">
        <v>56</v>
      </c>
      <c r="D25" s="8">
        <v>69</v>
      </c>
      <c r="E25" s="8">
        <v>76</v>
      </c>
      <c r="F25" s="8">
        <v>66</v>
      </c>
      <c r="G25" s="8">
        <v>64</v>
      </c>
      <c r="H25" s="8">
        <v>70</v>
      </c>
      <c r="I25" s="8">
        <v>68</v>
      </c>
      <c r="J25" s="8">
        <v>98</v>
      </c>
      <c r="K25" s="8">
        <v>106</v>
      </c>
      <c r="N25" s="9" t="str">
        <f>B25</f>
        <v>Private</v>
      </c>
      <c r="O25" s="11">
        <f t="shared" ref="O25:W25" si="11">C25/C27</f>
        <v>2.3708721422523286E-2</v>
      </c>
      <c r="P25" s="11">
        <f t="shared" si="11"/>
        <v>2.7588964414234307E-2</v>
      </c>
      <c r="Q25" s="11">
        <f t="shared" si="11"/>
        <v>3.0682276947920872E-2</v>
      </c>
      <c r="R25" s="11">
        <f t="shared" si="11"/>
        <v>2.5190839694656488E-2</v>
      </c>
      <c r="S25" s="11">
        <f t="shared" si="11"/>
        <v>2.5754527162977867E-2</v>
      </c>
      <c r="T25" s="11">
        <f t="shared" si="11"/>
        <v>2.5353132922854037E-2</v>
      </c>
      <c r="U25" s="11">
        <f t="shared" si="11"/>
        <v>2.6552128074970715E-2</v>
      </c>
      <c r="V25" s="11">
        <f t="shared" si="11"/>
        <v>4.1090146750524109E-2</v>
      </c>
      <c r="W25" s="11">
        <f t="shared" si="11"/>
        <v>4.5532646048109963E-2</v>
      </c>
    </row>
    <row r="26" spans="2:23">
      <c r="B26" s="3" t="s">
        <v>115</v>
      </c>
      <c r="C26" s="8">
        <v>2262</v>
      </c>
      <c r="D26" s="8">
        <v>2393</v>
      </c>
      <c r="E26" s="8">
        <v>2356</v>
      </c>
      <c r="F26" s="8">
        <v>2499</v>
      </c>
      <c r="G26" s="8">
        <v>2376</v>
      </c>
      <c r="H26" s="8">
        <v>2589</v>
      </c>
      <c r="I26" s="8">
        <v>2408</v>
      </c>
      <c r="J26" s="8">
        <v>2213</v>
      </c>
      <c r="K26" s="8">
        <v>2144</v>
      </c>
      <c r="N26" s="9" t="str">
        <f>B26</f>
        <v>Public</v>
      </c>
      <c r="O26" s="11">
        <f t="shared" ref="O26:W26" si="12">C26/C27</f>
        <v>0.9576629974597799</v>
      </c>
      <c r="P26" s="11">
        <f t="shared" si="12"/>
        <v>0.9568172730907637</v>
      </c>
      <c r="Q26" s="11">
        <f t="shared" si="12"/>
        <v>0.95115058538554709</v>
      </c>
      <c r="R26" s="11">
        <f t="shared" si="12"/>
        <v>0.95381679389312979</v>
      </c>
      <c r="S26" s="11">
        <f t="shared" si="12"/>
        <v>0.9561368209255533</v>
      </c>
      <c r="T26" s="11">
        <f t="shared" si="12"/>
        <v>0.93770373053241585</v>
      </c>
      <c r="U26" s="11">
        <f t="shared" si="12"/>
        <v>0.9402577118313159</v>
      </c>
      <c r="V26" s="11">
        <f t="shared" si="12"/>
        <v>0.92788259958071284</v>
      </c>
      <c r="W26" s="11">
        <f t="shared" si="12"/>
        <v>0.92096219931271472</v>
      </c>
    </row>
    <row r="27" spans="2:23">
      <c r="B27" s="134" t="s">
        <v>196</v>
      </c>
      <c r="C27" s="135">
        <v>2362</v>
      </c>
      <c r="D27" s="135">
        <v>2501</v>
      </c>
      <c r="E27" s="135">
        <v>2477</v>
      </c>
      <c r="F27" s="135">
        <v>2620</v>
      </c>
      <c r="G27" s="135">
        <v>2485</v>
      </c>
      <c r="H27" s="135">
        <v>2761</v>
      </c>
      <c r="I27" s="135">
        <v>2561</v>
      </c>
      <c r="J27" s="135">
        <v>2385</v>
      </c>
      <c r="K27" s="135">
        <v>2328</v>
      </c>
    </row>
    <row r="28" spans="2:23">
      <c r="B28" s="132" t="s">
        <v>220</v>
      </c>
      <c r="C28" s="133"/>
      <c r="D28" s="133"/>
      <c r="E28" s="133"/>
      <c r="F28" s="133"/>
      <c r="G28" s="133"/>
      <c r="H28" s="133"/>
      <c r="I28" s="133"/>
      <c r="J28" s="133"/>
      <c r="K28" s="133"/>
      <c r="M28" s="1" t="s">
        <v>116</v>
      </c>
      <c r="N28" s="1" t="str">
        <f>B28</f>
        <v>Clallam-Jefferson-Kitsap</v>
      </c>
      <c r="O28" s="1" t="str">
        <f>$C$12</f>
        <v>2015-2016</v>
      </c>
      <c r="P28" s="1" t="str">
        <f>$D$12</f>
        <v>2016-2017</v>
      </c>
      <c r="Q28" s="1" t="str">
        <f>$E$12</f>
        <v>2017-2018</v>
      </c>
      <c r="R28" s="1" t="str">
        <f>$F$12</f>
        <v>2018-2019</v>
      </c>
      <c r="S28" s="1" t="str">
        <f>$G$12</f>
        <v>2019-2020</v>
      </c>
      <c r="T28" s="1" t="str">
        <f>$H$12</f>
        <v>2020-2021</v>
      </c>
      <c r="U28" s="1" t="str">
        <f>$I$12</f>
        <v>2021-2022</v>
      </c>
      <c r="V28" s="1" t="str">
        <f>$J$12</f>
        <v>2022-2023</v>
      </c>
      <c r="W28" s="1" t="str">
        <f>$K$12</f>
        <v>2023-2024</v>
      </c>
    </row>
    <row r="29" spans="2:23">
      <c r="B29" s="3" t="s">
        <v>113</v>
      </c>
      <c r="C29" s="8">
        <v>216</v>
      </c>
      <c r="D29" s="8">
        <v>218</v>
      </c>
      <c r="E29" s="8">
        <v>165</v>
      </c>
      <c r="F29" s="8">
        <v>172</v>
      </c>
      <c r="G29" s="8">
        <v>124</v>
      </c>
      <c r="H29" s="8">
        <v>276</v>
      </c>
      <c r="I29" s="8">
        <v>209</v>
      </c>
      <c r="J29" s="8">
        <v>181</v>
      </c>
      <c r="K29" s="8">
        <v>215</v>
      </c>
      <c r="N29" s="9" t="str">
        <f>B29</f>
        <v>Home-Based</v>
      </c>
      <c r="O29" s="11">
        <f t="shared" ref="O29:W29" si="13">C29/C32</f>
        <v>5.4380664652567974E-2</v>
      </c>
      <c r="P29" s="11">
        <f t="shared" si="13"/>
        <v>5.4691419969894628E-2</v>
      </c>
      <c r="Q29" s="11">
        <f t="shared" si="13"/>
        <v>4.1024365987071106E-2</v>
      </c>
      <c r="R29" s="11">
        <f t="shared" si="13"/>
        <v>4.1445783132530119E-2</v>
      </c>
      <c r="S29" s="11">
        <f t="shared" si="13"/>
        <v>3.2249674902470743E-2</v>
      </c>
      <c r="T29" s="11">
        <f t="shared" si="13"/>
        <v>7.3423782920989625E-2</v>
      </c>
      <c r="U29" s="11">
        <f t="shared" si="13"/>
        <v>5.4956613200105177E-2</v>
      </c>
      <c r="V29" s="11">
        <f t="shared" si="13"/>
        <v>4.7283176593521423E-2</v>
      </c>
      <c r="W29" s="11">
        <f t="shared" si="13"/>
        <v>5.4389071591196561E-2</v>
      </c>
    </row>
    <row r="30" spans="2:23">
      <c r="B30" s="3" t="s">
        <v>114</v>
      </c>
      <c r="C30" s="8">
        <v>202</v>
      </c>
      <c r="D30" s="8">
        <v>189</v>
      </c>
      <c r="E30" s="8">
        <v>206</v>
      </c>
      <c r="F30" s="8">
        <v>214</v>
      </c>
      <c r="G30" s="8">
        <v>120</v>
      </c>
      <c r="H30" s="8">
        <v>183</v>
      </c>
      <c r="I30" s="8">
        <v>192</v>
      </c>
      <c r="J30" s="8">
        <v>243</v>
      </c>
      <c r="K30" s="8">
        <v>224</v>
      </c>
      <c r="N30" s="9" t="str">
        <f>B30</f>
        <v>Private</v>
      </c>
      <c r="O30" s="11">
        <f t="shared" ref="O30:W30" si="14">C30/C32</f>
        <v>5.0855991943605239E-2</v>
      </c>
      <c r="P30" s="11">
        <f t="shared" si="14"/>
        <v>4.7415955845459108E-2</v>
      </c>
      <c r="Q30" s="11">
        <f t="shared" si="14"/>
        <v>5.1218299353555444E-2</v>
      </c>
      <c r="R30" s="11">
        <f t="shared" si="14"/>
        <v>5.1566265060240965E-2</v>
      </c>
      <c r="S30" s="11">
        <f t="shared" si="14"/>
        <v>3.1209362808842653E-2</v>
      </c>
      <c r="T30" s="11">
        <f t="shared" si="14"/>
        <v>4.8683160415003993E-2</v>
      </c>
      <c r="U30" s="11">
        <f t="shared" si="14"/>
        <v>5.0486458059426767E-2</v>
      </c>
      <c r="V30" s="11">
        <f t="shared" si="14"/>
        <v>6.3479623824451409E-2</v>
      </c>
      <c r="W30" s="11">
        <f t="shared" si="14"/>
        <v>5.6665823425246648E-2</v>
      </c>
    </row>
    <row r="31" spans="2:23">
      <c r="B31" s="3" t="s">
        <v>115</v>
      </c>
      <c r="C31" s="8">
        <v>3554</v>
      </c>
      <c r="D31" s="8">
        <v>3579</v>
      </c>
      <c r="E31" s="8">
        <v>3651</v>
      </c>
      <c r="F31" s="8">
        <v>3764</v>
      </c>
      <c r="G31" s="8">
        <v>3601</v>
      </c>
      <c r="H31" s="8">
        <v>3300</v>
      </c>
      <c r="I31" s="8">
        <v>3402</v>
      </c>
      <c r="J31" s="8">
        <v>3404</v>
      </c>
      <c r="K31" s="8">
        <v>3514</v>
      </c>
      <c r="N31" s="9" t="str">
        <f>B31</f>
        <v>Public</v>
      </c>
      <c r="O31" s="11">
        <f t="shared" ref="O31:W31" si="15">C31/C32</f>
        <v>0.89476334340382679</v>
      </c>
      <c r="P31" s="11">
        <f t="shared" si="15"/>
        <v>0.89789262418464622</v>
      </c>
      <c r="Q31" s="11">
        <f t="shared" si="15"/>
        <v>0.90775733465937347</v>
      </c>
      <c r="R31" s="11">
        <f t="shared" si="15"/>
        <v>0.90698795180722891</v>
      </c>
      <c r="S31" s="11">
        <f t="shared" si="15"/>
        <v>0.93654096228868655</v>
      </c>
      <c r="T31" s="11">
        <f t="shared" si="15"/>
        <v>0.87789305666400641</v>
      </c>
      <c r="U31" s="11">
        <f t="shared" si="15"/>
        <v>0.8945569287404681</v>
      </c>
      <c r="V31" s="11">
        <f t="shared" si="15"/>
        <v>0.88923719958202718</v>
      </c>
      <c r="W31" s="11">
        <f t="shared" si="15"/>
        <v>0.88894510498355683</v>
      </c>
    </row>
    <row r="32" spans="2:23">
      <c r="B32" s="134" t="s">
        <v>222</v>
      </c>
      <c r="C32" s="135">
        <v>3972</v>
      </c>
      <c r="D32" s="135">
        <v>3986</v>
      </c>
      <c r="E32" s="135">
        <v>4022</v>
      </c>
      <c r="F32" s="135">
        <v>4150</v>
      </c>
      <c r="G32" s="135">
        <v>3845</v>
      </c>
      <c r="H32" s="135">
        <v>3759</v>
      </c>
      <c r="I32" s="135">
        <v>3803</v>
      </c>
      <c r="J32" s="135">
        <v>3828</v>
      </c>
      <c r="K32" s="135">
        <v>3953</v>
      </c>
    </row>
    <row r="33" spans="2:23">
      <c r="B33" s="132" t="s">
        <v>6</v>
      </c>
      <c r="C33" s="133"/>
      <c r="D33" s="133"/>
      <c r="E33" s="133"/>
      <c r="F33" s="133"/>
      <c r="G33" s="133"/>
      <c r="H33" s="133"/>
      <c r="I33" s="133"/>
      <c r="J33" s="133"/>
      <c r="K33" s="133"/>
      <c r="M33" s="1" t="s">
        <v>116</v>
      </c>
      <c r="N33" s="1" t="str">
        <f>B33</f>
        <v>Clark</v>
      </c>
      <c r="O33" s="1" t="str">
        <f>$C$12</f>
        <v>2015-2016</v>
      </c>
      <c r="P33" s="1" t="str">
        <f>$D$12</f>
        <v>2016-2017</v>
      </c>
      <c r="Q33" s="1" t="str">
        <f>$E$12</f>
        <v>2017-2018</v>
      </c>
      <c r="R33" s="1" t="str">
        <f>$F$12</f>
        <v>2018-2019</v>
      </c>
      <c r="S33" s="1" t="str">
        <f>$G$12</f>
        <v>2019-2020</v>
      </c>
      <c r="T33" s="1" t="str">
        <f>$H$12</f>
        <v>2020-2021</v>
      </c>
      <c r="U33" s="1" t="str">
        <f>$I$12</f>
        <v>2021-2022</v>
      </c>
      <c r="V33" s="1" t="str">
        <f>$J$12</f>
        <v>2022-2023</v>
      </c>
      <c r="W33" s="1" t="str">
        <f>$K$12</f>
        <v>2023-2024</v>
      </c>
    </row>
    <row r="34" spans="2:23">
      <c r="B34" s="3" t="s">
        <v>113</v>
      </c>
      <c r="C34" s="8">
        <v>155</v>
      </c>
      <c r="D34" s="8">
        <v>154</v>
      </c>
      <c r="E34" s="8">
        <v>176</v>
      </c>
      <c r="F34" s="8">
        <v>149</v>
      </c>
      <c r="G34" s="8">
        <v>195</v>
      </c>
      <c r="H34" s="8">
        <v>443</v>
      </c>
      <c r="I34" s="8">
        <v>356</v>
      </c>
      <c r="J34" s="8">
        <v>227</v>
      </c>
      <c r="K34" s="8">
        <v>272</v>
      </c>
      <c r="N34" s="9" t="str">
        <f>B34</f>
        <v>Home-Based</v>
      </c>
      <c r="O34" s="11">
        <f t="shared" ref="O34:W34" si="16">C34/C37</f>
        <v>2.4378735451399812E-2</v>
      </c>
      <c r="P34" s="11">
        <f t="shared" si="16"/>
        <v>2.3447015834348356E-2</v>
      </c>
      <c r="Q34" s="11">
        <f t="shared" si="16"/>
        <v>2.6077937472218107E-2</v>
      </c>
      <c r="R34" s="11">
        <f t="shared" si="16"/>
        <v>2.2185824895771294E-2</v>
      </c>
      <c r="S34" s="11">
        <f t="shared" si="16"/>
        <v>2.9594779177416906E-2</v>
      </c>
      <c r="T34" s="11">
        <f t="shared" si="16"/>
        <v>6.952291274325173E-2</v>
      </c>
      <c r="U34" s="11">
        <f t="shared" si="16"/>
        <v>5.7820367061880783E-2</v>
      </c>
      <c r="V34" s="11">
        <f t="shared" si="16"/>
        <v>3.7243642329778504E-2</v>
      </c>
      <c r="W34" s="11">
        <f t="shared" si="16"/>
        <v>4.3870967741935482E-2</v>
      </c>
    </row>
    <row r="35" spans="2:23">
      <c r="B35" s="3" t="s">
        <v>114</v>
      </c>
      <c r="C35" s="8">
        <v>288</v>
      </c>
      <c r="D35" s="8">
        <v>257</v>
      </c>
      <c r="E35" s="8">
        <v>287</v>
      </c>
      <c r="F35" s="8">
        <v>267</v>
      </c>
      <c r="G35" s="8">
        <v>296</v>
      </c>
      <c r="H35" s="8">
        <v>313</v>
      </c>
      <c r="I35" s="8">
        <v>316</v>
      </c>
      <c r="J35" s="8">
        <v>360</v>
      </c>
      <c r="K35" s="8">
        <v>381</v>
      </c>
      <c r="N35" s="9" t="str">
        <f>B35</f>
        <v>Private</v>
      </c>
      <c r="O35" s="11">
        <f t="shared" ref="O35:W35" si="17">C35/C37</f>
        <v>4.5297263290342872E-2</v>
      </c>
      <c r="P35" s="11">
        <f t="shared" si="17"/>
        <v>3.9129110840438491E-2</v>
      </c>
      <c r="Q35" s="11">
        <f t="shared" si="17"/>
        <v>4.252481849162839E-2</v>
      </c>
      <c r="R35" s="11">
        <f t="shared" si="17"/>
        <v>3.9755807027992855E-2</v>
      </c>
      <c r="S35" s="11">
        <f t="shared" si="17"/>
        <v>4.4923357110335405E-2</v>
      </c>
      <c r="T35" s="11">
        <f t="shared" si="17"/>
        <v>4.9121155053358442E-2</v>
      </c>
      <c r="U35" s="11">
        <f t="shared" si="17"/>
        <v>5.1323696605489688E-2</v>
      </c>
      <c r="V35" s="11">
        <f t="shared" si="17"/>
        <v>5.9064807219031991E-2</v>
      </c>
      <c r="W35" s="11">
        <f t="shared" si="17"/>
        <v>6.1451612903225809E-2</v>
      </c>
    </row>
    <row r="36" spans="2:23">
      <c r="B36" s="3" t="s">
        <v>115</v>
      </c>
      <c r="C36" s="8">
        <v>5915</v>
      </c>
      <c r="D36" s="8">
        <v>6157</v>
      </c>
      <c r="E36" s="8">
        <v>6286</v>
      </c>
      <c r="F36" s="8">
        <v>6300</v>
      </c>
      <c r="G36" s="8">
        <v>6098</v>
      </c>
      <c r="H36" s="8">
        <v>5616</v>
      </c>
      <c r="I36" s="8">
        <v>5485</v>
      </c>
      <c r="J36" s="8">
        <v>5508</v>
      </c>
      <c r="K36" s="8">
        <v>5547</v>
      </c>
      <c r="N36" s="9" t="str">
        <f>B36</f>
        <v>Public</v>
      </c>
      <c r="O36" s="11">
        <f t="shared" ref="O36:T36" si="18">C36/C37</f>
        <v>0.93032400125825732</v>
      </c>
      <c r="P36" s="11">
        <f t="shared" si="18"/>
        <v>0.93742387332521315</v>
      </c>
      <c r="Q36" s="11">
        <f t="shared" si="18"/>
        <v>0.93139724403615354</v>
      </c>
      <c r="R36" s="11">
        <f t="shared" si="18"/>
        <v>0.93805836807623588</v>
      </c>
      <c r="S36" s="11">
        <f t="shared" si="18"/>
        <v>0.92548186371224772</v>
      </c>
      <c r="T36" s="11">
        <f t="shared" si="18"/>
        <v>0.88135593220338981</v>
      </c>
      <c r="U36" s="11">
        <f>I36/I37</f>
        <v>0.89085593633262949</v>
      </c>
      <c r="V36" s="11">
        <f>J36/J37</f>
        <v>0.90369155045118954</v>
      </c>
      <c r="W36" s="11">
        <f>K36/K37</f>
        <v>0.89467741935483869</v>
      </c>
    </row>
    <row r="37" spans="2:23">
      <c r="B37" s="134" t="s">
        <v>119</v>
      </c>
      <c r="C37" s="135">
        <v>6358</v>
      </c>
      <c r="D37" s="135">
        <v>6568</v>
      </c>
      <c r="E37" s="135">
        <v>6749</v>
      </c>
      <c r="F37" s="135">
        <v>6716</v>
      </c>
      <c r="G37" s="135">
        <v>6589</v>
      </c>
      <c r="H37" s="135">
        <v>6372</v>
      </c>
      <c r="I37" s="135">
        <v>6157</v>
      </c>
      <c r="J37" s="135">
        <v>6095</v>
      </c>
      <c r="K37" s="135">
        <v>6200</v>
      </c>
    </row>
    <row r="38" spans="2:23">
      <c r="B38" s="132" t="s">
        <v>17</v>
      </c>
      <c r="C38" s="133"/>
      <c r="D38" s="133"/>
      <c r="E38" s="133"/>
      <c r="F38" s="133"/>
      <c r="G38" s="133"/>
      <c r="H38" s="133"/>
      <c r="I38" s="133"/>
      <c r="J38" s="133"/>
      <c r="K38" s="133"/>
      <c r="M38" s="1" t="s">
        <v>116</v>
      </c>
      <c r="N38" s="1" t="str">
        <f>B38</f>
        <v>King</v>
      </c>
      <c r="O38" s="1" t="str">
        <f>$C$12</f>
        <v>2015-2016</v>
      </c>
      <c r="P38" s="1" t="str">
        <f>$D$12</f>
        <v>2016-2017</v>
      </c>
      <c r="Q38" s="1" t="str">
        <f>$E$12</f>
        <v>2017-2018</v>
      </c>
      <c r="R38" s="1" t="str">
        <f>$F$12</f>
        <v>2018-2019</v>
      </c>
      <c r="S38" s="1" t="str">
        <f>$G$12</f>
        <v>2019-2020</v>
      </c>
      <c r="T38" s="1" t="str">
        <f>$H$12</f>
        <v>2020-2021</v>
      </c>
      <c r="U38" s="1" t="str">
        <f>$I$12</f>
        <v>2021-2022</v>
      </c>
      <c r="V38" s="1" t="str">
        <f>$J$12</f>
        <v>2022-2023</v>
      </c>
      <c r="W38" s="1" t="str">
        <f>$K$12</f>
        <v>2023-2024</v>
      </c>
    </row>
    <row r="39" spans="2:23">
      <c r="B39" s="3" t="s">
        <v>113</v>
      </c>
      <c r="C39" s="8">
        <v>383</v>
      </c>
      <c r="D39" s="8">
        <v>391</v>
      </c>
      <c r="E39" s="8">
        <v>371</v>
      </c>
      <c r="F39" s="8">
        <v>387</v>
      </c>
      <c r="G39" s="8">
        <v>393</v>
      </c>
      <c r="H39" s="8">
        <v>699</v>
      </c>
      <c r="I39" s="8">
        <v>544</v>
      </c>
      <c r="J39" s="8">
        <v>574</v>
      </c>
      <c r="K39" s="8">
        <v>440</v>
      </c>
      <c r="N39" s="9" t="str">
        <f>B39</f>
        <v>Home-Based</v>
      </c>
      <c r="O39" s="11">
        <f t="shared" ref="O39:W39" si="19">C39/C42</f>
        <v>1.5479125409206644E-2</v>
      </c>
      <c r="P39" s="11">
        <f t="shared" si="19"/>
        <v>1.5269858626884325E-2</v>
      </c>
      <c r="Q39" s="11">
        <f t="shared" si="19"/>
        <v>1.38733079051679E-2</v>
      </c>
      <c r="R39" s="11">
        <f t="shared" si="19"/>
        <v>1.4342363710484378E-2</v>
      </c>
      <c r="S39" s="11">
        <f t="shared" si="19"/>
        <v>1.4811743866128971E-2</v>
      </c>
      <c r="T39" s="11">
        <f t="shared" si="19"/>
        <v>2.7375264353411137E-2</v>
      </c>
      <c r="U39" s="11">
        <f t="shared" si="19"/>
        <v>2.1903688194556289E-2</v>
      </c>
      <c r="V39" s="11">
        <f t="shared" si="19"/>
        <v>2.2988505747126436E-2</v>
      </c>
      <c r="W39" s="11">
        <f t="shared" si="19"/>
        <v>1.7564169095046107E-2</v>
      </c>
    </row>
    <row r="40" spans="2:23">
      <c r="B40" s="3" t="s">
        <v>114</v>
      </c>
      <c r="C40" s="8">
        <v>2777</v>
      </c>
      <c r="D40" s="8">
        <v>2774</v>
      </c>
      <c r="E40" s="8">
        <v>2888</v>
      </c>
      <c r="F40" s="8">
        <v>2997</v>
      </c>
      <c r="G40" s="8">
        <v>2471</v>
      </c>
      <c r="H40" s="8">
        <v>2642</v>
      </c>
      <c r="I40" s="8">
        <v>2925</v>
      </c>
      <c r="J40" s="8">
        <v>3097</v>
      </c>
      <c r="K40" s="8">
        <v>2987</v>
      </c>
      <c r="N40" s="9" t="str">
        <f>B40</f>
        <v>Private</v>
      </c>
      <c r="O40" s="11">
        <f t="shared" ref="O40:W40" si="20">C40/C42</f>
        <v>0.11223376308450875</v>
      </c>
      <c r="P40" s="11">
        <f t="shared" si="20"/>
        <v>0.10833398422244786</v>
      </c>
      <c r="Q40" s="11">
        <f t="shared" si="20"/>
        <v>0.10799491436691347</v>
      </c>
      <c r="R40" s="11">
        <f t="shared" si="20"/>
        <v>0.11106993292072787</v>
      </c>
      <c r="S40" s="11">
        <f t="shared" si="20"/>
        <v>9.3129310669732027E-2</v>
      </c>
      <c r="T40" s="11">
        <f t="shared" si="20"/>
        <v>0.10346988329286441</v>
      </c>
      <c r="U40" s="11">
        <f t="shared" si="20"/>
        <v>0.11777258817845064</v>
      </c>
      <c r="V40" s="11">
        <f t="shared" si="20"/>
        <v>0.12403380191437383</v>
      </c>
      <c r="W40" s="11">
        <f t="shared" si="20"/>
        <v>0.11923675701568799</v>
      </c>
    </row>
    <row r="41" spans="2:23">
      <c r="B41" s="3" t="s">
        <v>115</v>
      </c>
      <c r="C41" s="8">
        <v>21583</v>
      </c>
      <c r="D41" s="8">
        <v>22441</v>
      </c>
      <c r="E41" s="8">
        <v>23483</v>
      </c>
      <c r="F41" s="8">
        <v>23599</v>
      </c>
      <c r="G41" s="8">
        <v>23669</v>
      </c>
      <c r="H41" s="8">
        <v>22193</v>
      </c>
      <c r="I41" s="8">
        <v>21367</v>
      </c>
      <c r="J41" s="8">
        <v>21298</v>
      </c>
      <c r="K41" s="8">
        <v>21624</v>
      </c>
      <c r="N41" s="9" t="str">
        <f>B41</f>
        <v>Public</v>
      </c>
      <c r="O41" s="11">
        <f t="shared" ref="O41:W41" si="21">C41/C42</f>
        <v>0.87228711150628457</v>
      </c>
      <c r="P41" s="11">
        <f t="shared" si="21"/>
        <v>0.87639615715066777</v>
      </c>
      <c r="Q41" s="11">
        <f t="shared" si="21"/>
        <v>0.87813177772791862</v>
      </c>
      <c r="R41" s="11">
        <f t="shared" si="21"/>
        <v>0.87458770336878777</v>
      </c>
      <c r="S41" s="11">
        <f t="shared" si="21"/>
        <v>0.892058945464139</v>
      </c>
      <c r="T41" s="11">
        <f t="shared" si="21"/>
        <v>0.86915485235372447</v>
      </c>
      <c r="U41" s="11">
        <f t="shared" si="21"/>
        <v>0.86032372362699305</v>
      </c>
      <c r="V41" s="11">
        <f t="shared" si="21"/>
        <v>0.85297769233849974</v>
      </c>
      <c r="W41" s="11">
        <f t="shared" si="21"/>
        <v>0.86319907388926587</v>
      </c>
    </row>
    <row r="42" spans="2:23">
      <c r="B42" s="134" t="s">
        <v>120</v>
      </c>
      <c r="C42" s="135">
        <v>24743</v>
      </c>
      <c r="D42" s="135">
        <v>25606</v>
      </c>
      <c r="E42" s="135">
        <v>26742</v>
      </c>
      <c r="F42" s="135">
        <v>26983</v>
      </c>
      <c r="G42" s="135">
        <v>26533</v>
      </c>
      <c r="H42" s="135">
        <v>25534</v>
      </c>
      <c r="I42" s="135">
        <v>24836</v>
      </c>
      <c r="J42" s="135">
        <v>24969</v>
      </c>
      <c r="K42" s="135">
        <v>25051</v>
      </c>
    </row>
    <row r="43" spans="2:23">
      <c r="B43" s="132" t="s">
        <v>184</v>
      </c>
      <c r="C43" s="133"/>
      <c r="D43" s="133"/>
      <c r="E43" s="133"/>
      <c r="F43" s="133"/>
      <c r="G43" s="133"/>
      <c r="H43" s="133"/>
      <c r="I43" s="133"/>
      <c r="J43" s="133"/>
      <c r="K43" s="133"/>
      <c r="M43" s="1" t="s">
        <v>116</v>
      </c>
      <c r="N43" s="1" t="str">
        <f>B43</f>
        <v>NE WA (Ferry, Stevens, Lincoln, Pend Orielle)</v>
      </c>
      <c r="O43" s="1" t="str">
        <f>$C$12</f>
        <v>2015-2016</v>
      </c>
      <c r="P43" s="1" t="str">
        <f>$D$12</f>
        <v>2016-2017</v>
      </c>
      <c r="Q43" s="1" t="str">
        <f>$E$12</f>
        <v>2017-2018</v>
      </c>
      <c r="R43" s="1" t="str">
        <f>$F$12</f>
        <v>2018-2019</v>
      </c>
      <c r="S43" s="1" t="str">
        <f>$G$12</f>
        <v>2019-2020</v>
      </c>
      <c r="T43" s="1" t="str">
        <f>$H$12</f>
        <v>2020-2021</v>
      </c>
      <c r="U43" s="1" t="str">
        <f>$I$12</f>
        <v>2021-2022</v>
      </c>
      <c r="V43" s="1" t="str">
        <f>$J$12</f>
        <v>2022-2023</v>
      </c>
      <c r="W43" s="1" t="str">
        <f>$K$12</f>
        <v>2023-2024</v>
      </c>
    </row>
    <row r="44" spans="2:23">
      <c r="B44" s="3" t="s">
        <v>113</v>
      </c>
      <c r="C44" s="8">
        <v>37</v>
      </c>
      <c r="D44" s="8">
        <v>30</v>
      </c>
      <c r="E44" s="8">
        <v>44</v>
      </c>
      <c r="F44" s="8">
        <v>34</v>
      </c>
      <c r="G44" s="8">
        <v>29</v>
      </c>
      <c r="H44" s="8">
        <v>70</v>
      </c>
      <c r="I44" s="8">
        <v>76</v>
      </c>
      <c r="J44" s="8">
        <v>73</v>
      </c>
      <c r="K44" s="8">
        <v>68</v>
      </c>
      <c r="N44" s="9" t="str">
        <f>B44</f>
        <v>Home-Based</v>
      </c>
      <c r="O44" s="11">
        <f t="shared" ref="O44:W44" si="22">C44/C47</f>
        <v>4.441776710684274E-2</v>
      </c>
      <c r="P44" s="11">
        <f t="shared" si="22"/>
        <v>3.8167938931297711E-2</v>
      </c>
      <c r="Q44" s="11">
        <f t="shared" si="22"/>
        <v>4.7413793103448273E-2</v>
      </c>
      <c r="R44" s="11">
        <f t="shared" si="22"/>
        <v>3.8202247191011236E-2</v>
      </c>
      <c r="S44" s="11">
        <f t="shared" si="22"/>
        <v>3.2474804031354984E-2</v>
      </c>
      <c r="T44" s="11">
        <f t="shared" si="22"/>
        <v>7.9726651480637817E-2</v>
      </c>
      <c r="U44" s="11">
        <f t="shared" si="22"/>
        <v>7.8512396694214878E-2</v>
      </c>
      <c r="V44" s="11">
        <f t="shared" si="22"/>
        <v>8.0573951434878582E-2</v>
      </c>
      <c r="W44" s="11">
        <f t="shared" si="22"/>
        <v>7.1428571428571425E-2</v>
      </c>
    </row>
    <row r="45" spans="2:23">
      <c r="B45" s="3" t="s">
        <v>114</v>
      </c>
      <c r="C45" s="8">
        <v>11</v>
      </c>
      <c r="D45" s="8">
        <v>15</v>
      </c>
      <c r="E45" s="8">
        <v>17</v>
      </c>
      <c r="F45" s="8">
        <v>22</v>
      </c>
      <c r="G45" s="8">
        <v>14</v>
      </c>
      <c r="H45" s="8">
        <v>11</v>
      </c>
      <c r="I45" s="8">
        <v>26</v>
      </c>
      <c r="J45" s="8">
        <v>25</v>
      </c>
      <c r="K45" s="8">
        <v>11</v>
      </c>
      <c r="N45" s="9" t="str">
        <f>B45</f>
        <v>Private</v>
      </c>
      <c r="O45" s="11">
        <f t="shared" ref="O45:W45" si="23">C45/C47</f>
        <v>1.3205282112845138E-2</v>
      </c>
      <c r="P45" s="11">
        <f t="shared" si="23"/>
        <v>1.9083969465648856E-2</v>
      </c>
      <c r="Q45" s="11">
        <f t="shared" si="23"/>
        <v>1.8318965517241378E-2</v>
      </c>
      <c r="R45" s="11">
        <f t="shared" si="23"/>
        <v>2.4719101123595506E-2</v>
      </c>
      <c r="S45" s="11">
        <f t="shared" si="23"/>
        <v>1.5677491601343786E-2</v>
      </c>
      <c r="T45" s="11">
        <f t="shared" si="23"/>
        <v>1.2528473804100227E-2</v>
      </c>
      <c r="U45" s="11">
        <f t="shared" si="23"/>
        <v>2.6859504132231406E-2</v>
      </c>
      <c r="V45" s="11">
        <f t="shared" si="23"/>
        <v>2.759381898454746E-2</v>
      </c>
      <c r="W45" s="11">
        <f t="shared" si="23"/>
        <v>1.1554621848739496E-2</v>
      </c>
    </row>
    <row r="46" spans="2:23">
      <c r="B46" s="3" t="s">
        <v>115</v>
      </c>
      <c r="C46" s="8">
        <v>785</v>
      </c>
      <c r="D46" s="8">
        <v>741</v>
      </c>
      <c r="E46" s="8">
        <v>867</v>
      </c>
      <c r="F46" s="8">
        <v>834</v>
      </c>
      <c r="G46" s="8">
        <v>850</v>
      </c>
      <c r="H46" s="8">
        <v>797</v>
      </c>
      <c r="I46" s="8">
        <v>866</v>
      </c>
      <c r="J46" s="8">
        <v>808</v>
      </c>
      <c r="K46" s="8">
        <v>873</v>
      </c>
      <c r="N46" s="9" t="str">
        <f>B46</f>
        <v>Public</v>
      </c>
      <c r="O46" s="11">
        <f t="shared" ref="O46:W46" si="24">C46/C47</f>
        <v>0.94237695078031214</v>
      </c>
      <c r="P46" s="11">
        <f t="shared" si="24"/>
        <v>0.9427480916030534</v>
      </c>
      <c r="Q46" s="11">
        <f t="shared" si="24"/>
        <v>0.93426724137931039</v>
      </c>
      <c r="R46" s="11">
        <f t="shared" si="24"/>
        <v>0.93707865168539328</v>
      </c>
      <c r="S46" s="11">
        <f t="shared" si="24"/>
        <v>0.95184770436730126</v>
      </c>
      <c r="T46" s="11">
        <f t="shared" si="24"/>
        <v>0.907744874715262</v>
      </c>
      <c r="U46" s="11">
        <f t="shared" si="24"/>
        <v>0.89462809917355368</v>
      </c>
      <c r="V46" s="11">
        <f t="shared" si="24"/>
        <v>0.89183222958057395</v>
      </c>
      <c r="W46" s="11">
        <f t="shared" si="24"/>
        <v>0.91701680672268904</v>
      </c>
    </row>
    <row r="47" spans="2:23">
      <c r="B47" s="134" t="s">
        <v>197</v>
      </c>
      <c r="C47" s="135">
        <v>833</v>
      </c>
      <c r="D47" s="135">
        <v>786</v>
      </c>
      <c r="E47" s="135">
        <v>928</v>
      </c>
      <c r="F47" s="135">
        <v>890</v>
      </c>
      <c r="G47" s="135">
        <v>893</v>
      </c>
      <c r="H47" s="135">
        <v>878</v>
      </c>
      <c r="I47" s="135">
        <v>968</v>
      </c>
      <c r="J47" s="135">
        <v>906</v>
      </c>
      <c r="K47" s="135">
        <v>952</v>
      </c>
      <c r="M47" s="1"/>
      <c r="N47" s="1"/>
      <c r="O47" s="1"/>
      <c r="P47" s="1"/>
      <c r="Q47" s="1"/>
      <c r="R47" s="1"/>
      <c r="S47" s="1"/>
      <c r="T47" s="1"/>
      <c r="U47" s="1"/>
      <c r="V47" s="1"/>
      <c r="W47" s="1"/>
    </row>
    <row r="48" spans="2:23">
      <c r="B48" s="132" t="s">
        <v>27</v>
      </c>
      <c r="C48" s="133"/>
      <c r="D48" s="133"/>
      <c r="E48" s="133"/>
      <c r="F48" s="133"/>
      <c r="G48" s="133"/>
      <c r="H48" s="133"/>
      <c r="I48" s="133"/>
      <c r="J48" s="133"/>
      <c r="K48" s="133"/>
      <c r="M48" s="1" t="s">
        <v>116</v>
      </c>
      <c r="N48" s="1" t="str">
        <f>B48</f>
        <v>Pierce</v>
      </c>
      <c r="O48" s="1" t="str">
        <f>$C$12</f>
        <v>2015-2016</v>
      </c>
      <c r="P48" s="1" t="str">
        <f>$D$12</f>
        <v>2016-2017</v>
      </c>
      <c r="Q48" s="1" t="str">
        <f>$E$12</f>
        <v>2017-2018</v>
      </c>
      <c r="R48" s="1" t="str">
        <f>$F$12</f>
        <v>2018-2019</v>
      </c>
      <c r="S48" s="1" t="str">
        <f>$G$12</f>
        <v>2019-2020</v>
      </c>
      <c r="T48" s="1" t="str">
        <f>$H$12</f>
        <v>2020-2021</v>
      </c>
      <c r="U48" s="1" t="str">
        <f>$I$12</f>
        <v>2021-2022</v>
      </c>
      <c r="V48" s="1" t="str">
        <f>$J$12</f>
        <v>2022-2023</v>
      </c>
      <c r="W48" s="1" t="str">
        <f>$K$12</f>
        <v>2023-2024</v>
      </c>
    </row>
    <row r="49" spans="2:23">
      <c r="B49" s="3" t="s">
        <v>113</v>
      </c>
      <c r="C49" s="8">
        <v>244</v>
      </c>
      <c r="D49" s="8">
        <v>283</v>
      </c>
      <c r="E49" s="8">
        <v>283</v>
      </c>
      <c r="F49" s="8">
        <v>290</v>
      </c>
      <c r="G49" s="8">
        <v>302</v>
      </c>
      <c r="H49" s="8">
        <v>505</v>
      </c>
      <c r="I49" s="8">
        <v>433</v>
      </c>
      <c r="J49" s="8">
        <v>395</v>
      </c>
      <c r="K49" s="8">
        <v>386</v>
      </c>
      <c r="N49" s="9" t="str">
        <f>B49</f>
        <v>Home-Based</v>
      </c>
      <c r="O49" s="11">
        <f t="shared" ref="O49:W49" si="25">C49/C52</f>
        <v>2.3121387283236993E-2</v>
      </c>
      <c r="P49" s="11">
        <f t="shared" si="25"/>
        <v>2.5328917927145797E-2</v>
      </c>
      <c r="Q49" s="11">
        <f t="shared" si="25"/>
        <v>2.43482749720382E-2</v>
      </c>
      <c r="R49" s="11">
        <f t="shared" si="25"/>
        <v>2.482876712328767E-2</v>
      </c>
      <c r="S49" s="11">
        <f t="shared" si="25"/>
        <v>2.5811965811965813E-2</v>
      </c>
      <c r="T49" s="11">
        <f t="shared" si="25"/>
        <v>4.6181984453589391E-2</v>
      </c>
      <c r="U49" s="11">
        <f t="shared" si="25"/>
        <v>3.8799283154121865E-2</v>
      </c>
      <c r="V49" s="11">
        <f t="shared" si="25"/>
        <v>3.583091436865022E-2</v>
      </c>
      <c r="W49" s="11">
        <f t="shared" si="25"/>
        <v>3.4274551589415732E-2</v>
      </c>
    </row>
    <row r="50" spans="2:23">
      <c r="B50" s="3" t="s">
        <v>114</v>
      </c>
      <c r="C50" s="8">
        <v>566</v>
      </c>
      <c r="D50" s="8">
        <v>587</v>
      </c>
      <c r="E50" s="8">
        <v>555</v>
      </c>
      <c r="F50" s="8">
        <v>553</v>
      </c>
      <c r="G50" s="8">
        <v>484</v>
      </c>
      <c r="H50" s="8">
        <v>488</v>
      </c>
      <c r="I50" s="8">
        <v>637</v>
      </c>
      <c r="J50" s="8">
        <v>662</v>
      </c>
      <c r="K50" s="8">
        <v>670</v>
      </c>
      <c r="N50" s="9" t="str">
        <f>B50</f>
        <v>Private</v>
      </c>
      <c r="O50" s="11">
        <f t="shared" ref="O50:W50" si="26">C50/C52</f>
        <v>5.3634037714394012E-2</v>
      </c>
      <c r="P50" s="11">
        <f t="shared" si="26"/>
        <v>5.2537366866553296E-2</v>
      </c>
      <c r="Q50" s="11">
        <f t="shared" si="26"/>
        <v>4.7750150563537812E-2</v>
      </c>
      <c r="R50" s="11">
        <f t="shared" si="26"/>
        <v>4.7345890410958907E-2</v>
      </c>
      <c r="S50" s="11">
        <f t="shared" si="26"/>
        <v>4.1367521367521365E-2</v>
      </c>
      <c r="T50" s="11">
        <f t="shared" si="26"/>
        <v>4.4627343392775493E-2</v>
      </c>
      <c r="U50" s="11">
        <f t="shared" si="26"/>
        <v>5.7078853046594984E-2</v>
      </c>
      <c r="V50" s="11">
        <f t="shared" si="26"/>
        <v>6.0050798258345431E-2</v>
      </c>
      <c r="W50" s="11">
        <f t="shared" si="26"/>
        <v>5.9492097318415912E-2</v>
      </c>
    </row>
    <row r="51" spans="2:23">
      <c r="B51" s="3" t="s">
        <v>115</v>
      </c>
      <c r="C51" s="8">
        <v>9743</v>
      </c>
      <c r="D51" s="8">
        <v>10303</v>
      </c>
      <c r="E51" s="8">
        <v>10785</v>
      </c>
      <c r="F51" s="8">
        <v>10837</v>
      </c>
      <c r="G51" s="8">
        <v>10914</v>
      </c>
      <c r="H51" s="8">
        <v>9942</v>
      </c>
      <c r="I51" s="8">
        <v>10090</v>
      </c>
      <c r="J51" s="8">
        <v>9967</v>
      </c>
      <c r="K51" s="8">
        <v>10206</v>
      </c>
      <c r="N51" s="9" t="str">
        <f>B51</f>
        <v>Public</v>
      </c>
      <c r="O51" s="11">
        <f t="shared" ref="O51:V51" si="27">C51/C52</f>
        <v>0.92324457500236901</v>
      </c>
      <c r="P51" s="11">
        <f t="shared" si="27"/>
        <v>0.92213371520630094</v>
      </c>
      <c r="Q51" s="11">
        <f t="shared" si="27"/>
        <v>0.92790157446442401</v>
      </c>
      <c r="R51" s="11">
        <f t="shared" si="27"/>
        <v>0.92782534246575343</v>
      </c>
      <c r="S51" s="11">
        <f t="shared" si="27"/>
        <v>0.93282051282051281</v>
      </c>
      <c r="T51" s="11">
        <f t="shared" si="27"/>
        <v>0.90919067215363514</v>
      </c>
      <c r="U51" s="11">
        <f t="shared" si="27"/>
        <v>0.90412186379928317</v>
      </c>
      <c r="V51" s="11">
        <f t="shared" si="27"/>
        <v>0.90411828737300437</v>
      </c>
      <c r="W51" s="11">
        <f>K51/K52</f>
        <v>0.9062333510921684</v>
      </c>
    </row>
    <row r="52" spans="2:23">
      <c r="B52" s="134" t="s">
        <v>121</v>
      </c>
      <c r="C52" s="135">
        <v>10553</v>
      </c>
      <c r="D52" s="135">
        <v>11173</v>
      </c>
      <c r="E52" s="135">
        <v>11623</v>
      </c>
      <c r="F52" s="135">
        <v>11680</v>
      </c>
      <c r="G52" s="135">
        <v>11700</v>
      </c>
      <c r="H52" s="135">
        <v>10935</v>
      </c>
      <c r="I52" s="135">
        <v>11160</v>
      </c>
      <c r="J52" s="135">
        <v>11024</v>
      </c>
      <c r="K52" s="135">
        <v>11262</v>
      </c>
      <c r="M52" s="1"/>
      <c r="N52" s="1"/>
      <c r="O52" s="1"/>
      <c r="P52" s="1"/>
      <c r="Q52" s="1"/>
      <c r="R52" s="1"/>
      <c r="S52" s="1"/>
      <c r="T52" s="1"/>
      <c r="U52" s="1"/>
      <c r="V52" s="1"/>
      <c r="W52" s="1"/>
    </row>
    <row r="53" spans="2:23">
      <c r="B53" s="132" t="s">
        <v>224</v>
      </c>
      <c r="C53" s="133"/>
      <c r="D53" s="133"/>
      <c r="E53" s="133"/>
      <c r="F53" s="133"/>
      <c r="G53" s="133"/>
      <c r="H53" s="133"/>
      <c r="I53" s="133"/>
      <c r="J53" s="133"/>
      <c r="K53" s="133"/>
      <c r="M53" s="1" t="s">
        <v>116</v>
      </c>
      <c r="N53" s="1" t="str">
        <f>B53</f>
        <v>Rural SW WA (Cowlitz-Grays Harbor -Lewis - Mason -Pacific-Wahkiakum)</v>
      </c>
      <c r="O53" s="1" t="str">
        <f>$C$12</f>
        <v>2015-2016</v>
      </c>
      <c r="P53" s="1" t="str">
        <f>$D$12</f>
        <v>2016-2017</v>
      </c>
      <c r="Q53" s="1" t="str">
        <f>$E$12</f>
        <v>2017-2018</v>
      </c>
      <c r="R53" s="1" t="str">
        <f>$F$12</f>
        <v>2018-2019</v>
      </c>
      <c r="S53" s="1" t="str">
        <f>$G$12</f>
        <v>2019-2020</v>
      </c>
      <c r="T53" s="1" t="str">
        <f>$H$12</f>
        <v>2020-2021</v>
      </c>
      <c r="U53" s="1" t="str">
        <f>$I$12</f>
        <v>2021-2022</v>
      </c>
      <c r="V53" s="1" t="str">
        <f>$J$12</f>
        <v>2022-2023</v>
      </c>
      <c r="W53" s="1" t="str">
        <f>$K$12</f>
        <v>2023-2024</v>
      </c>
    </row>
    <row r="54" spans="2:23">
      <c r="B54" s="3" t="s">
        <v>113</v>
      </c>
      <c r="C54" s="8">
        <v>159</v>
      </c>
      <c r="D54" s="8">
        <v>142</v>
      </c>
      <c r="E54" s="8">
        <v>144</v>
      </c>
      <c r="F54" s="8">
        <v>162</v>
      </c>
      <c r="G54" s="8">
        <v>133</v>
      </c>
      <c r="H54" s="8">
        <v>254</v>
      </c>
      <c r="I54" s="8">
        <v>254</v>
      </c>
      <c r="J54" s="8">
        <v>205</v>
      </c>
      <c r="K54" s="8">
        <v>199</v>
      </c>
      <c r="N54" s="9" t="str">
        <f>B54</f>
        <v>Home-Based</v>
      </c>
      <c r="O54" s="11">
        <f t="shared" ref="O54:W54" si="28">C54/C57</f>
        <v>3.9056742815033164E-2</v>
      </c>
      <c r="P54" s="11">
        <f t="shared" si="28"/>
        <v>3.3825631252977606E-2</v>
      </c>
      <c r="Q54" s="11">
        <f t="shared" si="28"/>
        <v>3.3962264150943396E-2</v>
      </c>
      <c r="R54" s="11">
        <f t="shared" si="28"/>
        <v>3.6339165545087482E-2</v>
      </c>
      <c r="S54" s="11">
        <f t="shared" si="28"/>
        <v>3.0560661764705881E-2</v>
      </c>
      <c r="T54" s="11">
        <f t="shared" si="28"/>
        <v>5.7832422586520944E-2</v>
      </c>
      <c r="U54" s="11">
        <f t="shared" si="28"/>
        <v>6.0189573459715637E-2</v>
      </c>
      <c r="V54" s="11">
        <f t="shared" si="28"/>
        <v>4.9125329499161277E-2</v>
      </c>
      <c r="W54" s="11">
        <f t="shared" si="28"/>
        <v>4.5873674504379895E-2</v>
      </c>
    </row>
    <row r="55" spans="2:23">
      <c r="B55" s="3" t="s">
        <v>114</v>
      </c>
      <c r="C55" s="8">
        <v>93</v>
      </c>
      <c r="D55" s="8">
        <v>106</v>
      </c>
      <c r="E55" s="8">
        <v>112</v>
      </c>
      <c r="F55" s="8">
        <v>108</v>
      </c>
      <c r="G55" s="8">
        <v>83</v>
      </c>
      <c r="H55" s="8">
        <v>81</v>
      </c>
      <c r="I55" s="8">
        <v>111</v>
      </c>
      <c r="J55" s="8">
        <v>116</v>
      </c>
      <c r="K55" s="8">
        <v>125</v>
      </c>
      <c r="N55" s="9" t="str">
        <f>B55</f>
        <v>Private</v>
      </c>
      <c r="O55" s="11">
        <f t="shared" ref="O55:W55" si="29">C55/C57</f>
        <v>2.2844509948415623E-2</v>
      </c>
      <c r="P55" s="11">
        <f t="shared" si="29"/>
        <v>2.5250119104335399E-2</v>
      </c>
      <c r="Q55" s="11">
        <f t="shared" si="29"/>
        <v>2.6415094339622643E-2</v>
      </c>
      <c r="R55" s="11">
        <f t="shared" si="29"/>
        <v>2.4226110363391656E-2</v>
      </c>
      <c r="S55" s="11">
        <f t="shared" si="29"/>
        <v>1.907169117647059E-2</v>
      </c>
      <c r="T55" s="11">
        <f t="shared" si="29"/>
        <v>1.8442622950819672E-2</v>
      </c>
      <c r="U55" s="11">
        <f t="shared" si="29"/>
        <v>2.6303317535545025E-2</v>
      </c>
      <c r="V55" s="11">
        <f t="shared" si="29"/>
        <v>2.7797747423915647E-2</v>
      </c>
      <c r="W55" s="11">
        <f t="shared" si="29"/>
        <v>2.8815122176118028E-2</v>
      </c>
    </row>
    <row r="56" spans="2:23">
      <c r="B56" s="3" t="s">
        <v>115</v>
      </c>
      <c r="C56" s="8">
        <v>3819</v>
      </c>
      <c r="D56" s="8">
        <v>3950</v>
      </c>
      <c r="E56" s="8">
        <v>3984</v>
      </c>
      <c r="F56" s="8">
        <v>4188</v>
      </c>
      <c r="G56" s="8">
        <v>4136</v>
      </c>
      <c r="H56" s="8">
        <v>4057</v>
      </c>
      <c r="I56" s="8">
        <v>3855</v>
      </c>
      <c r="J56" s="8">
        <v>3852</v>
      </c>
      <c r="K56" s="8">
        <v>4014</v>
      </c>
      <c r="N56" s="9" t="str">
        <f>B56</f>
        <v>Public</v>
      </c>
      <c r="O56" s="11">
        <f t="shared" ref="O56:W56" si="30">C56/C57</f>
        <v>0.93809874723655118</v>
      </c>
      <c r="P56" s="11">
        <f t="shared" si="30"/>
        <v>0.94092424964268695</v>
      </c>
      <c r="Q56" s="11">
        <f t="shared" si="30"/>
        <v>0.93962264150943398</v>
      </c>
      <c r="R56" s="11">
        <f t="shared" si="30"/>
        <v>0.93943472409152085</v>
      </c>
      <c r="S56" s="11">
        <f t="shared" si="30"/>
        <v>0.95036764705882348</v>
      </c>
      <c r="T56" s="11">
        <f t="shared" si="30"/>
        <v>0.92372495446265934</v>
      </c>
      <c r="U56" s="11">
        <f t="shared" si="30"/>
        <v>0.9135071090047393</v>
      </c>
      <c r="V56" s="11">
        <f t="shared" si="30"/>
        <v>0.92307692307692313</v>
      </c>
      <c r="W56" s="11">
        <f t="shared" si="30"/>
        <v>0.92531120331950212</v>
      </c>
    </row>
    <row r="57" spans="2:23">
      <c r="B57" s="134" t="s">
        <v>226</v>
      </c>
      <c r="C57" s="135">
        <v>4071</v>
      </c>
      <c r="D57" s="135">
        <v>4198</v>
      </c>
      <c r="E57" s="135">
        <v>4240</v>
      </c>
      <c r="F57" s="135">
        <v>4458</v>
      </c>
      <c r="G57" s="135">
        <v>4352</v>
      </c>
      <c r="H57" s="135">
        <v>4392</v>
      </c>
      <c r="I57" s="135">
        <v>4220</v>
      </c>
      <c r="J57" s="135">
        <v>4173</v>
      </c>
      <c r="K57" s="135">
        <v>4338</v>
      </c>
      <c r="O57" s="11"/>
      <c r="P57" s="11"/>
      <c r="Q57" s="11"/>
      <c r="R57" s="11"/>
      <c r="S57" s="11"/>
      <c r="T57" s="11"/>
      <c r="U57" s="11"/>
      <c r="V57" s="11"/>
      <c r="W57" s="11"/>
    </row>
    <row r="58" spans="2:23">
      <c r="B58" s="132" t="s">
        <v>185</v>
      </c>
      <c r="C58" s="133"/>
      <c r="D58" s="133"/>
      <c r="E58" s="133"/>
      <c r="F58" s="133"/>
      <c r="G58" s="133"/>
      <c r="H58" s="133"/>
      <c r="I58" s="133"/>
      <c r="J58" s="133"/>
      <c r="K58" s="133"/>
      <c r="M58" s="1" t="s">
        <v>116</v>
      </c>
      <c r="N58" s="1" t="str">
        <f>B58</f>
        <v>SE WA (Adams-Asotin-Columia-Garfield-Walla Walla-Whitman)</v>
      </c>
      <c r="O58" s="1" t="str">
        <f>$C$12</f>
        <v>2015-2016</v>
      </c>
      <c r="P58" s="1" t="str">
        <f>$D$12</f>
        <v>2016-2017</v>
      </c>
      <c r="Q58" s="1" t="str">
        <f>$E$12</f>
        <v>2017-2018</v>
      </c>
      <c r="R58" s="1" t="str">
        <f>$F$12</f>
        <v>2018-2019</v>
      </c>
      <c r="S58" s="1" t="str">
        <f>$G$12</f>
        <v>2019-2020</v>
      </c>
      <c r="T58" s="1" t="str">
        <f>$H$12</f>
        <v>2020-2021</v>
      </c>
      <c r="U58" s="1" t="str">
        <f>$I$12</f>
        <v>2021-2022</v>
      </c>
      <c r="V58" s="1" t="str">
        <f>$J$12</f>
        <v>2022-2023</v>
      </c>
      <c r="W58" s="1" t="str">
        <f>$K$12</f>
        <v>2023-2024</v>
      </c>
    </row>
    <row r="59" spans="2:23">
      <c r="B59" s="3" t="s">
        <v>113</v>
      </c>
      <c r="C59" s="8">
        <v>38</v>
      </c>
      <c r="D59" s="8">
        <v>47</v>
      </c>
      <c r="E59" s="8">
        <v>34</v>
      </c>
      <c r="F59" s="8">
        <v>45</v>
      </c>
      <c r="G59" s="8">
        <v>23</v>
      </c>
      <c r="H59" s="8">
        <v>88</v>
      </c>
      <c r="I59" s="8">
        <v>76</v>
      </c>
      <c r="J59" s="8">
        <v>55</v>
      </c>
      <c r="K59" s="8">
        <v>64</v>
      </c>
      <c r="N59" s="9" t="str">
        <f>B59</f>
        <v>Home-Based</v>
      </c>
      <c r="O59" s="11">
        <f t="shared" ref="O59:W59" si="31">C59/C62</f>
        <v>2.0375335120643431E-2</v>
      </c>
      <c r="P59" s="11">
        <f t="shared" si="31"/>
        <v>2.4749868351764088E-2</v>
      </c>
      <c r="Q59" s="11">
        <f t="shared" si="31"/>
        <v>1.8133333333333335E-2</v>
      </c>
      <c r="R59" s="11">
        <f t="shared" si="31"/>
        <v>2.2959183673469389E-2</v>
      </c>
      <c r="S59" s="11">
        <f t="shared" si="31"/>
        <v>1.2770682953914493E-2</v>
      </c>
      <c r="T59" s="11">
        <f t="shared" si="31"/>
        <v>4.9134561697375768E-2</v>
      </c>
      <c r="U59" s="11">
        <f t="shared" si="31"/>
        <v>4.0728831725616289E-2</v>
      </c>
      <c r="V59" s="11">
        <f t="shared" si="31"/>
        <v>3.0136986301369864E-2</v>
      </c>
      <c r="W59" s="11">
        <f t="shared" si="31"/>
        <v>3.4353193773483628E-2</v>
      </c>
    </row>
    <row r="60" spans="2:23">
      <c r="B60" s="3" t="s">
        <v>114</v>
      </c>
      <c r="C60" s="8">
        <v>103</v>
      </c>
      <c r="D60" s="8">
        <v>104</v>
      </c>
      <c r="E60" s="8">
        <v>72</v>
      </c>
      <c r="F60" s="8">
        <v>107</v>
      </c>
      <c r="G60" s="8">
        <v>73</v>
      </c>
      <c r="H60" s="8">
        <v>75</v>
      </c>
      <c r="I60" s="8">
        <v>104</v>
      </c>
      <c r="J60" s="8">
        <v>99</v>
      </c>
      <c r="K60" s="8">
        <v>108</v>
      </c>
      <c r="N60" s="9" t="str">
        <f>B60</f>
        <v>Private</v>
      </c>
      <c r="O60" s="11">
        <f t="shared" ref="O60:W60" si="32">C60/C62</f>
        <v>5.522788203753351E-2</v>
      </c>
      <c r="P60" s="11">
        <f t="shared" si="32"/>
        <v>5.4765666140073721E-2</v>
      </c>
      <c r="Q60" s="11">
        <f t="shared" si="32"/>
        <v>3.8399999999999997E-2</v>
      </c>
      <c r="R60" s="11">
        <f t="shared" si="32"/>
        <v>5.459183673469388E-2</v>
      </c>
      <c r="S60" s="11">
        <f t="shared" si="32"/>
        <v>4.0533037201554691E-2</v>
      </c>
      <c r="T60" s="11">
        <f t="shared" si="32"/>
        <v>4.1876046901172533E-2</v>
      </c>
      <c r="U60" s="11">
        <f t="shared" si="32"/>
        <v>5.5734190782422297E-2</v>
      </c>
      <c r="V60" s="11">
        <f t="shared" si="32"/>
        <v>5.4246575342465755E-2</v>
      </c>
      <c r="W60" s="11">
        <f t="shared" si="32"/>
        <v>5.7971014492753624E-2</v>
      </c>
    </row>
    <row r="61" spans="2:23">
      <c r="B61" s="3" t="s">
        <v>115</v>
      </c>
      <c r="C61" s="8">
        <v>1724</v>
      </c>
      <c r="D61" s="8">
        <v>1748</v>
      </c>
      <c r="E61" s="8">
        <v>1769</v>
      </c>
      <c r="F61" s="8">
        <v>1808</v>
      </c>
      <c r="G61" s="8">
        <v>1705</v>
      </c>
      <c r="H61" s="8">
        <v>1628</v>
      </c>
      <c r="I61" s="8">
        <v>1686</v>
      </c>
      <c r="J61" s="8">
        <v>1671</v>
      </c>
      <c r="K61" s="8">
        <v>1691</v>
      </c>
      <c r="N61" s="9" t="str">
        <f>B61</f>
        <v>Public</v>
      </c>
      <c r="O61" s="11">
        <f t="shared" ref="O61:W61" si="33">C61/C62</f>
        <v>0.92439678284182303</v>
      </c>
      <c r="P61" s="11">
        <f t="shared" si="33"/>
        <v>0.92048446550816221</v>
      </c>
      <c r="Q61" s="11">
        <f t="shared" si="33"/>
        <v>0.94346666666666668</v>
      </c>
      <c r="R61" s="11">
        <f t="shared" si="33"/>
        <v>0.92244897959183669</v>
      </c>
      <c r="S61" s="11">
        <f t="shared" si="33"/>
        <v>0.94669627984453086</v>
      </c>
      <c r="T61" s="11">
        <f t="shared" si="33"/>
        <v>0.90898939140145174</v>
      </c>
      <c r="U61" s="11">
        <f t="shared" si="33"/>
        <v>0.90353697749196138</v>
      </c>
      <c r="V61" s="11">
        <f t="shared" si="33"/>
        <v>0.91561643835616435</v>
      </c>
      <c r="W61" s="11">
        <f t="shared" si="33"/>
        <v>0.90767579173376278</v>
      </c>
    </row>
    <row r="62" spans="2:23">
      <c r="B62" s="134" t="s">
        <v>198</v>
      </c>
      <c r="C62" s="135">
        <v>1865</v>
      </c>
      <c r="D62" s="135">
        <v>1899</v>
      </c>
      <c r="E62" s="135">
        <v>1875</v>
      </c>
      <c r="F62" s="135">
        <v>1960</v>
      </c>
      <c r="G62" s="135">
        <v>1801</v>
      </c>
      <c r="H62" s="135">
        <v>1791</v>
      </c>
      <c r="I62" s="135">
        <v>1866</v>
      </c>
      <c r="J62" s="135">
        <v>1825</v>
      </c>
      <c r="K62" s="135">
        <v>1863</v>
      </c>
      <c r="O62" s="11"/>
      <c r="P62" s="11"/>
      <c r="Q62" s="11"/>
      <c r="R62" s="11"/>
      <c r="S62" s="11"/>
      <c r="T62" s="11"/>
      <c r="U62" s="11"/>
      <c r="V62" s="11"/>
      <c r="W62" s="11"/>
    </row>
    <row r="63" spans="2:23">
      <c r="B63" s="132" t="s">
        <v>225</v>
      </c>
      <c r="C63" s="133"/>
      <c r="D63" s="133"/>
      <c r="E63" s="133"/>
      <c r="F63" s="133"/>
      <c r="G63" s="133"/>
      <c r="H63" s="133"/>
      <c r="I63" s="133"/>
      <c r="J63" s="133"/>
      <c r="K63" s="133"/>
      <c r="M63" s="1" t="s">
        <v>116</v>
      </c>
      <c r="N63" s="1" t="str">
        <f>B63</f>
        <v>Skagit-San Juan -Island</v>
      </c>
      <c r="O63" s="1" t="str">
        <f>$C$12</f>
        <v>2015-2016</v>
      </c>
      <c r="P63" s="1" t="str">
        <f>$D$12</f>
        <v>2016-2017</v>
      </c>
      <c r="Q63" s="1" t="str">
        <f>$E$12</f>
        <v>2017-2018</v>
      </c>
      <c r="R63" s="1" t="str">
        <f>$F$12</f>
        <v>2018-2019</v>
      </c>
      <c r="S63" s="1" t="str">
        <f>$G$12</f>
        <v>2019-2020</v>
      </c>
      <c r="T63" s="1" t="str">
        <f>$H$12</f>
        <v>2020-2021</v>
      </c>
      <c r="U63" s="1" t="str">
        <f>$I$12</f>
        <v>2021-2022</v>
      </c>
      <c r="V63" s="1" t="str">
        <f>$J$12</f>
        <v>2022-2023</v>
      </c>
      <c r="W63" s="1" t="str">
        <f>$K$12</f>
        <v>2023-2024</v>
      </c>
    </row>
    <row r="64" spans="2:23">
      <c r="B64" s="3" t="s">
        <v>113</v>
      </c>
      <c r="C64" s="8">
        <v>94</v>
      </c>
      <c r="D64" s="8">
        <v>102</v>
      </c>
      <c r="E64" s="8">
        <v>105</v>
      </c>
      <c r="F64" s="8">
        <v>114</v>
      </c>
      <c r="G64" s="8">
        <v>134</v>
      </c>
      <c r="H64" s="8">
        <v>206</v>
      </c>
      <c r="I64" s="8">
        <v>182</v>
      </c>
      <c r="J64" s="8">
        <v>128</v>
      </c>
      <c r="K64" s="8">
        <v>139</v>
      </c>
      <c r="N64" s="9" t="str">
        <f>B64</f>
        <v>Home-Based</v>
      </c>
      <c r="O64" s="11">
        <f t="shared" ref="O64:W64" si="34">C64/C67</f>
        <v>3.8087520259319288E-2</v>
      </c>
      <c r="P64" s="11">
        <f t="shared" si="34"/>
        <v>4.1803278688524591E-2</v>
      </c>
      <c r="Q64" s="11">
        <f t="shared" si="34"/>
        <v>4.0431266846361183E-2</v>
      </c>
      <c r="R64" s="11">
        <f t="shared" si="34"/>
        <v>4.4811320754716978E-2</v>
      </c>
      <c r="S64" s="11">
        <f t="shared" si="34"/>
        <v>5.23642047674873E-2</v>
      </c>
      <c r="T64" s="11">
        <f t="shared" si="34"/>
        <v>8.4703947368421059E-2</v>
      </c>
      <c r="U64" s="11">
        <f t="shared" si="34"/>
        <v>7.6246334310850442E-2</v>
      </c>
      <c r="V64" s="11">
        <f t="shared" si="34"/>
        <v>5.5006446067898583E-2</v>
      </c>
      <c r="W64" s="11">
        <f t="shared" si="34"/>
        <v>5.9300341296928329E-2</v>
      </c>
    </row>
    <row r="65" spans="2:23">
      <c r="B65" s="3" t="s">
        <v>114</v>
      </c>
      <c r="C65" s="8">
        <v>104</v>
      </c>
      <c r="D65" s="8">
        <v>96</v>
      </c>
      <c r="E65" s="8">
        <v>110</v>
      </c>
      <c r="F65" s="8">
        <v>97</v>
      </c>
      <c r="G65" s="8">
        <v>94</v>
      </c>
      <c r="H65" s="8">
        <v>103</v>
      </c>
      <c r="I65" s="8">
        <v>109</v>
      </c>
      <c r="J65" s="8">
        <v>129</v>
      </c>
      <c r="K65" s="8">
        <v>147</v>
      </c>
      <c r="N65" s="9" t="str">
        <f>B65</f>
        <v>Private</v>
      </c>
      <c r="O65" s="11">
        <f t="shared" ref="O65:W65" si="35">C65/C67</f>
        <v>4.2139384116693678E-2</v>
      </c>
      <c r="P65" s="11">
        <f t="shared" si="35"/>
        <v>3.9344262295081971E-2</v>
      </c>
      <c r="Q65" s="11">
        <f t="shared" si="35"/>
        <v>4.2356565267616483E-2</v>
      </c>
      <c r="R65" s="11">
        <f t="shared" si="35"/>
        <v>3.8128930817610061E-2</v>
      </c>
      <c r="S65" s="11">
        <f t="shared" si="35"/>
        <v>3.673309886674482E-2</v>
      </c>
      <c r="T65" s="11">
        <f t="shared" si="35"/>
        <v>4.235197368421053E-2</v>
      </c>
      <c r="U65" s="11">
        <f t="shared" si="35"/>
        <v>4.5664013405948889E-2</v>
      </c>
      <c r="V65" s="11">
        <f t="shared" si="35"/>
        <v>5.5436183927804042E-2</v>
      </c>
      <c r="W65" s="11">
        <f t="shared" si="35"/>
        <v>6.2713310580204781E-2</v>
      </c>
    </row>
    <row r="66" spans="2:23">
      <c r="B66" s="3" t="s">
        <v>115</v>
      </c>
      <c r="C66" s="8">
        <v>2270</v>
      </c>
      <c r="D66" s="8">
        <v>2242</v>
      </c>
      <c r="E66" s="8">
        <v>2382</v>
      </c>
      <c r="F66" s="8">
        <v>2333</v>
      </c>
      <c r="G66" s="8">
        <v>2331</v>
      </c>
      <c r="H66" s="8">
        <v>2123</v>
      </c>
      <c r="I66" s="8">
        <v>2096</v>
      </c>
      <c r="J66" s="8">
        <v>2070</v>
      </c>
      <c r="K66" s="8">
        <v>2058</v>
      </c>
      <c r="N66" s="9" t="str">
        <f>B66</f>
        <v>Public</v>
      </c>
      <c r="O66" s="11">
        <f t="shared" ref="O66:W66" si="36">C66/C67</f>
        <v>0.91977309562398701</v>
      </c>
      <c r="P66" s="11">
        <f t="shared" si="36"/>
        <v>0.91885245901639345</v>
      </c>
      <c r="Q66" s="11">
        <f t="shared" si="36"/>
        <v>0.91721216788602233</v>
      </c>
      <c r="R66" s="11">
        <f t="shared" si="36"/>
        <v>0.91705974842767291</v>
      </c>
      <c r="S66" s="11">
        <f t="shared" si="36"/>
        <v>0.91090269636576793</v>
      </c>
      <c r="T66" s="11">
        <f t="shared" si="36"/>
        <v>0.87294407894736847</v>
      </c>
      <c r="U66" s="11">
        <f t="shared" si="36"/>
        <v>0.87808965228320068</v>
      </c>
      <c r="V66" s="11">
        <f t="shared" si="36"/>
        <v>0.88955737000429735</v>
      </c>
      <c r="W66" s="11">
        <f t="shared" si="36"/>
        <v>0.87798634812286691</v>
      </c>
    </row>
    <row r="67" spans="2:23">
      <c r="B67" s="134" t="s">
        <v>227</v>
      </c>
      <c r="C67" s="135">
        <v>2468</v>
      </c>
      <c r="D67" s="135">
        <v>2440</v>
      </c>
      <c r="E67" s="135">
        <v>2597</v>
      </c>
      <c r="F67" s="135">
        <v>2544</v>
      </c>
      <c r="G67" s="135">
        <v>2559</v>
      </c>
      <c r="H67" s="135">
        <v>2432</v>
      </c>
      <c r="I67" s="135">
        <v>2387</v>
      </c>
      <c r="J67" s="135">
        <v>2327</v>
      </c>
      <c r="K67" s="135">
        <v>2344</v>
      </c>
      <c r="O67" s="11"/>
      <c r="P67" s="11"/>
      <c r="Q67" s="11"/>
      <c r="R67" s="11"/>
      <c r="S67" s="11"/>
      <c r="T67" s="11"/>
      <c r="U67" s="11"/>
      <c r="V67" s="11"/>
      <c r="W67" s="11"/>
    </row>
    <row r="68" spans="2:23">
      <c r="B68" s="132" t="s">
        <v>31</v>
      </c>
      <c r="C68" s="133"/>
      <c r="D68" s="133"/>
      <c r="E68" s="133"/>
      <c r="F68" s="133"/>
      <c r="G68" s="133"/>
      <c r="H68" s="133"/>
      <c r="I68" s="133"/>
      <c r="J68" s="133"/>
      <c r="K68" s="133"/>
      <c r="M68" s="1" t="s">
        <v>116</v>
      </c>
      <c r="N68" s="1" t="str">
        <f>B68</f>
        <v>Snohomish</v>
      </c>
      <c r="O68" s="1" t="str">
        <f>$C$12</f>
        <v>2015-2016</v>
      </c>
      <c r="P68" s="1" t="str">
        <f>$D$12</f>
        <v>2016-2017</v>
      </c>
      <c r="Q68" s="1" t="str">
        <f>$E$12</f>
        <v>2017-2018</v>
      </c>
      <c r="R68" s="1" t="str">
        <f>$F$12</f>
        <v>2018-2019</v>
      </c>
      <c r="S68" s="1" t="str">
        <f>$G$12</f>
        <v>2019-2020</v>
      </c>
      <c r="T68" s="1" t="str">
        <f>$H$12</f>
        <v>2020-2021</v>
      </c>
      <c r="U68" s="1" t="str">
        <f>$I$12</f>
        <v>2021-2022</v>
      </c>
      <c r="V68" s="1" t="str">
        <f>$J$12</f>
        <v>2022-2023</v>
      </c>
      <c r="W68" s="1" t="str">
        <f>$K$12</f>
        <v>2023-2024</v>
      </c>
    </row>
    <row r="69" spans="2:23">
      <c r="B69" s="3" t="s">
        <v>113</v>
      </c>
      <c r="C69" s="8">
        <v>176</v>
      </c>
      <c r="D69" s="8">
        <v>221</v>
      </c>
      <c r="E69" s="8">
        <v>252</v>
      </c>
      <c r="F69" s="8">
        <v>259</v>
      </c>
      <c r="G69" s="8">
        <v>230</v>
      </c>
      <c r="H69" s="8">
        <v>493</v>
      </c>
      <c r="I69" s="8">
        <v>427</v>
      </c>
      <c r="J69" s="8">
        <v>353</v>
      </c>
      <c r="K69" s="8">
        <v>342</v>
      </c>
      <c r="N69" s="9" t="str">
        <f>B69</f>
        <v>Home-Based</v>
      </c>
      <c r="O69" s="11">
        <f t="shared" ref="O69:W69" si="37">C69/C72</f>
        <v>2.0144214261188051E-2</v>
      </c>
      <c r="P69" s="11">
        <f t="shared" si="37"/>
        <v>2.524271844660194E-2</v>
      </c>
      <c r="Q69" s="11">
        <f t="shared" si="37"/>
        <v>2.7024128686327076E-2</v>
      </c>
      <c r="R69" s="11">
        <f t="shared" si="37"/>
        <v>2.6825479026411185E-2</v>
      </c>
      <c r="S69" s="11">
        <f t="shared" si="37"/>
        <v>2.5241439859525899E-2</v>
      </c>
      <c r="T69" s="11">
        <f t="shared" si="37"/>
        <v>5.5580608793686585E-2</v>
      </c>
      <c r="U69" s="11">
        <f t="shared" si="37"/>
        <v>4.911998159438629E-2</v>
      </c>
      <c r="V69" s="11">
        <f t="shared" si="37"/>
        <v>3.9972823009851659E-2</v>
      </c>
      <c r="W69" s="11">
        <f t="shared" si="37"/>
        <v>3.7352555701179554E-2</v>
      </c>
    </row>
    <row r="70" spans="2:23">
      <c r="B70" s="3" t="s">
        <v>114</v>
      </c>
      <c r="C70" s="8">
        <v>402</v>
      </c>
      <c r="D70" s="8">
        <v>401</v>
      </c>
      <c r="E70" s="8">
        <v>415</v>
      </c>
      <c r="F70" s="8">
        <v>504</v>
      </c>
      <c r="G70" s="8">
        <v>380</v>
      </c>
      <c r="H70" s="8">
        <v>390</v>
      </c>
      <c r="I70" s="8">
        <v>367</v>
      </c>
      <c r="J70" s="8">
        <v>497</v>
      </c>
      <c r="K70" s="8">
        <v>503</v>
      </c>
      <c r="N70" s="9" t="str">
        <f>B70</f>
        <v>Private</v>
      </c>
      <c r="O70" s="11">
        <f t="shared" ref="O70:W70" si="38">C70/C72</f>
        <v>4.6011216664759068E-2</v>
      </c>
      <c r="P70" s="11">
        <f t="shared" si="38"/>
        <v>4.5802398629354653E-2</v>
      </c>
      <c r="Q70" s="11">
        <f t="shared" si="38"/>
        <v>4.4504021447721177E-2</v>
      </c>
      <c r="R70" s="11">
        <f t="shared" si="38"/>
        <v>5.2200932159502847E-2</v>
      </c>
      <c r="S70" s="11">
        <f t="shared" si="38"/>
        <v>4.1703248463564532E-2</v>
      </c>
      <c r="T70" s="11">
        <f t="shared" si="38"/>
        <v>4.3968432919954906E-2</v>
      </c>
      <c r="U70" s="11">
        <f t="shared" si="38"/>
        <v>4.2217876452317955E-2</v>
      </c>
      <c r="V70" s="11">
        <f t="shared" si="38"/>
        <v>5.6279017098856299E-2</v>
      </c>
      <c r="W70" s="11">
        <f t="shared" si="38"/>
        <v>5.4936653560506775E-2</v>
      </c>
    </row>
    <row r="71" spans="2:23">
      <c r="B71" s="3" t="s">
        <v>115</v>
      </c>
      <c r="C71" s="8">
        <v>8159</v>
      </c>
      <c r="D71" s="8">
        <v>8133</v>
      </c>
      <c r="E71" s="8">
        <v>8658</v>
      </c>
      <c r="F71" s="8">
        <v>8892</v>
      </c>
      <c r="G71" s="8">
        <v>8502</v>
      </c>
      <c r="H71" s="8">
        <v>7987</v>
      </c>
      <c r="I71" s="8">
        <v>7899</v>
      </c>
      <c r="J71" s="8">
        <v>7981</v>
      </c>
      <c r="K71" s="8">
        <v>8311</v>
      </c>
      <c r="N71" s="9" t="str">
        <f>B71</f>
        <v>Public</v>
      </c>
      <c r="O71" s="11">
        <f t="shared" ref="O71:W71" si="39">C71/C72</f>
        <v>0.93384456907405289</v>
      </c>
      <c r="P71" s="11">
        <f t="shared" si="39"/>
        <v>0.92895488292404338</v>
      </c>
      <c r="Q71" s="11">
        <f t="shared" si="39"/>
        <v>0.92847184986595177</v>
      </c>
      <c r="R71" s="11">
        <f t="shared" si="39"/>
        <v>0.92097358881408597</v>
      </c>
      <c r="S71" s="11">
        <f t="shared" si="39"/>
        <v>0.93305531167690958</v>
      </c>
      <c r="T71" s="11">
        <f t="shared" si="39"/>
        <v>0.90045095828635846</v>
      </c>
      <c r="U71" s="11">
        <f t="shared" si="39"/>
        <v>0.90866214195329575</v>
      </c>
      <c r="V71" s="11">
        <f t="shared" si="39"/>
        <v>0.90374815989129209</v>
      </c>
      <c r="W71" s="11">
        <f t="shared" si="39"/>
        <v>0.90771079073831362</v>
      </c>
    </row>
    <row r="72" spans="2:23">
      <c r="B72" s="134" t="s">
        <v>122</v>
      </c>
      <c r="C72" s="135">
        <v>8737</v>
      </c>
      <c r="D72" s="135">
        <v>8755</v>
      </c>
      <c r="E72" s="135">
        <v>9325</v>
      </c>
      <c r="F72" s="135">
        <v>9655</v>
      </c>
      <c r="G72" s="135">
        <v>9112</v>
      </c>
      <c r="H72" s="135">
        <v>8870</v>
      </c>
      <c r="I72" s="135">
        <v>8693</v>
      </c>
      <c r="J72" s="135">
        <v>8831</v>
      </c>
      <c r="K72" s="135">
        <v>9156</v>
      </c>
      <c r="O72" s="11"/>
      <c r="P72" s="11"/>
      <c r="Q72" s="11"/>
      <c r="R72" s="11"/>
      <c r="S72" s="11"/>
      <c r="T72" s="11"/>
      <c r="U72" s="11"/>
      <c r="V72" s="11"/>
      <c r="W72" s="11"/>
    </row>
    <row r="73" spans="2:23">
      <c r="B73" s="132" t="s">
        <v>32</v>
      </c>
      <c r="C73" s="133"/>
      <c r="D73" s="133"/>
      <c r="E73" s="133"/>
      <c r="F73" s="133"/>
      <c r="G73" s="133"/>
      <c r="H73" s="133"/>
      <c r="I73" s="133"/>
      <c r="J73" s="133"/>
      <c r="K73" s="133"/>
      <c r="M73" s="1" t="s">
        <v>116</v>
      </c>
      <c r="N73" s="1" t="str">
        <f>B73</f>
        <v>Spokane</v>
      </c>
      <c r="O73" s="1" t="str">
        <f>$C$12</f>
        <v>2015-2016</v>
      </c>
      <c r="P73" s="1" t="str">
        <f>$D$12</f>
        <v>2016-2017</v>
      </c>
      <c r="Q73" s="1" t="str">
        <f>$E$12</f>
        <v>2017-2018</v>
      </c>
      <c r="R73" s="1" t="str">
        <f>$F$12</f>
        <v>2018-2019</v>
      </c>
      <c r="S73" s="1" t="str">
        <f>$G$12</f>
        <v>2019-2020</v>
      </c>
      <c r="T73" s="1" t="str">
        <f>$H$12</f>
        <v>2020-2021</v>
      </c>
      <c r="U73" s="1" t="str">
        <f>$I$12</f>
        <v>2021-2022</v>
      </c>
      <c r="V73" s="1" t="str">
        <f>$J$12</f>
        <v>2022-2023</v>
      </c>
      <c r="W73" s="1" t="str">
        <f>$K$12</f>
        <v>2023-2024</v>
      </c>
    </row>
    <row r="74" spans="2:23">
      <c r="B74" s="3" t="s">
        <v>113</v>
      </c>
      <c r="C74" s="8">
        <v>134</v>
      </c>
      <c r="D74" s="8">
        <v>164</v>
      </c>
      <c r="E74" s="8">
        <v>170</v>
      </c>
      <c r="F74" s="8">
        <v>161</v>
      </c>
      <c r="G74" s="8">
        <v>132</v>
      </c>
      <c r="H74" s="8">
        <v>386</v>
      </c>
      <c r="I74" s="8">
        <v>322</v>
      </c>
      <c r="J74" s="8">
        <v>223</v>
      </c>
      <c r="K74" s="8">
        <v>231</v>
      </c>
      <c r="N74" s="9" t="str">
        <f>B74</f>
        <v>Home-Based</v>
      </c>
      <c r="O74" s="11">
        <f t="shared" ref="O74:W74" si="40">C74/C77</f>
        <v>2.1988841483426322E-2</v>
      </c>
      <c r="P74" s="11">
        <f t="shared" si="40"/>
        <v>2.5339925834363411E-2</v>
      </c>
      <c r="Q74" s="11">
        <f t="shared" si="40"/>
        <v>2.4977960622979724E-2</v>
      </c>
      <c r="R74" s="11">
        <f t="shared" si="40"/>
        <v>2.3897877393498589E-2</v>
      </c>
      <c r="S74" s="11">
        <f t="shared" si="40"/>
        <v>2.0137299771167048E-2</v>
      </c>
      <c r="T74" s="11">
        <f t="shared" si="40"/>
        <v>5.9659969088098917E-2</v>
      </c>
      <c r="U74" s="11">
        <f t="shared" si="40"/>
        <v>4.9469964664310952E-2</v>
      </c>
      <c r="V74" s="11">
        <f t="shared" si="40"/>
        <v>3.5057380914950483E-2</v>
      </c>
      <c r="W74" s="11">
        <f t="shared" si="40"/>
        <v>3.3990582695703354E-2</v>
      </c>
    </row>
    <row r="75" spans="2:23">
      <c r="B75" s="3" t="s">
        <v>114</v>
      </c>
      <c r="C75" s="8">
        <v>359</v>
      </c>
      <c r="D75" s="8">
        <v>366</v>
      </c>
      <c r="E75" s="8">
        <v>439</v>
      </c>
      <c r="F75" s="8">
        <v>429</v>
      </c>
      <c r="G75" s="8">
        <v>325</v>
      </c>
      <c r="H75" s="8">
        <v>351</v>
      </c>
      <c r="I75" s="8">
        <v>457</v>
      </c>
      <c r="J75" s="8">
        <v>431</v>
      </c>
      <c r="K75" s="8">
        <v>482</v>
      </c>
      <c r="N75" s="9" t="str">
        <f>B75</f>
        <v>Private</v>
      </c>
      <c r="O75" s="11">
        <f t="shared" ref="O75:W75" si="41">C75/C77</f>
        <v>5.8910403675746639E-2</v>
      </c>
      <c r="P75" s="11">
        <f t="shared" si="41"/>
        <v>5.6551297898640294E-2</v>
      </c>
      <c r="Q75" s="11">
        <f t="shared" si="41"/>
        <v>6.4501910079341751E-2</v>
      </c>
      <c r="R75" s="11">
        <f t="shared" si="41"/>
        <v>6.3678195042303695E-2</v>
      </c>
      <c r="S75" s="11">
        <f t="shared" si="41"/>
        <v>4.958047292143402E-2</v>
      </c>
      <c r="T75" s="11">
        <f t="shared" si="41"/>
        <v>5.4250386398763527E-2</v>
      </c>
      <c r="U75" s="11">
        <f t="shared" si="41"/>
        <v>7.0210477799969279E-2</v>
      </c>
      <c r="V75" s="11">
        <f t="shared" si="41"/>
        <v>6.7756642037415507E-2</v>
      </c>
      <c r="W75" s="11">
        <f t="shared" si="41"/>
        <v>7.09240729841083E-2</v>
      </c>
    </row>
    <row r="76" spans="2:23">
      <c r="B76" s="3" t="s">
        <v>115</v>
      </c>
      <c r="C76" s="8">
        <v>5601</v>
      </c>
      <c r="D76" s="8">
        <v>5942</v>
      </c>
      <c r="E76" s="8">
        <v>6197</v>
      </c>
      <c r="F76" s="8">
        <v>6147</v>
      </c>
      <c r="G76" s="8">
        <v>6098</v>
      </c>
      <c r="H76" s="8">
        <v>5733</v>
      </c>
      <c r="I76" s="8">
        <v>5730</v>
      </c>
      <c r="J76" s="8">
        <v>5707</v>
      </c>
      <c r="K76" s="8">
        <v>6083</v>
      </c>
      <c r="N76" s="9" t="str">
        <f>B76</f>
        <v>Public</v>
      </c>
      <c r="O76" s="11">
        <f t="shared" ref="O76:W76" si="42">C76/C77</f>
        <v>0.91910075484082709</v>
      </c>
      <c r="P76" s="11">
        <f t="shared" si="42"/>
        <v>0.91810877626699627</v>
      </c>
      <c r="Q76" s="11">
        <f t="shared" si="42"/>
        <v>0.91052012929767856</v>
      </c>
      <c r="R76" s="11">
        <f t="shared" si="42"/>
        <v>0.91242392756419777</v>
      </c>
      <c r="S76" s="11">
        <f t="shared" si="42"/>
        <v>0.93028222730739896</v>
      </c>
      <c r="T76" s="11">
        <f t="shared" si="42"/>
        <v>0.88608964451313754</v>
      </c>
      <c r="U76" s="11">
        <f t="shared" si="42"/>
        <v>0.88031955753571978</v>
      </c>
      <c r="V76" s="11">
        <f t="shared" si="42"/>
        <v>0.89718597704763403</v>
      </c>
      <c r="W76" s="11">
        <f t="shared" si="42"/>
        <v>0.89508534432018838</v>
      </c>
    </row>
    <row r="77" spans="2:23">
      <c r="B77" s="134" t="s">
        <v>123</v>
      </c>
      <c r="C77" s="135">
        <v>6094</v>
      </c>
      <c r="D77" s="135">
        <v>6472</v>
      </c>
      <c r="E77" s="135">
        <v>6806</v>
      </c>
      <c r="F77" s="135">
        <v>6737</v>
      </c>
      <c r="G77" s="135">
        <v>6555</v>
      </c>
      <c r="H77" s="135">
        <v>6470</v>
      </c>
      <c r="I77" s="135">
        <v>6509</v>
      </c>
      <c r="J77" s="135">
        <v>6361</v>
      </c>
      <c r="K77" s="135">
        <v>6796</v>
      </c>
      <c r="O77" s="11"/>
      <c r="P77" s="11"/>
      <c r="Q77" s="11"/>
      <c r="R77" s="11"/>
      <c r="S77" s="11"/>
      <c r="T77" s="11"/>
      <c r="U77" s="11"/>
      <c r="V77" s="11"/>
      <c r="W77" s="11"/>
    </row>
    <row r="78" spans="2:23">
      <c r="B78" s="132" t="s">
        <v>34</v>
      </c>
      <c r="C78" s="133"/>
      <c r="D78" s="133"/>
      <c r="E78" s="133"/>
      <c r="F78" s="133"/>
      <c r="G78" s="133"/>
      <c r="H78" s="133"/>
      <c r="I78" s="133"/>
      <c r="J78" s="133"/>
      <c r="K78" s="133"/>
      <c r="M78" s="1" t="s">
        <v>116</v>
      </c>
      <c r="N78" s="1" t="str">
        <f>B78</f>
        <v>Thurston</v>
      </c>
      <c r="O78" s="1" t="str">
        <f>$C$12</f>
        <v>2015-2016</v>
      </c>
      <c r="P78" s="1" t="str">
        <f>$D$12</f>
        <v>2016-2017</v>
      </c>
      <c r="Q78" s="1" t="str">
        <f>$E$12</f>
        <v>2017-2018</v>
      </c>
      <c r="R78" s="1" t="str">
        <f>$F$12</f>
        <v>2018-2019</v>
      </c>
      <c r="S78" s="1" t="str">
        <f>$G$12</f>
        <v>2019-2020</v>
      </c>
      <c r="T78" s="1" t="str">
        <f>$H$12</f>
        <v>2020-2021</v>
      </c>
      <c r="U78" s="1" t="str">
        <f>$I$12</f>
        <v>2021-2022</v>
      </c>
      <c r="V78" s="1" t="str">
        <f>$J$12</f>
        <v>2022-2023</v>
      </c>
      <c r="W78" s="1" t="str">
        <f>$K$12</f>
        <v>2023-2024</v>
      </c>
    </row>
    <row r="79" spans="2:23">
      <c r="B79" s="3" t="s">
        <v>113</v>
      </c>
      <c r="C79" s="8">
        <v>120</v>
      </c>
      <c r="D79" s="8">
        <v>128</v>
      </c>
      <c r="E79" s="8">
        <v>128</v>
      </c>
      <c r="F79" s="8">
        <v>152</v>
      </c>
      <c r="G79" s="8">
        <v>136</v>
      </c>
      <c r="H79" s="8">
        <v>240</v>
      </c>
      <c r="I79" s="8">
        <v>183</v>
      </c>
      <c r="J79" s="8">
        <v>156</v>
      </c>
      <c r="K79" s="8">
        <v>167</v>
      </c>
      <c r="N79" s="9" t="str">
        <f>B79</f>
        <v>Home-Based</v>
      </c>
      <c r="O79" s="11">
        <f t="shared" ref="O79:W79" si="43">C79/C82</f>
        <v>3.5263003232441963E-2</v>
      </c>
      <c r="P79" s="11">
        <f t="shared" si="43"/>
        <v>3.8220364287847121E-2</v>
      </c>
      <c r="Q79" s="11">
        <f t="shared" si="43"/>
        <v>3.5097340279681928E-2</v>
      </c>
      <c r="R79" s="11">
        <f t="shared" si="43"/>
        <v>4.1575492341356671E-2</v>
      </c>
      <c r="S79" s="11">
        <f t="shared" si="43"/>
        <v>3.7188952693464589E-2</v>
      </c>
      <c r="T79" s="11">
        <f t="shared" si="43"/>
        <v>6.9605568445475635E-2</v>
      </c>
      <c r="U79" s="11">
        <f t="shared" si="43"/>
        <v>5.3058857639895624E-2</v>
      </c>
      <c r="V79" s="11">
        <f t="shared" si="43"/>
        <v>4.4155108972544578E-2</v>
      </c>
      <c r="W79" s="11">
        <f t="shared" si="43"/>
        <v>4.8363741673906745E-2</v>
      </c>
    </row>
    <row r="80" spans="2:23">
      <c r="B80" s="3" t="s">
        <v>114</v>
      </c>
      <c r="C80" s="8">
        <v>159</v>
      </c>
      <c r="D80" s="8">
        <v>144</v>
      </c>
      <c r="E80" s="8">
        <v>149</v>
      </c>
      <c r="F80" s="8">
        <v>161</v>
      </c>
      <c r="G80" s="8">
        <v>140</v>
      </c>
      <c r="H80" s="8">
        <v>148</v>
      </c>
      <c r="I80" s="8">
        <v>163</v>
      </c>
      <c r="J80" s="8">
        <v>154</v>
      </c>
      <c r="K80" s="8">
        <v>180</v>
      </c>
      <c r="N80" s="9" t="str">
        <f>B80</f>
        <v>Private</v>
      </c>
      <c r="O80" s="11">
        <f t="shared" ref="O80:W80" si="44">C80/C82</f>
        <v>4.6723479282985599E-2</v>
      </c>
      <c r="P80" s="11">
        <f t="shared" si="44"/>
        <v>4.2997909823828007E-2</v>
      </c>
      <c r="Q80" s="11">
        <f t="shared" si="44"/>
        <v>4.0855497669317245E-2</v>
      </c>
      <c r="R80" s="11">
        <f t="shared" si="44"/>
        <v>4.4037199124726478E-2</v>
      </c>
      <c r="S80" s="11">
        <f t="shared" si="44"/>
        <v>3.8282745419742956E-2</v>
      </c>
      <c r="T80" s="11">
        <f t="shared" si="44"/>
        <v>4.2923433874709975E-2</v>
      </c>
      <c r="U80" s="11">
        <f t="shared" si="44"/>
        <v>4.7260075384169327E-2</v>
      </c>
      <c r="V80" s="11">
        <f t="shared" si="44"/>
        <v>4.3589017831870934E-2</v>
      </c>
      <c r="W80" s="11">
        <f t="shared" si="44"/>
        <v>5.2128583840139006E-2</v>
      </c>
    </row>
    <row r="81" spans="2:23">
      <c r="B81" s="3" t="s">
        <v>115</v>
      </c>
      <c r="C81" s="8">
        <v>3124</v>
      </c>
      <c r="D81" s="8">
        <v>3077</v>
      </c>
      <c r="E81" s="8">
        <v>3370</v>
      </c>
      <c r="F81" s="8">
        <v>3343</v>
      </c>
      <c r="G81" s="8">
        <v>3381</v>
      </c>
      <c r="H81" s="8">
        <v>3060</v>
      </c>
      <c r="I81" s="8">
        <v>3103</v>
      </c>
      <c r="J81" s="8">
        <v>3223</v>
      </c>
      <c r="K81" s="8">
        <v>3106</v>
      </c>
      <c r="N81" s="9" t="str">
        <f>B81</f>
        <v>Public</v>
      </c>
      <c r="O81" s="11">
        <f t="shared" ref="O81:W81" si="45">C81/C82</f>
        <v>0.91801351748457238</v>
      </c>
      <c r="P81" s="11">
        <f t="shared" si="45"/>
        <v>0.91878172588832485</v>
      </c>
      <c r="Q81" s="11">
        <f t="shared" si="45"/>
        <v>0.92404716205100079</v>
      </c>
      <c r="R81" s="11">
        <f t="shared" si="45"/>
        <v>0.91438730853391681</v>
      </c>
      <c r="S81" s="11">
        <f t="shared" si="45"/>
        <v>0.92452830188679247</v>
      </c>
      <c r="T81" s="11">
        <f t="shared" si="45"/>
        <v>0.88747099767981441</v>
      </c>
      <c r="U81" s="11">
        <f t="shared" si="45"/>
        <v>0.89968106697593508</v>
      </c>
      <c r="V81" s="11">
        <f t="shared" si="45"/>
        <v>0.91225587319558454</v>
      </c>
      <c r="W81" s="11">
        <f t="shared" si="45"/>
        <v>0.89950767448595426</v>
      </c>
    </row>
    <row r="82" spans="2:23">
      <c r="B82" s="134" t="s">
        <v>124</v>
      </c>
      <c r="C82" s="135">
        <v>3403</v>
      </c>
      <c r="D82" s="135">
        <v>3349</v>
      </c>
      <c r="E82" s="135">
        <v>3647</v>
      </c>
      <c r="F82" s="135">
        <v>3656</v>
      </c>
      <c r="G82" s="135">
        <v>3657</v>
      </c>
      <c r="H82" s="135">
        <v>3448</v>
      </c>
      <c r="I82" s="135">
        <v>3449</v>
      </c>
      <c r="J82" s="135">
        <v>3533</v>
      </c>
      <c r="K82" s="135">
        <v>3453</v>
      </c>
      <c r="O82" s="11"/>
      <c r="P82" s="11"/>
      <c r="Q82" s="11"/>
      <c r="R82" s="11"/>
      <c r="S82" s="11"/>
      <c r="T82" s="11"/>
      <c r="U82" s="11"/>
      <c r="V82" s="11"/>
      <c r="W82" s="11"/>
    </row>
    <row r="83" spans="2:23">
      <c r="B83" s="132" t="s">
        <v>37</v>
      </c>
      <c r="C83" s="133"/>
      <c r="D83" s="133"/>
      <c r="E83" s="133"/>
      <c r="F83" s="133"/>
      <c r="G83" s="133"/>
      <c r="H83" s="133"/>
      <c r="I83" s="133"/>
      <c r="J83" s="133"/>
      <c r="K83" s="133"/>
      <c r="M83" s="1" t="s">
        <v>116</v>
      </c>
      <c r="N83" s="1" t="str">
        <f>B83</f>
        <v>Whatcom</v>
      </c>
      <c r="O83" s="1" t="str">
        <f>$C$12</f>
        <v>2015-2016</v>
      </c>
      <c r="P83" s="1" t="str">
        <f>$D$12</f>
        <v>2016-2017</v>
      </c>
      <c r="Q83" s="1" t="str">
        <f>$E$12</f>
        <v>2017-2018</v>
      </c>
      <c r="R83" s="1" t="str">
        <f>$F$12</f>
        <v>2018-2019</v>
      </c>
      <c r="S83" s="1" t="str">
        <f>$G$12</f>
        <v>2019-2020</v>
      </c>
      <c r="T83" s="1" t="str">
        <f>$H$12</f>
        <v>2020-2021</v>
      </c>
      <c r="U83" s="1" t="str">
        <f>$I$12</f>
        <v>2021-2022</v>
      </c>
      <c r="V83" s="1" t="str">
        <f>$J$12</f>
        <v>2022-2023</v>
      </c>
      <c r="W83" s="1" t="str">
        <f>$K$12</f>
        <v>2023-2024</v>
      </c>
    </row>
    <row r="84" spans="2:23">
      <c r="B84" s="3" t="s">
        <v>113</v>
      </c>
      <c r="C84" s="8">
        <v>83</v>
      </c>
      <c r="D84" s="8">
        <v>83</v>
      </c>
      <c r="E84" s="8">
        <v>119</v>
      </c>
      <c r="F84" s="8">
        <v>86</v>
      </c>
      <c r="G84" s="8">
        <v>66</v>
      </c>
      <c r="H84" s="8">
        <v>133</v>
      </c>
      <c r="I84" s="8">
        <v>109</v>
      </c>
      <c r="J84" s="8">
        <v>109</v>
      </c>
      <c r="K84" s="8">
        <v>85</v>
      </c>
      <c r="N84" s="9" t="str">
        <f>B84</f>
        <v>Home-Based</v>
      </c>
      <c r="O84" s="11">
        <f t="shared" ref="O84:W84" si="46">C84/C87</f>
        <v>3.5946297098310959E-2</v>
      </c>
      <c r="P84" s="11">
        <f t="shared" si="46"/>
        <v>3.4482758620689655E-2</v>
      </c>
      <c r="Q84" s="11">
        <f t="shared" si="46"/>
        <v>4.9874266554903603E-2</v>
      </c>
      <c r="R84" s="11">
        <f t="shared" si="46"/>
        <v>3.4733441033925685E-2</v>
      </c>
      <c r="S84" s="11">
        <f t="shared" si="46"/>
        <v>2.6785714285714284E-2</v>
      </c>
      <c r="T84" s="11">
        <f t="shared" si="46"/>
        <v>5.5278470490440566E-2</v>
      </c>
      <c r="U84" s="11">
        <f t="shared" si="46"/>
        <v>4.5341098169717139E-2</v>
      </c>
      <c r="V84" s="11">
        <f t="shared" si="46"/>
        <v>4.5568561872909696E-2</v>
      </c>
      <c r="W84" s="11">
        <f t="shared" si="46"/>
        <v>3.4122842232035329E-2</v>
      </c>
    </row>
    <row r="85" spans="2:23">
      <c r="B85" s="3" t="s">
        <v>114</v>
      </c>
      <c r="C85" s="8">
        <v>221</v>
      </c>
      <c r="D85" s="8">
        <v>232</v>
      </c>
      <c r="E85" s="8">
        <v>234</v>
      </c>
      <c r="F85" s="8">
        <v>217</v>
      </c>
      <c r="G85" s="8">
        <v>196</v>
      </c>
      <c r="H85" s="8">
        <v>225</v>
      </c>
      <c r="I85" s="8">
        <v>263</v>
      </c>
      <c r="J85" s="8">
        <v>258</v>
      </c>
      <c r="K85" s="8">
        <v>323</v>
      </c>
      <c r="N85" s="9" t="str">
        <f>B85</f>
        <v>Private</v>
      </c>
      <c r="O85" s="11">
        <f t="shared" ref="O85:W85" si="47">C85/C87</f>
        <v>9.571242962321351E-2</v>
      </c>
      <c r="P85" s="11">
        <f t="shared" si="47"/>
        <v>9.6385542168674704E-2</v>
      </c>
      <c r="Q85" s="11">
        <f t="shared" si="47"/>
        <v>9.8072087175188602E-2</v>
      </c>
      <c r="R85" s="11">
        <f t="shared" si="47"/>
        <v>8.7641357027463646E-2</v>
      </c>
      <c r="S85" s="11">
        <f t="shared" si="47"/>
        <v>7.9545454545454544E-2</v>
      </c>
      <c r="T85" s="11">
        <f t="shared" si="47"/>
        <v>9.3516209476309231E-2</v>
      </c>
      <c r="U85" s="11">
        <f t="shared" si="47"/>
        <v>0.10940099833610649</v>
      </c>
      <c r="V85" s="11">
        <f t="shared" si="47"/>
        <v>0.10785953177257525</v>
      </c>
      <c r="W85" s="11">
        <f t="shared" si="47"/>
        <v>0.12966680048173423</v>
      </c>
    </row>
    <row r="86" spans="2:23">
      <c r="B86" s="3" t="s">
        <v>115</v>
      </c>
      <c r="C86" s="8">
        <v>2005</v>
      </c>
      <c r="D86" s="8">
        <v>2092</v>
      </c>
      <c r="E86" s="8">
        <v>2033</v>
      </c>
      <c r="F86" s="8">
        <v>2173</v>
      </c>
      <c r="G86" s="8">
        <v>2202</v>
      </c>
      <c r="H86" s="8">
        <v>2048</v>
      </c>
      <c r="I86" s="8">
        <v>2032</v>
      </c>
      <c r="J86" s="8">
        <v>2025</v>
      </c>
      <c r="K86" s="8">
        <v>2083</v>
      </c>
      <c r="N86" s="9" t="str">
        <f>B86</f>
        <v>Public</v>
      </c>
      <c r="O86" s="11">
        <f t="shared" ref="O86:W86" si="48">C86/C87</f>
        <v>0.86834127327847555</v>
      </c>
      <c r="P86" s="11">
        <f t="shared" si="48"/>
        <v>0.8691316992106356</v>
      </c>
      <c r="Q86" s="11">
        <f t="shared" si="48"/>
        <v>0.85205364626990776</v>
      </c>
      <c r="R86" s="11">
        <f t="shared" si="48"/>
        <v>0.87762520193861071</v>
      </c>
      <c r="S86" s="11">
        <f t="shared" si="48"/>
        <v>0.89366883116883122</v>
      </c>
      <c r="T86" s="11">
        <f t="shared" si="48"/>
        <v>0.85120532003325022</v>
      </c>
      <c r="U86" s="11">
        <f t="shared" si="48"/>
        <v>0.8452579034941764</v>
      </c>
      <c r="V86" s="11">
        <f t="shared" si="48"/>
        <v>0.84657190635451507</v>
      </c>
      <c r="W86" s="11">
        <f t="shared" si="48"/>
        <v>0.83621035728623039</v>
      </c>
    </row>
    <row r="87" spans="2:23">
      <c r="B87" s="134" t="s">
        <v>125</v>
      </c>
      <c r="C87" s="135">
        <v>2309</v>
      </c>
      <c r="D87" s="135">
        <v>2407</v>
      </c>
      <c r="E87" s="135">
        <v>2386</v>
      </c>
      <c r="F87" s="135">
        <v>2476</v>
      </c>
      <c r="G87" s="135">
        <v>2464</v>
      </c>
      <c r="H87" s="135">
        <v>2406</v>
      </c>
      <c r="I87" s="135">
        <v>2404</v>
      </c>
      <c r="J87" s="135">
        <v>2392</v>
      </c>
      <c r="K87" s="135">
        <v>2491</v>
      </c>
      <c r="O87" s="11"/>
      <c r="P87" s="11"/>
      <c r="Q87" s="11"/>
      <c r="R87" s="11"/>
      <c r="S87" s="11"/>
      <c r="T87" s="11"/>
      <c r="U87" s="11"/>
      <c r="V87" s="11"/>
      <c r="W87" s="11"/>
    </row>
    <row r="88" spans="2:23">
      <c r="B88" s="130" t="s">
        <v>111</v>
      </c>
      <c r="C88" s="131">
        <v>88697</v>
      </c>
      <c r="D88" s="131">
        <v>91795</v>
      </c>
      <c r="E88" s="131">
        <v>95439</v>
      </c>
      <c r="F88" s="131">
        <v>96692</v>
      </c>
      <c r="G88" s="131">
        <v>94515</v>
      </c>
      <c r="H88" s="131">
        <v>91619</v>
      </c>
      <c r="I88" s="131">
        <v>90576</v>
      </c>
      <c r="J88" s="131">
        <v>90139</v>
      </c>
      <c r="K88" s="131">
        <v>91483</v>
      </c>
      <c r="M88" s="1"/>
      <c r="N88" s="1"/>
      <c r="O88" s="1"/>
      <c r="P88" s="1"/>
      <c r="Q88" s="1"/>
      <c r="R88" s="1"/>
      <c r="S88" s="1"/>
      <c r="T88" s="1"/>
      <c r="U88" s="1"/>
      <c r="V88" s="1"/>
      <c r="W88" s="1"/>
    </row>
    <row r="89" spans="2:23">
      <c r="B89"/>
      <c r="C89"/>
      <c r="D89"/>
      <c r="E89"/>
      <c r="F89"/>
      <c r="G89"/>
      <c r="H89"/>
      <c r="I89"/>
      <c r="O89" s="11"/>
      <c r="P89" s="11"/>
      <c r="Q89" s="11"/>
      <c r="R89" s="11"/>
      <c r="S89" s="11"/>
      <c r="T89" s="11"/>
      <c r="U89" s="11"/>
      <c r="V89" s="11"/>
      <c r="W89" s="11"/>
    </row>
    <row r="90" spans="2:23">
      <c r="B90"/>
      <c r="C90"/>
      <c r="D90"/>
      <c r="E90"/>
      <c r="F90"/>
      <c r="G90"/>
      <c r="H90"/>
      <c r="I90"/>
      <c r="O90" s="11"/>
      <c r="P90" s="11"/>
      <c r="Q90" s="11"/>
      <c r="R90" s="11"/>
      <c r="S90" s="11"/>
      <c r="T90" s="11"/>
      <c r="U90" s="11"/>
      <c r="V90" s="11"/>
      <c r="W90" s="11"/>
    </row>
    <row r="91" spans="2:23">
      <c r="B91"/>
      <c r="C91"/>
      <c r="D91"/>
      <c r="E91"/>
      <c r="F91"/>
      <c r="G91"/>
      <c r="H91"/>
      <c r="I91"/>
      <c r="O91" s="11"/>
      <c r="P91" s="11"/>
      <c r="Q91" s="11"/>
      <c r="R91" s="11"/>
      <c r="S91" s="11"/>
      <c r="T91" s="11"/>
      <c r="U91" s="11"/>
      <c r="V91" s="11"/>
      <c r="W91" s="11"/>
    </row>
    <row r="92" spans="2:23">
      <c r="B92"/>
      <c r="C92"/>
      <c r="D92"/>
      <c r="E92"/>
      <c r="F92"/>
      <c r="G92"/>
      <c r="H92"/>
      <c r="I92"/>
      <c r="O92" s="11"/>
      <c r="P92" s="11"/>
      <c r="Q92" s="11"/>
      <c r="R92" s="11"/>
      <c r="S92" s="11"/>
      <c r="T92" s="11"/>
      <c r="U92" s="11"/>
      <c r="V92" s="11"/>
      <c r="W92" s="11"/>
    </row>
    <row r="93" spans="2:23">
      <c r="B93"/>
      <c r="C93"/>
      <c r="D93"/>
      <c r="E93"/>
      <c r="F93"/>
      <c r="G93"/>
      <c r="H93"/>
      <c r="I93"/>
      <c r="M93" s="1"/>
      <c r="N93" s="1"/>
      <c r="O93" s="1"/>
      <c r="P93" s="1"/>
      <c r="Q93" s="1"/>
      <c r="R93" s="1"/>
      <c r="S93" s="1"/>
      <c r="T93" s="1"/>
      <c r="U93" s="1"/>
      <c r="V93" s="1"/>
      <c r="W93" s="1"/>
    </row>
    <row r="94" spans="2:23">
      <c r="B94"/>
      <c r="C94"/>
      <c r="D94"/>
      <c r="E94"/>
      <c r="F94"/>
      <c r="G94"/>
      <c r="H94"/>
      <c r="I94"/>
      <c r="O94" s="11"/>
      <c r="P94" s="11"/>
      <c r="Q94" s="11"/>
      <c r="R94" s="11"/>
      <c r="S94" s="11"/>
      <c r="T94" s="11"/>
      <c r="U94" s="11"/>
      <c r="V94" s="11"/>
      <c r="W94" s="11"/>
    </row>
    <row r="95" spans="2:23">
      <c r="B95"/>
      <c r="C95"/>
      <c r="D95"/>
      <c r="E95"/>
      <c r="F95"/>
      <c r="G95"/>
      <c r="H95"/>
      <c r="I95"/>
      <c r="O95" s="11"/>
      <c r="P95" s="11"/>
      <c r="Q95" s="11"/>
      <c r="R95" s="11"/>
      <c r="S95" s="11"/>
      <c r="T95" s="11"/>
      <c r="U95" s="11"/>
      <c r="V95" s="11"/>
      <c r="W95" s="11"/>
    </row>
    <row r="96" spans="2:23">
      <c r="B96"/>
      <c r="C96"/>
      <c r="D96"/>
      <c r="E96"/>
      <c r="F96"/>
      <c r="G96"/>
      <c r="H96"/>
      <c r="I96"/>
      <c r="O96" s="11"/>
      <c r="P96" s="11"/>
      <c r="Q96" s="11"/>
      <c r="R96" s="11"/>
      <c r="S96" s="11"/>
      <c r="T96" s="11"/>
      <c r="U96" s="11"/>
      <c r="V96" s="11"/>
      <c r="W96" s="11"/>
    </row>
    <row r="97" spans="2:23">
      <c r="B97"/>
      <c r="C97"/>
      <c r="D97"/>
      <c r="E97"/>
      <c r="F97"/>
      <c r="G97"/>
      <c r="H97"/>
      <c r="I97"/>
      <c r="O97" s="11"/>
      <c r="P97" s="11"/>
      <c r="Q97" s="11"/>
      <c r="R97" s="11"/>
      <c r="S97" s="11"/>
      <c r="T97" s="11"/>
      <c r="U97" s="11"/>
      <c r="V97" s="11"/>
      <c r="W97" s="11"/>
    </row>
    <row r="98" spans="2:23">
      <c r="B98"/>
      <c r="C98"/>
      <c r="D98"/>
      <c r="E98"/>
      <c r="F98"/>
      <c r="G98"/>
      <c r="H98"/>
      <c r="I98"/>
      <c r="M98" s="1"/>
      <c r="N98" s="1"/>
      <c r="O98" s="1"/>
      <c r="P98" s="1"/>
      <c r="Q98" s="1"/>
      <c r="R98" s="1"/>
      <c r="S98" s="1"/>
      <c r="T98" s="1"/>
      <c r="U98" s="1"/>
      <c r="V98" s="1"/>
      <c r="W98" s="1"/>
    </row>
    <row r="99" spans="2:23">
      <c r="B99"/>
      <c r="C99"/>
      <c r="D99"/>
      <c r="E99"/>
      <c r="F99"/>
      <c r="G99"/>
      <c r="H99"/>
      <c r="I99"/>
      <c r="O99" s="11"/>
      <c r="P99" s="11"/>
      <c r="Q99" s="11"/>
      <c r="R99" s="11"/>
      <c r="S99" s="11"/>
      <c r="T99" s="11"/>
      <c r="U99" s="11"/>
      <c r="V99" s="11"/>
      <c r="W99" s="11"/>
    </row>
    <row r="100" spans="2:23">
      <c r="B100"/>
      <c r="C100"/>
      <c r="D100"/>
      <c r="E100"/>
      <c r="F100"/>
      <c r="G100"/>
      <c r="H100"/>
      <c r="I100"/>
      <c r="O100" s="11"/>
      <c r="P100" s="11"/>
      <c r="Q100" s="11"/>
      <c r="R100" s="11"/>
      <c r="S100" s="11"/>
      <c r="T100" s="11"/>
      <c r="U100" s="11"/>
      <c r="V100" s="11"/>
      <c r="W100" s="11"/>
    </row>
    <row r="101" spans="2:23">
      <c r="B101"/>
      <c r="C101"/>
      <c r="D101"/>
      <c r="E101"/>
      <c r="F101"/>
      <c r="G101"/>
      <c r="H101"/>
      <c r="I101"/>
      <c r="O101" s="11"/>
      <c r="P101" s="11"/>
      <c r="Q101" s="11"/>
      <c r="R101" s="11"/>
      <c r="S101" s="11"/>
      <c r="T101" s="11"/>
      <c r="U101" s="11"/>
      <c r="V101" s="11"/>
      <c r="W101" s="11"/>
    </row>
    <row r="102" spans="2:23">
      <c r="B102"/>
      <c r="C102"/>
      <c r="D102"/>
      <c r="E102"/>
      <c r="F102"/>
      <c r="G102"/>
      <c r="H102"/>
      <c r="I102"/>
      <c r="O102" s="11"/>
      <c r="P102" s="11"/>
      <c r="Q102" s="11"/>
      <c r="R102" s="11"/>
      <c r="S102" s="11"/>
      <c r="T102" s="11"/>
      <c r="U102" s="11"/>
      <c r="V102" s="11"/>
      <c r="W102" s="11"/>
    </row>
    <row r="103" spans="2:23">
      <c r="B103"/>
      <c r="C103"/>
      <c r="D103"/>
      <c r="E103"/>
      <c r="F103"/>
      <c r="G103"/>
      <c r="H103"/>
      <c r="I103"/>
      <c r="M103" s="1"/>
      <c r="N103" s="1"/>
      <c r="O103" s="1"/>
      <c r="P103" s="1"/>
      <c r="Q103" s="1"/>
      <c r="R103" s="1"/>
      <c r="S103" s="1"/>
      <c r="T103" s="1"/>
      <c r="U103" s="1"/>
      <c r="V103" s="1"/>
      <c r="W103" s="1"/>
    </row>
    <row r="104" spans="2:23">
      <c r="B104"/>
      <c r="C104"/>
      <c r="D104"/>
      <c r="E104"/>
      <c r="F104"/>
      <c r="G104"/>
      <c r="H104"/>
      <c r="I104"/>
      <c r="O104" s="11"/>
      <c r="P104" s="11"/>
      <c r="Q104" s="11"/>
      <c r="R104" s="11"/>
      <c r="S104" s="11"/>
      <c r="T104" s="11"/>
      <c r="U104" s="11"/>
      <c r="V104" s="11"/>
      <c r="W104" s="11"/>
    </row>
    <row r="105" spans="2:23">
      <c r="B105"/>
      <c r="C105"/>
      <c r="D105"/>
      <c r="E105"/>
      <c r="F105"/>
      <c r="G105"/>
      <c r="H105"/>
      <c r="I105"/>
      <c r="O105" s="11"/>
      <c r="P105" s="11"/>
      <c r="Q105" s="11"/>
      <c r="R105" s="11"/>
      <c r="S105" s="11"/>
      <c r="T105" s="11"/>
      <c r="U105" s="11"/>
      <c r="V105" s="11"/>
      <c r="W105" s="11"/>
    </row>
    <row r="106" spans="2:23">
      <c r="B106"/>
      <c r="C106"/>
      <c r="D106"/>
      <c r="E106"/>
      <c r="F106"/>
      <c r="G106"/>
      <c r="H106"/>
      <c r="I106"/>
      <c r="O106" s="11"/>
      <c r="P106" s="11"/>
      <c r="Q106" s="11"/>
      <c r="R106" s="11"/>
      <c r="S106" s="11"/>
      <c r="T106" s="11"/>
      <c r="U106" s="11"/>
      <c r="V106" s="11"/>
      <c r="W106" s="11"/>
    </row>
    <row r="107" spans="2:23">
      <c r="B107"/>
      <c r="C107"/>
      <c r="D107"/>
      <c r="E107"/>
      <c r="F107"/>
      <c r="G107"/>
      <c r="H107"/>
      <c r="I107"/>
      <c r="O107" s="11"/>
      <c r="P107" s="11"/>
      <c r="Q107" s="11"/>
      <c r="R107" s="11"/>
      <c r="S107" s="11"/>
      <c r="T107" s="11"/>
      <c r="U107" s="11"/>
      <c r="V107" s="11"/>
      <c r="W107" s="11"/>
    </row>
    <row r="108" spans="2:23">
      <c r="B108"/>
      <c r="C108"/>
      <c r="D108"/>
      <c r="E108"/>
      <c r="F108"/>
      <c r="G108"/>
      <c r="H108"/>
      <c r="I108"/>
      <c r="M108" s="1"/>
      <c r="N108" s="1"/>
      <c r="O108" s="1"/>
      <c r="P108" s="1"/>
      <c r="Q108" s="1"/>
      <c r="R108" s="1"/>
      <c r="S108" s="1"/>
      <c r="T108" s="1"/>
      <c r="U108" s="1"/>
      <c r="V108" s="1"/>
      <c r="W108" s="1"/>
    </row>
    <row r="109" spans="2:23">
      <c r="O109" s="11"/>
      <c r="P109" s="11"/>
      <c r="Q109" s="11"/>
      <c r="R109" s="11"/>
      <c r="S109" s="11"/>
      <c r="T109" s="11"/>
      <c r="U109" s="11"/>
      <c r="V109" s="11"/>
      <c r="W109" s="11"/>
    </row>
    <row r="110" spans="2:23">
      <c r="O110" s="11"/>
      <c r="P110" s="11"/>
      <c r="Q110" s="11"/>
      <c r="R110" s="11"/>
      <c r="S110" s="11"/>
      <c r="T110" s="11"/>
      <c r="U110" s="11"/>
      <c r="V110" s="11"/>
      <c r="W110" s="11"/>
    </row>
    <row r="111" spans="2:23">
      <c r="O111" s="11"/>
      <c r="P111" s="11"/>
      <c r="Q111" s="11"/>
      <c r="R111" s="11"/>
      <c r="S111" s="11"/>
      <c r="T111" s="11"/>
      <c r="U111" s="11"/>
      <c r="V111" s="11"/>
      <c r="W111" s="11"/>
    </row>
    <row r="112" spans="2:23">
      <c r="O112" s="11"/>
      <c r="P112" s="11"/>
      <c r="Q112" s="11"/>
      <c r="R112" s="11"/>
      <c r="S112" s="11"/>
      <c r="T112" s="11"/>
      <c r="U112" s="11"/>
      <c r="V112" s="11"/>
      <c r="W112" s="11"/>
    </row>
    <row r="113" spans="13:23">
      <c r="O113" s="11"/>
      <c r="P113" s="11"/>
      <c r="Q113" s="11"/>
      <c r="R113" s="11"/>
      <c r="S113" s="11"/>
      <c r="T113" s="11"/>
      <c r="U113" s="11"/>
      <c r="V113" s="11"/>
      <c r="W113" s="11"/>
    </row>
    <row r="115" spans="13:23">
      <c r="M115" s="1"/>
      <c r="N115" s="1"/>
      <c r="O115" s="1"/>
      <c r="P115" s="1"/>
      <c r="Q115" s="1"/>
      <c r="R115" s="1"/>
      <c r="S115" s="1"/>
      <c r="T115" s="1"/>
      <c r="U115" s="1"/>
      <c r="V115" s="1"/>
      <c r="W115" s="1"/>
    </row>
    <row r="116" spans="13:23">
      <c r="O116" s="11"/>
      <c r="P116" s="11"/>
      <c r="Q116" s="11"/>
      <c r="R116" s="11"/>
      <c r="S116" s="11"/>
      <c r="T116" s="11"/>
      <c r="U116" s="11"/>
      <c r="V116" s="11"/>
      <c r="W116" s="11"/>
    </row>
    <row r="117" spans="13:23">
      <c r="O117" s="11"/>
      <c r="P117" s="11"/>
      <c r="Q117" s="11"/>
      <c r="R117" s="11"/>
      <c r="S117" s="11"/>
      <c r="T117" s="11"/>
      <c r="U117" s="11"/>
      <c r="V117" s="11"/>
      <c r="W117" s="11"/>
    </row>
    <row r="118" spans="13:23">
      <c r="O118" s="11"/>
      <c r="P118" s="11"/>
      <c r="Q118" s="11"/>
      <c r="R118" s="11"/>
      <c r="S118" s="11"/>
      <c r="T118" s="11"/>
      <c r="U118" s="11"/>
      <c r="V118" s="11"/>
      <c r="W118" s="11"/>
    </row>
    <row r="120" spans="13:23">
      <c r="M120" s="1"/>
      <c r="N120" s="1"/>
      <c r="O120" s="1"/>
      <c r="P120" s="1"/>
      <c r="Q120" s="1"/>
      <c r="R120" s="1"/>
      <c r="S120" s="1"/>
      <c r="T120" s="1"/>
      <c r="U120" s="1"/>
      <c r="V120" s="1"/>
      <c r="W120" s="1"/>
    </row>
    <row r="121" spans="13:23">
      <c r="O121" s="11"/>
      <c r="P121" s="11"/>
      <c r="Q121" s="11"/>
      <c r="R121" s="11"/>
      <c r="S121" s="11"/>
      <c r="T121" s="11"/>
      <c r="U121" s="11"/>
      <c r="V121" s="11"/>
      <c r="W121" s="11"/>
    </row>
    <row r="122" spans="13:23">
      <c r="O122" s="11"/>
      <c r="P122" s="11"/>
      <c r="Q122" s="11"/>
      <c r="R122" s="11"/>
      <c r="S122" s="11"/>
      <c r="T122" s="11"/>
      <c r="U122" s="11"/>
      <c r="V122" s="11"/>
      <c r="W122" s="11"/>
    </row>
    <row r="123" spans="13:23">
      <c r="O123" s="11"/>
      <c r="P123" s="11"/>
      <c r="Q123" s="11"/>
      <c r="R123" s="11"/>
      <c r="S123" s="11"/>
      <c r="T123" s="11"/>
      <c r="U123" s="11"/>
      <c r="V123" s="11"/>
      <c r="W123" s="11"/>
    </row>
    <row r="125" spans="13:23">
      <c r="M125" s="1"/>
      <c r="N125" s="1"/>
      <c r="O125" s="1"/>
      <c r="P125" s="1"/>
      <c r="Q125" s="1"/>
      <c r="R125" s="1"/>
      <c r="S125" s="1"/>
      <c r="T125" s="1"/>
      <c r="U125" s="1"/>
      <c r="V125" s="1"/>
      <c r="W125" s="1"/>
    </row>
    <row r="126" spans="13:23">
      <c r="O126" s="11"/>
      <c r="P126" s="11"/>
      <c r="Q126" s="11"/>
      <c r="R126" s="11"/>
      <c r="S126" s="11"/>
      <c r="T126" s="11"/>
      <c r="U126" s="11"/>
      <c r="V126" s="11"/>
      <c r="W126" s="11"/>
    </row>
    <row r="127" spans="13:23">
      <c r="O127" s="11"/>
      <c r="P127" s="11"/>
      <c r="Q127" s="11"/>
      <c r="R127" s="11"/>
      <c r="S127" s="11"/>
      <c r="T127" s="11"/>
      <c r="U127" s="11"/>
      <c r="V127" s="11"/>
      <c r="W127" s="11"/>
    </row>
    <row r="128" spans="13:23">
      <c r="O128" s="11"/>
      <c r="P128" s="11"/>
      <c r="Q128" s="11"/>
      <c r="R128" s="11"/>
      <c r="S128" s="11"/>
      <c r="T128" s="11"/>
      <c r="U128" s="11"/>
      <c r="V128" s="11"/>
      <c r="W128" s="11"/>
    </row>
    <row r="130" spans="13:23">
      <c r="M130" s="1"/>
      <c r="N130" s="1"/>
      <c r="O130" s="1"/>
      <c r="P130" s="1"/>
      <c r="Q130" s="1"/>
      <c r="R130" s="1"/>
      <c r="S130" s="1"/>
      <c r="T130" s="1"/>
      <c r="U130" s="1"/>
      <c r="V130" s="1"/>
      <c r="W130" s="1"/>
    </row>
    <row r="131" spans="13:23">
      <c r="O131" s="11"/>
      <c r="P131" s="11"/>
      <c r="Q131" s="11"/>
      <c r="R131" s="11"/>
      <c r="S131" s="11"/>
      <c r="T131" s="11"/>
      <c r="U131" s="11"/>
      <c r="V131" s="11"/>
      <c r="W131" s="11"/>
    </row>
    <row r="132" spans="13:23">
      <c r="O132" s="11"/>
      <c r="P132" s="11"/>
      <c r="Q132" s="11"/>
      <c r="R132" s="11"/>
      <c r="S132" s="11"/>
      <c r="T132" s="11"/>
      <c r="U132" s="11"/>
      <c r="V132" s="11"/>
      <c r="W132" s="11"/>
    </row>
    <row r="133" spans="13:23">
      <c r="O133" s="11"/>
      <c r="P133" s="11"/>
      <c r="Q133" s="11"/>
      <c r="R133" s="11"/>
      <c r="S133" s="11"/>
      <c r="T133" s="11"/>
      <c r="U133" s="11"/>
      <c r="V133" s="11"/>
      <c r="W133" s="11"/>
    </row>
    <row r="135" spans="13:23">
      <c r="M135" s="1"/>
      <c r="N135" s="1"/>
      <c r="O135" s="1"/>
      <c r="P135" s="1"/>
      <c r="Q135" s="1"/>
      <c r="R135" s="1"/>
      <c r="S135" s="1"/>
      <c r="T135" s="1"/>
      <c r="U135" s="1"/>
      <c r="V135" s="1"/>
      <c r="W135" s="1"/>
    </row>
    <row r="136" spans="13:23">
      <c r="O136" s="11"/>
      <c r="P136" s="11"/>
      <c r="Q136" s="11"/>
      <c r="R136" s="11"/>
      <c r="S136" s="11"/>
      <c r="T136" s="11"/>
      <c r="U136" s="11"/>
      <c r="V136" s="11"/>
      <c r="W136" s="11"/>
    </row>
    <row r="137" spans="13:23">
      <c r="O137" s="11"/>
      <c r="P137" s="11"/>
      <c r="Q137" s="11"/>
      <c r="R137" s="11"/>
      <c r="S137" s="11"/>
      <c r="T137" s="11"/>
      <c r="U137" s="11"/>
      <c r="V137" s="11"/>
      <c r="W137" s="11"/>
    </row>
    <row r="139" spans="13:23">
      <c r="M139" s="1"/>
      <c r="N139" s="1"/>
      <c r="O139" s="1"/>
      <c r="P139" s="1"/>
      <c r="Q139" s="1"/>
      <c r="R139" s="1"/>
      <c r="S139" s="1"/>
      <c r="T139" s="1"/>
      <c r="U139" s="1"/>
      <c r="V139" s="1"/>
      <c r="W139" s="1"/>
    </row>
    <row r="140" spans="13:23">
      <c r="O140" s="11"/>
      <c r="P140" s="11"/>
      <c r="Q140" s="11"/>
      <c r="R140" s="11"/>
      <c r="S140" s="11"/>
      <c r="T140" s="11"/>
      <c r="U140" s="11"/>
      <c r="V140" s="11"/>
      <c r="W140" s="11"/>
    </row>
    <row r="141" spans="13:23">
      <c r="O141" s="11"/>
      <c r="P141" s="11"/>
      <c r="Q141" s="11"/>
      <c r="R141" s="11"/>
      <c r="S141" s="11"/>
      <c r="T141" s="11"/>
      <c r="U141" s="11"/>
      <c r="V141" s="11"/>
      <c r="W141" s="11"/>
    </row>
    <row r="142" spans="13:23">
      <c r="O142" s="11"/>
      <c r="P142" s="11"/>
      <c r="Q142" s="11"/>
      <c r="R142" s="11"/>
      <c r="S142" s="11"/>
      <c r="T142" s="11"/>
      <c r="U142" s="11"/>
      <c r="V142" s="11"/>
      <c r="W142" s="11"/>
    </row>
    <row r="144" spans="13:23">
      <c r="M144" s="1"/>
      <c r="N144" s="1"/>
      <c r="O144" s="1"/>
      <c r="P144" s="1"/>
      <c r="Q144" s="1"/>
      <c r="R144" s="1"/>
      <c r="S144" s="1"/>
      <c r="T144" s="1"/>
      <c r="U144" s="1"/>
      <c r="V144" s="1"/>
      <c r="W144" s="1"/>
    </row>
    <row r="145" spans="13:23">
      <c r="O145" s="11"/>
      <c r="P145" s="11"/>
      <c r="Q145" s="11"/>
      <c r="R145" s="11"/>
      <c r="S145" s="11"/>
      <c r="T145" s="11"/>
      <c r="U145" s="11"/>
      <c r="V145" s="11"/>
      <c r="W145" s="11"/>
    </row>
    <row r="146" spans="13:23">
      <c r="O146" s="11"/>
      <c r="P146" s="11"/>
      <c r="Q146" s="11"/>
      <c r="R146" s="11"/>
      <c r="S146" s="11"/>
      <c r="T146" s="11"/>
      <c r="U146" s="11"/>
      <c r="V146" s="11"/>
      <c r="W146" s="11"/>
    </row>
    <row r="147" spans="13:23">
      <c r="O147" s="11"/>
      <c r="P147" s="11"/>
      <c r="Q147" s="11"/>
      <c r="R147" s="11"/>
      <c r="S147" s="11"/>
      <c r="T147" s="11"/>
      <c r="U147" s="11"/>
      <c r="V147" s="11"/>
      <c r="W147" s="11"/>
    </row>
    <row r="149" spans="13:23">
      <c r="M149" s="1"/>
      <c r="N149" s="1"/>
      <c r="O149" s="1"/>
      <c r="P149" s="1"/>
      <c r="Q149" s="1"/>
      <c r="R149" s="1"/>
      <c r="S149" s="1"/>
      <c r="T149" s="1"/>
      <c r="U149" s="1"/>
      <c r="V149" s="1"/>
      <c r="W149" s="1"/>
    </row>
    <row r="150" spans="13:23">
      <c r="O150" s="11"/>
      <c r="P150" s="11"/>
      <c r="Q150" s="11"/>
      <c r="R150" s="11"/>
      <c r="S150" s="11"/>
      <c r="T150" s="11"/>
      <c r="U150" s="11"/>
      <c r="V150" s="11"/>
      <c r="W150" s="11"/>
    </row>
    <row r="151" spans="13:23">
      <c r="O151" s="11"/>
      <c r="P151" s="11"/>
      <c r="Q151" s="11"/>
      <c r="R151" s="11"/>
      <c r="S151" s="11"/>
      <c r="T151" s="11"/>
      <c r="U151" s="11"/>
      <c r="V151" s="11"/>
      <c r="W151" s="11"/>
    </row>
    <row r="152" spans="13:23">
      <c r="O152" s="11"/>
      <c r="P152" s="11"/>
      <c r="Q152" s="11"/>
      <c r="R152" s="11"/>
      <c r="S152" s="11"/>
      <c r="T152" s="11"/>
      <c r="U152" s="11"/>
      <c r="V152" s="11"/>
      <c r="W152" s="11"/>
    </row>
    <row r="154" spans="13:23">
      <c r="M154" s="1"/>
      <c r="N154" s="1"/>
      <c r="O154" s="1"/>
      <c r="P154" s="1"/>
      <c r="Q154" s="1"/>
      <c r="R154" s="1"/>
      <c r="S154" s="1"/>
      <c r="T154" s="1"/>
      <c r="U154" s="1"/>
      <c r="V154" s="1"/>
      <c r="W154" s="1"/>
    </row>
    <row r="155" spans="13:23">
      <c r="O155" s="11"/>
      <c r="P155" s="11"/>
      <c r="Q155" s="11"/>
      <c r="R155" s="11"/>
      <c r="S155" s="11"/>
      <c r="T155" s="11"/>
      <c r="U155" s="11"/>
      <c r="V155" s="11"/>
      <c r="W155" s="11"/>
    </row>
    <row r="156" spans="13:23">
      <c r="O156" s="11"/>
      <c r="P156" s="11"/>
      <c r="Q156" s="11"/>
      <c r="R156" s="11"/>
      <c r="S156" s="11"/>
      <c r="T156" s="11"/>
      <c r="U156" s="11"/>
      <c r="V156" s="11"/>
      <c r="W156" s="11"/>
    </row>
    <row r="158" spans="13:23">
      <c r="M158" s="1"/>
      <c r="N158" s="1"/>
      <c r="O158" s="1"/>
      <c r="P158" s="1"/>
      <c r="Q158" s="1"/>
      <c r="R158" s="1"/>
      <c r="S158" s="1"/>
      <c r="T158" s="1"/>
      <c r="U158" s="1"/>
      <c r="V158" s="1"/>
      <c r="W158" s="1"/>
    </row>
    <row r="159" spans="13:23">
      <c r="O159" s="11"/>
      <c r="P159" s="11"/>
      <c r="Q159" s="11"/>
      <c r="R159" s="11"/>
      <c r="S159" s="11"/>
      <c r="T159" s="11"/>
      <c r="U159" s="11"/>
      <c r="V159" s="11"/>
      <c r="W159" s="11"/>
    </row>
    <row r="160" spans="13:23">
      <c r="O160" s="11"/>
      <c r="P160" s="11"/>
      <c r="Q160" s="11"/>
      <c r="R160" s="11"/>
      <c r="S160" s="11"/>
      <c r="T160" s="11"/>
      <c r="U160" s="11"/>
      <c r="V160" s="11"/>
      <c r="W160" s="11"/>
    </row>
    <row r="161" spans="13:23">
      <c r="O161" s="11"/>
      <c r="P161" s="11"/>
      <c r="Q161" s="11"/>
      <c r="R161" s="11"/>
      <c r="S161" s="11"/>
      <c r="T161" s="11"/>
      <c r="U161" s="11"/>
      <c r="V161" s="11"/>
      <c r="W161" s="11"/>
    </row>
    <row r="163" spans="13:23">
      <c r="M163" s="1"/>
      <c r="N163" s="1"/>
      <c r="O163" s="1"/>
      <c r="P163" s="1"/>
      <c r="Q163" s="1"/>
      <c r="R163" s="1"/>
      <c r="S163" s="1"/>
      <c r="T163" s="1"/>
      <c r="U163" s="1"/>
      <c r="V163" s="1"/>
      <c r="W163" s="1"/>
    </row>
    <row r="164" spans="13:23">
      <c r="O164" s="11"/>
      <c r="P164" s="11"/>
      <c r="Q164" s="11"/>
      <c r="R164" s="11"/>
      <c r="S164" s="11"/>
      <c r="T164" s="11"/>
      <c r="U164" s="11"/>
      <c r="V164" s="11"/>
      <c r="W164" s="11"/>
    </row>
    <row r="165" spans="13:23">
      <c r="O165" s="11"/>
      <c r="P165" s="11"/>
      <c r="Q165" s="11"/>
      <c r="R165" s="11"/>
      <c r="S165" s="11"/>
      <c r="T165" s="11"/>
      <c r="U165" s="11"/>
      <c r="V165" s="11"/>
      <c r="W165" s="11"/>
    </row>
    <row r="166" spans="13:23">
      <c r="O166" s="11"/>
      <c r="P166" s="11"/>
      <c r="Q166" s="11"/>
      <c r="R166" s="11"/>
      <c r="S166" s="11"/>
      <c r="T166" s="11"/>
      <c r="U166" s="11"/>
      <c r="V166" s="11"/>
      <c r="W166" s="11"/>
    </row>
    <row r="168" spans="13:23">
      <c r="M168" s="1"/>
      <c r="N168" s="1"/>
      <c r="O168" s="1"/>
      <c r="P168" s="1"/>
      <c r="Q168" s="1"/>
      <c r="R168" s="1"/>
      <c r="S168" s="1"/>
      <c r="T168" s="1"/>
      <c r="U168" s="1"/>
      <c r="V168" s="1"/>
      <c r="W168" s="1"/>
    </row>
    <row r="169" spans="13:23">
      <c r="O169" s="11"/>
      <c r="P169" s="11"/>
      <c r="Q169" s="11"/>
      <c r="R169" s="11"/>
      <c r="S169" s="11"/>
      <c r="T169" s="11"/>
      <c r="U169" s="11"/>
      <c r="V169" s="11"/>
      <c r="W169" s="11"/>
    </row>
    <row r="170" spans="13:23">
      <c r="O170" s="11"/>
      <c r="P170" s="11"/>
      <c r="Q170" s="11"/>
      <c r="R170" s="11"/>
      <c r="S170" s="11"/>
      <c r="T170" s="11"/>
      <c r="U170" s="11"/>
      <c r="V170" s="11"/>
      <c r="W170" s="11"/>
    </row>
    <row r="171" spans="13:23">
      <c r="O171" s="11"/>
      <c r="P171" s="11"/>
      <c r="Q171" s="11"/>
      <c r="R171" s="11"/>
      <c r="S171" s="11"/>
      <c r="T171" s="11"/>
      <c r="U171" s="11"/>
      <c r="V171" s="11"/>
      <c r="W171" s="11"/>
    </row>
    <row r="173" spans="13:23">
      <c r="M173" s="1"/>
      <c r="N173" s="1"/>
      <c r="O173" s="1"/>
      <c r="P173" s="1"/>
      <c r="Q173" s="1"/>
      <c r="R173" s="1"/>
      <c r="S173" s="1"/>
      <c r="T173" s="1"/>
      <c r="U173" s="1"/>
      <c r="V173" s="1"/>
      <c r="W173" s="1"/>
    </row>
    <row r="174" spans="13:23">
      <c r="O174" s="11"/>
      <c r="P174" s="11"/>
      <c r="Q174" s="11"/>
      <c r="R174" s="11"/>
      <c r="S174" s="11"/>
      <c r="T174" s="11"/>
      <c r="U174" s="11"/>
      <c r="V174" s="11"/>
      <c r="W174" s="11"/>
    </row>
    <row r="175" spans="13:23">
      <c r="O175" s="11"/>
      <c r="P175" s="11"/>
      <c r="Q175" s="11"/>
      <c r="R175" s="11"/>
      <c r="S175" s="11"/>
      <c r="T175" s="11"/>
      <c r="U175" s="11"/>
      <c r="V175" s="11"/>
      <c r="W175" s="11"/>
    </row>
    <row r="176" spans="13:23">
      <c r="O176" s="11"/>
      <c r="P176" s="11"/>
      <c r="Q176" s="11"/>
      <c r="R176" s="11"/>
      <c r="S176" s="11"/>
      <c r="T176" s="11"/>
      <c r="U176" s="11"/>
      <c r="V176" s="11"/>
      <c r="W176" s="11"/>
    </row>
    <row r="178" spans="13:23">
      <c r="M178" s="1"/>
      <c r="N178" s="1"/>
      <c r="O178" s="1"/>
      <c r="P178" s="1"/>
      <c r="Q178" s="1"/>
      <c r="R178" s="1"/>
      <c r="S178" s="1"/>
      <c r="T178" s="1"/>
      <c r="U178" s="1"/>
      <c r="V178" s="1"/>
      <c r="W178" s="1"/>
    </row>
    <row r="179" spans="13:23">
      <c r="O179" s="11"/>
      <c r="P179" s="11"/>
      <c r="Q179" s="11"/>
      <c r="R179" s="11"/>
      <c r="S179" s="11"/>
      <c r="T179" s="11"/>
      <c r="U179" s="11"/>
      <c r="V179" s="11"/>
      <c r="W179" s="11"/>
    </row>
    <row r="180" spans="13:23">
      <c r="O180" s="11"/>
      <c r="P180" s="11"/>
      <c r="Q180" s="11"/>
      <c r="R180" s="11"/>
      <c r="S180" s="11"/>
      <c r="T180" s="11"/>
      <c r="U180" s="11"/>
      <c r="V180" s="11"/>
      <c r="W180" s="11"/>
    </row>
    <row r="182" spans="13:23">
      <c r="M182" s="1"/>
      <c r="N182" s="1"/>
      <c r="O182" s="1"/>
      <c r="P182" s="1"/>
      <c r="Q182" s="1"/>
      <c r="R182" s="1"/>
      <c r="S182" s="1"/>
      <c r="T182" s="1"/>
      <c r="U182" s="1"/>
      <c r="V182" s="1"/>
      <c r="W182" s="1"/>
    </row>
    <row r="183" spans="13:23">
      <c r="O183" s="11"/>
      <c r="P183" s="11"/>
      <c r="Q183" s="11"/>
      <c r="R183" s="11"/>
      <c r="S183" s="11"/>
      <c r="T183" s="11"/>
      <c r="U183" s="11"/>
      <c r="V183" s="11"/>
      <c r="W183" s="11"/>
    </row>
    <row r="184" spans="13:23">
      <c r="O184" s="11"/>
      <c r="P184" s="11"/>
      <c r="Q184" s="11"/>
      <c r="R184" s="11"/>
      <c r="S184" s="11"/>
      <c r="T184" s="11"/>
      <c r="U184" s="11"/>
      <c r="V184" s="11"/>
      <c r="W184" s="11"/>
    </row>
    <row r="185" spans="13:23">
      <c r="O185" s="11"/>
      <c r="P185" s="11"/>
      <c r="Q185" s="11"/>
      <c r="R185" s="11"/>
      <c r="S185" s="11"/>
      <c r="T185" s="11"/>
      <c r="U185" s="11"/>
      <c r="V185" s="11"/>
      <c r="W185" s="11"/>
    </row>
    <row r="187" spans="13:23">
      <c r="M187" s="1"/>
      <c r="N187" s="1"/>
      <c r="O187" s="1"/>
      <c r="P187" s="1"/>
      <c r="Q187" s="1"/>
      <c r="R187" s="1"/>
      <c r="S187" s="1"/>
      <c r="T187" s="1"/>
      <c r="U187" s="1"/>
      <c r="V187" s="1"/>
      <c r="W187" s="1"/>
    </row>
    <row r="188" spans="13:23">
      <c r="O188" s="11"/>
      <c r="P188" s="11"/>
      <c r="Q188" s="11"/>
      <c r="R188" s="11"/>
      <c r="S188" s="11"/>
      <c r="T188" s="11"/>
      <c r="U188" s="11"/>
      <c r="V188" s="11"/>
      <c r="W188" s="11"/>
    </row>
    <row r="189" spans="13:23">
      <c r="O189" s="11"/>
      <c r="P189" s="11"/>
      <c r="Q189" s="11"/>
      <c r="R189" s="11"/>
      <c r="S189" s="11"/>
      <c r="T189" s="11"/>
      <c r="U189" s="11"/>
      <c r="V189" s="11"/>
      <c r="W189" s="11"/>
    </row>
    <row r="190" spans="13:23">
      <c r="O190" s="11"/>
      <c r="P190" s="11"/>
      <c r="Q190" s="11"/>
      <c r="R190" s="11"/>
      <c r="S190" s="11"/>
      <c r="T190" s="11"/>
      <c r="U190" s="11"/>
      <c r="V190" s="11"/>
      <c r="W190" s="11"/>
    </row>
    <row r="192" spans="13:23">
      <c r="M192" s="1"/>
      <c r="N192" s="1"/>
      <c r="O192" s="1"/>
      <c r="P192" s="1"/>
      <c r="Q192" s="1"/>
      <c r="R192" s="1"/>
      <c r="S192" s="1"/>
      <c r="T192" s="1"/>
      <c r="U192" s="1"/>
      <c r="V192" s="1"/>
      <c r="W192" s="1"/>
    </row>
    <row r="193" spans="13:23">
      <c r="O193" s="11"/>
      <c r="P193" s="11"/>
      <c r="Q193" s="11"/>
      <c r="R193" s="11"/>
      <c r="S193" s="11"/>
      <c r="T193" s="11"/>
      <c r="U193" s="11"/>
      <c r="V193" s="11"/>
      <c r="W193" s="11"/>
    </row>
    <row r="194" spans="13:23">
      <c r="O194" s="11"/>
      <c r="P194" s="11"/>
      <c r="Q194" s="11"/>
      <c r="R194" s="11"/>
      <c r="S194" s="11"/>
      <c r="T194" s="11"/>
      <c r="U194" s="11"/>
      <c r="V194" s="11"/>
      <c r="W194" s="11"/>
    </row>
    <row r="195" spans="13:23">
      <c r="O195" s="11"/>
      <c r="P195" s="11"/>
      <c r="Q195" s="11"/>
      <c r="R195" s="11"/>
      <c r="S195" s="11"/>
      <c r="T195" s="11"/>
      <c r="U195" s="11"/>
      <c r="V195" s="11"/>
      <c r="W195" s="11"/>
    </row>
    <row r="197" spans="13:23">
      <c r="M197" s="1"/>
      <c r="N197" s="1"/>
      <c r="O197" s="1"/>
      <c r="P197" s="1"/>
      <c r="Q197" s="1"/>
      <c r="R197" s="1"/>
      <c r="S197" s="1"/>
      <c r="T197" s="1"/>
      <c r="U197" s="1"/>
      <c r="V197" s="1"/>
      <c r="W197" s="1"/>
    </row>
    <row r="198" spans="13:23">
      <c r="O198" s="11"/>
      <c r="P198" s="11"/>
      <c r="Q198" s="11"/>
      <c r="R198" s="11"/>
      <c r="S198" s="11"/>
      <c r="T198" s="11"/>
      <c r="U198" s="11"/>
      <c r="V198" s="11"/>
      <c r="W198" s="11"/>
    </row>
    <row r="199" spans="13:23">
      <c r="O199" s="11"/>
      <c r="P199" s="11"/>
      <c r="Q199" s="11"/>
      <c r="R199" s="11"/>
      <c r="S199" s="11"/>
      <c r="T199" s="11"/>
      <c r="U199" s="11"/>
      <c r="V199" s="11"/>
      <c r="W199" s="11"/>
    </row>
    <row r="200" spans="13:23">
      <c r="O200" s="11"/>
      <c r="P200" s="11"/>
      <c r="Q200" s="11"/>
      <c r="R200" s="11"/>
      <c r="S200" s="11"/>
      <c r="T200" s="11"/>
      <c r="U200" s="11"/>
      <c r="V200" s="11"/>
      <c r="W200" s="11"/>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Explanation</vt:lpstr>
      <vt:lpstr>Total K-12</vt:lpstr>
      <vt:lpstr>With and Without King</vt:lpstr>
      <vt:lpstr>Kindergarten</vt:lpstr>
      <vt:lpstr>Grade 1</vt:lpstr>
      <vt:lpstr>Grade 2</vt:lpstr>
      <vt:lpstr>Grade 3</vt:lpstr>
      <vt:lpstr>Grade 4</vt:lpstr>
      <vt:lpstr>Grade 5</vt:lpstr>
      <vt:lpstr>Grade 6</vt:lpstr>
      <vt:lpstr>Grade 7</vt:lpstr>
      <vt:lpstr>Grade 8</vt:lpstr>
      <vt:lpstr>Grade 9</vt:lpstr>
      <vt:lpstr>Grade 10</vt:lpstr>
      <vt:lpstr>Grade 11</vt:lpstr>
      <vt:lpstr>Grade 12</vt:lpstr>
      <vt:lpstr>HIGH SCHOOL</vt:lpstr>
      <vt:lpstr>High School Detail</vt:lpstr>
      <vt:lpstr>State by Grade</vt:lpstr>
      <vt:lpstr>Benton Franklin Detail</vt:lpstr>
      <vt:lpstr>Central WA</vt:lpstr>
      <vt:lpstr>North Central WA</vt:lpstr>
      <vt:lpstr>ClalJeffKitsap</vt:lpstr>
      <vt:lpstr>Clark</vt:lpstr>
      <vt:lpstr>King</vt:lpstr>
      <vt:lpstr>NE WA</vt:lpstr>
      <vt:lpstr>Pierce</vt:lpstr>
      <vt:lpstr>Rural SW</vt:lpstr>
      <vt:lpstr>SE WA</vt:lpstr>
      <vt:lpstr>Skagit etc</vt:lpstr>
      <vt:lpstr>Snohomish</vt:lpstr>
      <vt:lpstr>Spokane</vt:lpstr>
      <vt:lpstr>Thurston</vt:lpstr>
      <vt:lpstr>Whatcom</vt:lpstr>
      <vt:lpstr>Data</vt:lpstr>
      <vt:lpstr>Births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Moore, Paula (CFC)</dc:creator>
  <cp:lastModifiedBy>Moore, Paula (CFC)</cp:lastModifiedBy>
  <dcterms:created xsi:type="dcterms:W3CDTF">2022-04-27T00:07:56Z</dcterms:created>
  <dcterms:modified xsi:type="dcterms:W3CDTF">2024-03-06T19:46:33Z</dcterms:modified>
</cp:coreProperties>
</file>